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cu\Google Drive\excel-challenge\"/>
    </mc:Choice>
  </mc:AlternateContent>
  <xr:revisionPtr revIDLastSave="0" documentId="13_ncr:1_{CB0994A5-C294-46EA-A115-66C8607FBBC9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Raw Data" sheetId="1" r:id="rId1"/>
    <sheet name="Category Pivot Table" sheetId="4" r:id="rId2"/>
    <sheet name="Sub-Category Pivot Table" sheetId="5" r:id="rId3"/>
    <sheet name="Category by Years Pivot Table" sheetId="19" r:id="rId4"/>
    <sheet name="Bonus" sheetId="21" r:id="rId5"/>
    <sheet name="Statistical Analysis" sheetId="22" r:id="rId6"/>
  </sheets>
  <definedNames>
    <definedName name="_xlnm._FilterDatabase" localSheetId="0" hidden="1">'Raw Data'!$T$1:$T$4341</definedName>
  </definedNames>
  <calcPr calcId="191029"/>
  <pivotCaches>
    <pivotCache cacheId="82" r:id="rId7"/>
    <pivotCache cacheId="65" r:id="rId8"/>
    <pivotCache cacheId="7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" i="22" l="1"/>
  <c r="L6" i="22"/>
  <c r="I7" i="22"/>
  <c r="I6" i="22"/>
  <c r="L5" i="22" l="1"/>
  <c r="I5" i="22"/>
  <c r="L4" i="22"/>
  <c r="I4" i="22"/>
  <c r="L3" i="22"/>
  <c r="I3" i="22"/>
  <c r="L2" i="22"/>
  <c r="I2" i="22"/>
  <c r="D12" i="21"/>
  <c r="D11" i="21"/>
  <c r="D10" i="21"/>
  <c r="D9" i="21"/>
  <c r="D8" i="21"/>
  <c r="D7" i="21"/>
  <c r="D6" i="21"/>
  <c r="D5" i="21"/>
  <c r="D4" i="21"/>
  <c r="C11" i="21"/>
  <c r="C10" i="21"/>
  <c r="C9" i="21"/>
  <c r="C8" i="21"/>
  <c r="C7" i="21"/>
  <c r="C6" i="21"/>
  <c r="C5" i="21"/>
  <c r="C4" i="21"/>
  <c r="B12" i="21"/>
  <c r="B11" i="21"/>
  <c r="B10" i="21"/>
  <c r="B9" i="21"/>
  <c r="B8" i="21"/>
  <c r="B7" i="21"/>
  <c r="B6" i="21"/>
  <c r="B5" i="21"/>
  <c r="B4" i="21"/>
  <c r="H2" i="21"/>
  <c r="H3" i="21"/>
  <c r="H13" i="21"/>
  <c r="G3" i="21"/>
  <c r="G13" i="21"/>
  <c r="G2" i="21"/>
  <c r="F3" i="21"/>
  <c r="F13" i="21"/>
  <c r="F2" i="21"/>
  <c r="E13" i="21"/>
  <c r="C2" i="21"/>
  <c r="C13" i="21"/>
  <c r="D2" i="21"/>
  <c r="D13" i="21"/>
  <c r="B13" i="21"/>
  <c r="B3" i="21"/>
  <c r="B2" i="21"/>
  <c r="P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2" i="1"/>
  <c r="O2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E4" i="21" l="1"/>
  <c r="C3" i="21"/>
  <c r="E2" i="21"/>
  <c r="D3" i="21"/>
  <c r="H4" i="21" l="1"/>
  <c r="G4" i="21"/>
  <c r="F4" i="21"/>
  <c r="E3" i="21"/>
  <c r="E5" i="21" l="1"/>
  <c r="G5" i="21" l="1"/>
  <c r="H5" i="21"/>
  <c r="F5" i="21"/>
  <c r="E6" i="21"/>
  <c r="F6" i="21" s="1"/>
  <c r="G6" i="21" l="1"/>
  <c r="H6" i="21"/>
  <c r="E7" i="21"/>
  <c r="G7" i="21" l="1"/>
  <c r="H7" i="21"/>
  <c r="F7" i="21"/>
  <c r="C12" i="21"/>
  <c r="E8" i="21"/>
  <c r="F8" i="21" s="1"/>
  <c r="G8" i="21" l="1"/>
  <c r="H8" i="21"/>
  <c r="E9" i="21"/>
  <c r="F9" i="21" s="1"/>
  <c r="G9" i="21" l="1"/>
  <c r="H9" i="21"/>
  <c r="E10" i="21"/>
  <c r="F10" i="21" s="1"/>
  <c r="H10" i="21" l="1"/>
  <c r="G10" i="21"/>
  <c r="E11" i="21" l="1"/>
  <c r="G11" i="21" s="1"/>
  <c r="E12" i="21"/>
  <c r="F12" i="21" s="1"/>
  <c r="H11" i="21" l="1"/>
  <c r="F11" i="21"/>
  <c r="H12" i="21"/>
  <c r="G12" i="21"/>
</calcChain>
</file>

<file path=xl/sharedStrings.xml><?xml version="1.0" encoding="utf-8"?>
<sst xmlns="http://schemas.openxmlformats.org/spreadsheetml/2006/main" count="36781" uniqueCount="8413">
  <si>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</si>
  <si>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</si>
  <si>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</si>
  <si>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</si>
  <si>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</si>
  <si>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</si>
  <si>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</si>
  <si>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</si>
  <si>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</si>
  <si>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</si>
  <si>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</si>
  <si>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</si>
  <si>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</si>
  <si>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</si>
  <si>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</si>
  <si>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</si>
  <si>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</si>
  <si>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</si>
  <si>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</si>
  <si>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</si>
  <si>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</si>
  <si>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</si>
  <si>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</si>
  <si>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</si>
  <si>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</si>
  <si>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</si>
  <si>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</si>
  <si>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</si>
  <si>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</si>
  <si>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</si>
  <si>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</si>
  <si>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</si>
  <si>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</si>
  <si>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</si>
  <si>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</si>
  <si>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</si>
  <si>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</si>
  <si>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</si>
  <si>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</si>
  <si>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</si>
  <si>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</si>
  <si>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</si>
  <si>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</si>
  <si>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</si>
  <si>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</si>
  <si>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</si>
  <si>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</si>
  <si>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</si>
  <si>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</si>
  <si>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</si>
  <si>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</si>
  <si>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</si>
  <si>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</si>
  <si>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</si>
  <si>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</si>
  <si>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</si>
  <si>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</si>
  <si>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</si>
  <si>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</si>
  <si>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</si>
  <si>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</si>
  <si>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</si>
  <si>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</si>
  <si>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</si>
  <si>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</si>
  <si>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</si>
  <si>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</si>
  <si>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</si>
  <si>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</si>
  <si>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</si>
  <si>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</si>
  <si>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</si>
  <si>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</si>
  <si>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</si>
  <si>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</si>
  <si>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</si>
  <si>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</si>
  <si>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</si>
  <si>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</si>
  <si>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</si>
  <si>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</si>
  <si>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</si>
  <si>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</si>
  <si>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</si>
  <si>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</si>
  <si>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</si>
  <si>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</si>
  <si>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</si>
  <si>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</si>
  <si>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</si>
  <si>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</si>
  <si>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</si>
  <si>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</si>
  <si>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</si>
  <si>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</si>
  <si>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</si>
  <si>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</si>
  <si>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</si>
  <si>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</si>
  <si>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</si>
  <si>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</si>
  <si>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</si>
  <si>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</si>
  <si>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</si>
  <si>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</si>
  <si>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</si>
  <si>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</si>
  <si>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</si>
  <si>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</si>
  <si>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</si>
  <si>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</si>
  <si>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</si>
  <si>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</si>
  <si>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</si>
  <si>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</si>
  <si>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</si>
  <si>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</si>
  <si>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</si>
  <si>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</si>
  <si>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</si>
  <si>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</si>
  <si>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</si>
  <si>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</si>
  <si>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</si>
  <si>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</si>
  <si>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</si>
  <si>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</si>
  <si>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</si>
  <si>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</si>
  <si>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</si>
  <si>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</si>
  <si>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</si>
  <si>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</si>
  <si>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</si>
  <si>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</si>
  <si>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</si>
  <si>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</si>
  <si>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</si>
  <si>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</si>
  <si>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</si>
  <si>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</si>
  <si>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</si>
  <si>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</si>
  <si>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</si>
  <si>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</si>
  <si>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</si>
  <si>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</si>
  <si>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</si>
  <si>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</si>
  <si>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</si>
  <si>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</si>
  <si>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</si>
  <si>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</si>
  <si>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</si>
  <si>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</si>
  <si>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</si>
  <si>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</si>
  <si>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</si>
  <si>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</si>
  <si>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</si>
  <si>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</si>
  <si>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</si>
  <si>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</si>
  <si>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</si>
  <si>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</si>
  <si>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</si>
  <si>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</si>
  <si>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</si>
  <si>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</si>
  <si>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</si>
  <si>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</si>
  <si>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</si>
  <si>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</si>
  <si>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</si>
  <si>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</si>
  <si>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</si>
  <si>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</si>
  <si>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</si>
  <si>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</si>
  <si>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</si>
  <si>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</si>
  <si>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</si>
  <si>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</si>
  <si>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</si>
  <si>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</si>
  <si>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</si>
  <si>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</si>
  <si>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</si>
  <si>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</si>
  <si>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</si>
  <si>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</si>
  <si>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</si>
  <si>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</si>
  <si>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</si>
  <si>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</si>
  <si>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</si>
  <si>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</si>
  <si>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</si>
  <si>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</si>
  <si>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</si>
  <si>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</si>
  <si>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</si>
  <si>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</si>
  <si>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</si>
  <si>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</si>
  <si>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</si>
  <si>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</si>
  <si>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</si>
  <si>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</si>
  <si>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</si>
  <si>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</si>
  <si>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</si>
  <si>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</si>
  <si>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</si>
  <si>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</si>
  <si>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</si>
  <si>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</si>
  <si>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</si>
  <si>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</si>
  <si>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</si>
  <si>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</si>
  <si>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</si>
  <si>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</si>
  <si>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</si>
  <si>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</si>
  <si>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</si>
  <si>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</si>
  <si>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</si>
  <si>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</si>
  <si>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</si>
  <si>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</si>
  <si>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</si>
  <si>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</si>
  <si>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</si>
  <si>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</si>
  <si>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</si>
  <si>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</si>
  <si>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</si>
  <si>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</si>
  <si>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</si>
  <si>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</si>
  <si>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</si>
  <si>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</si>
  <si>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</si>
  <si>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</si>
  <si>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</si>
  <si>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</si>
  <si>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</si>
  <si>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</si>
  <si>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</si>
  <si>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</si>
  <si>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</si>
  <si>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</si>
  <si>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</si>
  <si>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</si>
  <si>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</si>
  <si>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</si>
  <si>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</si>
  <si>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</si>
  <si>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</si>
  <si>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</si>
  <si>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</si>
  <si>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</si>
  <si>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</si>
  <si>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</si>
  <si>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</si>
  <si>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</si>
  <si>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</si>
  <si>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</si>
  <si>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</si>
  <si>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</si>
  <si>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</si>
  <si>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</si>
  <si>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</si>
  <si>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</si>
  <si>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</si>
  <si>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</si>
  <si>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</si>
  <si>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</si>
  <si>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</si>
  <si>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</si>
  <si>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</si>
  <si>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</si>
  <si>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</si>
  <si>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</si>
  <si>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</si>
  <si>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</si>
  <si>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</si>
  <si>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</si>
  <si>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</si>
  <si>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</si>
  <si>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</si>
  <si>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</si>
  <si>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</si>
  <si>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</si>
  <si>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</si>
  <si>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</si>
  <si>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</si>
  <si>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</si>
  <si>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</si>
  <si>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</si>
  <si>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</si>
  <si>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</si>
  <si>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</si>
  <si>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</si>
  <si>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</si>
  <si>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</si>
  <si>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</si>
  <si>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</si>
  <si>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</si>
  <si>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</si>
  <si>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</si>
  <si>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</si>
  <si>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</si>
  <si>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</si>
  <si>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</si>
  <si>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</si>
  <si>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</si>
  <si>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</si>
  <si>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</si>
  <si>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</si>
  <si>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</si>
  <si>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</si>
  <si>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</si>
  <si>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</si>
  <si>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</si>
  <si>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</si>
  <si>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</si>
  <si>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</si>
  <si>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</si>
  <si>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</si>
  <si>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</si>
  <si>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</si>
  <si>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</si>
  <si>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</si>
  <si>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</si>
  <si>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</si>
  <si>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</si>
  <si>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</si>
  <si>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</si>
  <si>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</si>
  <si>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</si>
  <si>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</si>
  <si>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</si>
  <si>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</si>
  <si>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</si>
  <si>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</si>
  <si>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</si>
  <si>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</si>
  <si>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</si>
  <si>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</si>
  <si>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</si>
  <si>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</si>
  <si>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</si>
  <si>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</si>
  <si>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</si>
  <si>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</si>
  <si>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</si>
  <si>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</si>
  <si>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</si>
  <si>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</si>
  <si>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</si>
  <si>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</si>
  <si>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</si>
  <si>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</si>
  <si>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</si>
  <si>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</si>
  <si>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</si>
  <si>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</si>
  <si>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</si>
  <si>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</si>
  <si>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</si>
  <si>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</si>
  <si>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</si>
  <si>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</si>
  <si>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</si>
  <si>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</si>
  <si>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</si>
  <si>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</si>
  <si>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</si>
  <si>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</si>
  <si>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</si>
  <si>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</si>
  <si>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</si>
  <si>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</si>
  <si>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</si>
  <si>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</si>
  <si>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</si>
  <si>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</si>
  <si>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</si>
  <si>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</si>
  <si>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</si>
  <si>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</si>
  <si>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</si>
  <si>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</si>
  <si>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</si>
  <si>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</si>
  <si>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</si>
  <si>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</si>
  <si>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</si>
  <si>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</si>
  <si>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</si>
  <si>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</si>
  <si>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</si>
  <si>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</si>
  <si>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</si>
  <si>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</si>
  <si>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</si>
  <si>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</si>
  <si>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</si>
  <si>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</si>
  <si>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</si>
  <si>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</si>
  <si>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</si>
  <si>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</si>
  <si>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</si>
  <si>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</si>
  <si>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</si>
  <si>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</si>
  <si>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</si>
  <si>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</si>
  <si>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</si>
  <si>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</si>
  <si>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</si>
  <si>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</si>
  <si>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</si>
  <si>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</si>
  <si>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</si>
  <si>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</si>
  <si>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</si>
  <si>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</si>
  <si>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</si>
  <si>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</si>
  <si>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</si>
  <si>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</si>
  <si>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</si>
  <si>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</si>
  <si>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</si>
  <si>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</si>
  <si>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</si>
  <si>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</si>
  <si>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</si>
  <si>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</si>
  <si>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</si>
  <si>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</si>
  <si>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</si>
  <si>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</si>
  <si>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</si>
  <si>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</si>
  <si>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</si>
  <si>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</si>
  <si>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</si>
  <si>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</si>
  <si>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</si>
  <si>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</si>
  <si>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</si>
  <si>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</si>
  <si>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</si>
  <si>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</si>
  <si>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</si>
  <si>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</si>
  <si>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</si>
  <si>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</si>
  <si>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</si>
  <si>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</si>
  <si>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</si>
  <si>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</si>
  <si>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</si>
  <si>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</si>
  <si>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</si>
  <si>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</si>
  <si>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</si>
  <si>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</si>
  <si>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</si>
  <si>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</si>
  <si>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</si>
  <si>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</si>
  <si>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</si>
  <si>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</si>
  <si>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</si>
  <si>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</si>
  <si>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</si>
  <si>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</si>
  <si>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</si>
  <si>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</si>
  <si>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</si>
  <si>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</si>
  <si>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</si>
  <si>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</si>
  <si>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</si>
  <si>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</si>
  <si>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</si>
  <si>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</si>
  <si>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</si>
  <si>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</si>
  <si>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</si>
  <si>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</si>
  <si>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</si>
  <si>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</si>
  <si>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</si>
  <si>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</si>
  <si>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</si>
  <si>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</si>
  <si>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</si>
  <si>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</si>
  <si>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</si>
  <si>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</si>
  <si>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</si>
  <si>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</si>
  <si>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</si>
  <si>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</si>
  <si>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</si>
  <si>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</si>
  <si>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</si>
  <si>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</si>
  <si>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</si>
  <si>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</si>
  <si>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</si>
  <si>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</si>
  <si>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</si>
  <si>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</si>
  <si>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</si>
  <si>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</si>
  <si>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</si>
  <si>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</si>
  <si>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</si>
  <si>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</si>
  <si>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</si>
  <si>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</si>
  <si>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</si>
  <si>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</si>
  <si>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</si>
  <si>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</si>
  <si>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</si>
  <si>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</si>
  <si>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</si>
  <si>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</si>
  <si>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</si>
  <si>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</si>
  <si>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</si>
  <si>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</si>
  <si>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</si>
  <si>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</si>
  <si>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</si>
  <si>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</si>
  <si>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</si>
  <si>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</si>
  <si>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</si>
  <si>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</si>
  <si>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</si>
  <si>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</si>
  <si>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</si>
  <si>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</si>
  <si>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</si>
  <si>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</si>
  <si>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</si>
  <si>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</si>
  <si>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</si>
  <si>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</si>
  <si>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</si>
  <si>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</si>
  <si>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</si>
  <si>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</si>
  <si>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</si>
  <si>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</si>
  <si>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</si>
  <si>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</si>
  <si>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</si>
  <si>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</si>
  <si>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</si>
  <si>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</si>
  <si>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</si>
  <si>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</si>
  <si>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</si>
  <si>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</si>
  <si>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</si>
  <si>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</si>
  <si>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</si>
  <si>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</si>
  <si>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</si>
  <si>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</si>
  <si>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</si>
  <si>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</si>
  <si>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</si>
  <si>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</si>
  <si>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</si>
  <si>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</si>
  <si>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</si>
  <si>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</si>
  <si>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</si>
  <si>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</si>
  <si>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</si>
  <si>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</si>
  <si>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</si>
  <si>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</si>
  <si>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</si>
  <si>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</si>
  <si>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</si>
  <si>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</si>
  <si>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</si>
  <si>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</si>
  <si>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</si>
  <si>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</si>
  <si>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</si>
  <si>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</si>
  <si>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</si>
  <si>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</si>
  <si>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</si>
  <si>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</si>
  <si>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</si>
  <si>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</si>
  <si>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</si>
  <si>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</si>
  <si>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</si>
  <si>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</si>
  <si>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</si>
  <si>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</si>
  <si>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</si>
  <si>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</si>
  <si>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</si>
  <si>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</si>
  <si>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</si>
  <si>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</si>
  <si>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</si>
  <si>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</si>
  <si>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</si>
  <si>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</si>
  <si>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</si>
  <si>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</si>
  <si>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</si>
  <si>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</si>
  <si>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</si>
  <si>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</si>
  <si>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</si>
  <si>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</si>
  <si>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</si>
  <si>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</si>
  <si>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</si>
  <si>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</si>
  <si>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</si>
  <si>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</si>
  <si>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</si>
  <si>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</si>
  <si>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</si>
  <si>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</si>
  <si>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</si>
  <si>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</si>
  <si>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</si>
  <si>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</si>
  <si>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</si>
  <si>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</si>
  <si>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</si>
  <si>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</si>
  <si>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</si>
  <si>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</si>
  <si>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</si>
  <si>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</si>
  <si>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</si>
  <si>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</si>
  <si>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</si>
  <si>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</si>
  <si>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</si>
  <si>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</si>
  <si>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</si>
  <si>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</si>
  <si>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</si>
  <si>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</si>
  <si>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</si>
  <si>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</si>
  <si>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</si>
  <si>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</si>
  <si>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</si>
  <si>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</si>
  <si>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</si>
  <si>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</si>
  <si>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</si>
  <si>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</si>
  <si>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</si>
  <si>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</si>
  <si>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</si>
  <si>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</si>
  <si>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</si>
  <si>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</si>
  <si>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</si>
  <si>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</si>
  <si>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</si>
  <si>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</si>
  <si>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</si>
  <si>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</si>
  <si>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</si>
  <si>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</si>
  <si>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</si>
  <si>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</si>
  <si>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</si>
  <si>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</si>
  <si>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</si>
  <si>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</si>
  <si>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</si>
  <si>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</si>
  <si>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</si>
  <si>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</si>
  <si>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</si>
  <si>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</si>
  <si>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</si>
  <si>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</si>
  <si>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</si>
  <si>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</si>
  <si>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</si>
  <si>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</si>
  <si>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</si>
  <si>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</si>
  <si>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</si>
  <si>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</si>
  <si>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</si>
  <si>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</si>
  <si>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</si>
  <si>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</si>
  <si>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</si>
  <si>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</si>
  <si>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</si>
  <si>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</si>
  <si>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</si>
  <si>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</si>
  <si>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</si>
  <si>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</si>
  <si>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</si>
  <si>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</si>
  <si>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</si>
  <si>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</si>
  <si>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</si>
  <si>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</si>
  <si>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</si>
  <si>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</si>
  <si>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</si>
  <si>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</si>
  <si>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</si>
  <si>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</si>
  <si>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</si>
  <si>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</si>
  <si>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</si>
  <si>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</si>
  <si>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</si>
  <si>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</si>
  <si>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</si>
  <si>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</si>
  <si>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</si>
  <si>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</si>
  <si>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</si>
  <si>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</si>
  <si>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</si>
  <si>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</si>
  <si>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</si>
  <si>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</si>
  <si>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</si>
  <si>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</si>
  <si>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</si>
  <si>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</si>
  <si>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</si>
  <si>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</si>
  <si>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</si>
  <si>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</si>
  <si>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</si>
  <si>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</si>
  <si>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</si>
  <si>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</si>
  <si>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</si>
  <si>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</si>
  <si>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</si>
  <si>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</si>
  <si>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</si>
  <si>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</si>
  <si>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</si>
  <si>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</si>
  <si>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</si>
  <si>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</si>
  <si>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</si>
  <si>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</si>
  <si>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</si>
  <si>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</si>
  <si>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</si>
  <si>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</si>
  <si>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</si>
  <si>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</si>
  <si>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</si>
  <si>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</si>
  <si>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</si>
  <si>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</si>
  <si>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</si>
  <si>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</si>
  <si>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</si>
  <si>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</si>
  <si>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</si>
  <si>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</si>
  <si>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</si>
  <si>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</si>
  <si>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</si>
  <si>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</si>
  <si>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</si>
  <si>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</si>
  <si>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</si>
  <si>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</si>
  <si>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</si>
  <si>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</si>
  <si>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</si>
  <si>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</si>
  <si>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</si>
  <si>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</si>
  <si>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</si>
  <si>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</si>
  <si>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</si>
  <si>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</si>
  <si>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</si>
  <si>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</si>
  <si>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</si>
  <si>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</si>
  <si>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</si>
  <si>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</si>
  <si>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</si>
  <si>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</si>
  <si>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</si>
  <si>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</si>
  <si>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</si>
  <si>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</si>
  <si>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</si>
  <si>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</si>
  <si>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</si>
  <si>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</si>
  <si>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</si>
  <si>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</si>
  <si>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</si>
  <si>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</si>
  <si>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</si>
  <si>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</si>
  <si>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</si>
  <si>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</si>
  <si>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</si>
  <si>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</si>
  <si>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</si>
  <si>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</si>
  <si>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</si>
  <si>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</si>
  <si>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</si>
  <si>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</si>
  <si>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</si>
  <si>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</si>
  <si>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</si>
  <si>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</si>
  <si>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</si>
  <si>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</si>
  <si>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</si>
  <si>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</si>
  <si>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</si>
  <si>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</si>
  <si>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</si>
  <si>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</si>
  <si>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</si>
  <si>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</si>
  <si>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</si>
  <si>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</si>
  <si>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</si>
  <si>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</si>
  <si>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</si>
  <si>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</si>
  <si>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</si>
  <si>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</si>
  <si>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</si>
  <si>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</si>
  <si>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</si>
  <si>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</si>
  <si>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</si>
  <si>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</si>
  <si>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</si>
  <si>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</si>
  <si>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</si>
  <si>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</si>
  <si>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</si>
  <si>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</si>
  <si>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</si>
  <si>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</si>
  <si>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</si>
  <si>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</si>
  <si>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</si>
  <si>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</si>
  <si>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</si>
  <si>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</si>
  <si>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</si>
  <si>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</si>
  <si>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</si>
  <si>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</si>
  <si>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</si>
  <si>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</si>
  <si>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</si>
  <si>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</si>
  <si>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</si>
  <si>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</si>
  <si>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</si>
  <si>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</si>
  <si>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</si>
  <si>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</si>
  <si>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</si>
  <si>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</si>
  <si>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</si>
  <si>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</si>
  <si>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</si>
  <si>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</si>
  <si>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</si>
  <si>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</si>
  <si>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</si>
  <si>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</si>
  <si>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</si>
  <si>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</si>
  <si>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</si>
  <si>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</si>
  <si>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</si>
  <si>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</si>
  <si>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</si>
  <si>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</si>
  <si>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</si>
  <si>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</si>
  <si>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</si>
  <si>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</si>
  <si>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</si>
  <si>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</si>
  <si>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</si>
  <si>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</si>
  <si>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</si>
  <si>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</si>
  <si>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</si>
  <si>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</si>
  <si>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</si>
  <si>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</si>
  <si>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</si>
  <si>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</si>
  <si>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</si>
  <si>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</si>
  <si>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</si>
  <si>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</si>
  <si>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</si>
  <si>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</si>
  <si>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</si>
  <si>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</si>
  <si>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</si>
  <si>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</si>
  <si>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</si>
  <si>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</si>
  <si>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</si>
  <si>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</si>
  <si>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</si>
  <si>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</si>
  <si>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</si>
  <si>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</si>
  <si>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</si>
  <si>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</si>
  <si>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</si>
  <si>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</si>
  <si>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</si>
  <si>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</si>
  <si>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</si>
  <si>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</si>
  <si>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</si>
  <si>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</si>
  <si>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</si>
  <si>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</si>
  <si>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</si>
  <si>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</si>
  <si>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</si>
  <si>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</si>
  <si>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</si>
  <si>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</si>
  <si>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</si>
  <si>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</si>
  <si>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</si>
  <si>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</si>
  <si>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</si>
  <si>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</si>
  <si>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</si>
  <si>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</si>
  <si>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</si>
  <si>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</si>
  <si>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</si>
  <si>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</si>
  <si>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</si>
  <si>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</si>
  <si>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</si>
  <si>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</si>
  <si>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</si>
  <si>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</si>
  <si>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</si>
  <si>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</si>
  <si>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</si>
  <si>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</si>
  <si>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</si>
  <si>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</si>
  <si>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</si>
  <si>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</si>
  <si>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</si>
  <si>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</si>
  <si>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</si>
  <si>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</si>
  <si>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</si>
  <si>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</si>
  <si>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</si>
  <si>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</si>
  <si>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</si>
  <si>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</si>
  <si>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</si>
  <si>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</si>
  <si>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</si>
  <si>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</si>
  <si>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</si>
  <si>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</si>
  <si>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</si>
  <si>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</si>
  <si>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</si>
  <si>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</si>
  <si>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</si>
  <si>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</si>
  <si>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</si>
  <si>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</si>
  <si>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</si>
  <si>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</si>
  <si>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</si>
  <si>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</si>
  <si>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</si>
  <si>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</si>
  <si>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</si>
  <si>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</si>
  <si>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</si>
  <si>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</si>
  <si>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</si>
  <si>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</si>
  <si>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</si>
  <si>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</si>
  <si>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</si>
  <si>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</si>
  <si>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</si>
  <si>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</si>
  <si>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</si>
  <si>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</si>
  <si>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</si>
  <si>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</si>
  <si>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</si>
  <si>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</si>
  <si>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</si>
  <si>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</si>
  <si>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</si>
  <si>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</si>
  <si>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</si>
  <si>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</si>
  <si>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</si>
  <si>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</si>
  <si>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</si>
  <si>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</si>
  <si>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</si>
  <si>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</si>
  <si>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</si>
  <si>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</si>
  <si>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</si>
  <si>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</si>
  <si>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</si>
  <si>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</si>
  <si>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</si>
  <si>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</si>
  <si>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</si>
  <si>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</si>
  <si>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</si>
  <si>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</si>
  <si>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</si>
  <si>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</si>
  <si>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</si>
  <si>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</si>
  <si>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</si>
  <si>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</si>
  <si>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</si>
  <si>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</si>
  <si>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</si>
  <si>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</si>
  <si>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</si>
  <si>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</si>
  <si>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</si>
  <si>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</si>
  <si>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</si>
  <si>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</si>
  <si>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</si>
  <si>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</si>
  <si>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</si>
  <si>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</si>
  <si>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</si>
  <si>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</si>
  <si>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</si>
  <si>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</si>
  <si>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</si>
  <si>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</si>
  <si>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</si>
  <si>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</si>
  <si>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</si>
  <si>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</si>
  <si>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</si>
  <si>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</si>
  <si>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</si>
  <si>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</si>
  <si>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</si>
  <si>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</si>
  <si>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</si>
  <si>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</si>
  <si>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</si>
  <si>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</si>
  <si>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</si>
  <si>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</si>
  <si>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</si>
  <si>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</si>
  <si>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</si>
  <si>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</si>
  <si>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</si>
  <si>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</si>
  <si>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</si>
  <si>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</si>
  <si>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</si>
  <si>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</si>
  <si>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</si>
  <si>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</si>
  <si>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</si>
  <si>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</si>
  <si>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</si>
  <si>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</si>
  <si>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</si>
  <si>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</si>
  <si>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</si>
  <si>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</si>
  <si>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</si>
  <si>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</si>
  <si>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</si>
  <si>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</si>
  <si>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</si>
  <si>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</si>
  <si>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</si>
  <si>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</si>
  <si>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</si>
  <si>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</si>
  <si>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</si>
  <si>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</si>
  <si>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</si>
  <si>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</si>
  <si>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</si>
  <si>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</si>
  <si>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</si>
  <si>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</si>
  <si>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</si>
  <si>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</si>
  <si>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</si>
  <si>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</si>
  <si>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</si>
  <si>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</si>
  <si>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</si>
  <si>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</si>
  <si>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</si>
  <si>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</si>
  <si>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</si>
  <si>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</si>
  <si>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</si>
  <si>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</si>
  <si>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</si>
  <si>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</si>
  <si>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</si>
  <si>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</si>
  <si>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</si>
  <si>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</si>
  <si>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</si>
  <si>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</si>
  <si>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</si>
  <si>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</si>
  <si>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</si>
  <si>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</si>
  <si>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</si>
  <si>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</si>
  <si>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</si>
  <si>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</si>
  <si>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</si>
  <si>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</si>
  <si>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</si>
  <si>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</si>
  <si>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</si>
  <si>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</si>
  <si>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</si>
  <si>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</si>
  <si>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</si>
  <si>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</si>
  <si>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</si>
  <si>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</si>
  <si>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</si>
  <si>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</si>
  <si>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</si>
  <si>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</si>
  <si>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</si>
  <si>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</si>
  <si>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</si>
  <si>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</si>
  <si>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</si>
  <si>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</si>
  <si>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</si>
  <si>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</si>
  <si>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</si>
  <si>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</si>
  <si>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</si>
  <si>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</si>
  <si>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</si>
  <si>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</si>
  <si>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</si>
  <si>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</si>
  <si>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</si>
  <si>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</si>
  <si>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</si>
  <si>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</si>
  <si>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</si>
  <si>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</si>
  <si>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</si>
  <si>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</si>
  <si>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</si>
  <si>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</si>
  <si>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</si>
  <si>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</si>
  <si>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</si>
  <si>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</si>
  <si>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</si>
  <si>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</si>
  <si>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</si>
  <si>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</si>
  <si>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</si>
  <si>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</si>
  <si>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</si>
  <si>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</si>
  <si>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</si>
  <si>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</si>
  <si>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</si>
  <si>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</si>
  <si>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</si>
  <si>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</si>
  <si>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</si>
  <si>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</si>
  <si>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</si>
  <si>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</si>
  <si>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</si>
  <si>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</si>
  <si>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</si>
  <si>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</si>
  <si>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</si>
  <si>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</si>
  <si>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</si>
  <si>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</si>
  <si>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</si>
  <si>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</si>
  <si>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</si>
  <si>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</si>
  <si>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</si>
  <si>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</si>
  <si>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</si>
  <si>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</si>
  <si>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</si>
  <si>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</si>
  <si>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</si>
  <si>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</si>
  <si>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</si>
  <si>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</si>
  <si>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</si>
  <si>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</si>
  <si>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</si>
  <si>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</si>
  <si>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</si>
  <si>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</si>
  <si>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</si>
  <si>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</si>
  <si>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</si>
  <si>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</si>
  <si>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</si>
  <si>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</si>
  <si>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</si>
  <si>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</si>
  <si>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</si>
  <si>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</si>
  <si>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</si>
  <si>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</si>
  <si>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</si>
  <si>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</si>
  <si>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</si>
  <si>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</si>
  <si>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</si>
  <si>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</si>
  <si>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</si>
  <si>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</si>
  <si>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</si>
  <si>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</si>
  <si>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</si>
  <si>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</si>
  <si>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</si>
  <si>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</si>
  <si>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</si>
  <si>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</si>
  <si>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</si>
  <si>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</si>
  <si>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</si>
  <si>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</si>
  <si>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</si>
  <si>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</si>
  <si>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</si>
  <si>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</si>
  <si>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</si>
  <si>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</si>
  <si>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</si>
  <si>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</si>
  <si>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</si>
  <si>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</si>
  <si>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</si>
  <si>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</si>
  <si>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</si>
  <si>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</si>
  <si>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</si>
  <si>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</si>
  <si>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</si>
  <si>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</si>
  <si>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</si>
  <si>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</si>
  <si>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</si>
  <si>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</si>
  <si>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</si>
  <si>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</si>
  <si>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</si>
  <si>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</si>
  <si>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</si>
  <si>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</si>
  <si>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</si>
  <si>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</si>
  <si>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</si>
  <si>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</si>
  <si>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</si>
  <si>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</si>
  <si>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</si>
  <si>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</si>
  <si>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</si>
  <si>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</si>
  <si>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</si>
  <si>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</si>
  <si>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</si>
  <si>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</si>
  <si>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</si>
  <si>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</si>
  <si>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</si>
  <si>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</si>
  <si>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</si>
  <si>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</si>
  <si>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</si>
  <si>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</si>
  <si>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</si>
  <si>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</si>
  <si>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</si>
  <si>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</si>
  <si>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</si>
  <si>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</si>
  <si>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</si>
  <si>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</si>
  <si>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</si>
  <si>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</si>
  <si>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</si>
  <si>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</si>
  <si>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</si>
  <si>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</si>
  <si>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</si>
  <si>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</si>
  <si>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</si>
  <si>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</si>
  <si>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</si>
  <si>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</si>
  <si>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</si>
  <si>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</si>
  <si>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</si>
  <si>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</si>
  <si>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</si>
  <si>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</si>
  <si>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</si>
  <si>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</si>
  <si>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</si>
  <si>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</si>
  <si>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</si>
  <si>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</si>
  <si>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</si>
  <si>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</si>
  <si>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</si>
  <si>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</si>
  <si>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</si>
  <si>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</si>
  <si>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</si>
  <si>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</si>
  <si>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</si>
  <si>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</si>
  <si>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</si>
  <si>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</si>
  <si>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</si>
  <si>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</si>
  <si>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</si>
  <si>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</si>
  <si>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</si>
  <si>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</si>
  <si>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</si>
  <si>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</si>
  <si>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</si>
  <si>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</si>
  <si>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</si>
  <si>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</si>
  <si>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</si>
  <si>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</si>
  <si>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</si>
  <si>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</si>
  <si>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</si>
  <si>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</si>
  <si>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</si>
  <si>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</si>
  <si>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</si>
  <si>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</si>
  <si>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</si>
  <si>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</si>
  <si>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</si>
  <si>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</si>
  <si>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</si>
  <si>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</si>
  <si>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</si>
  <si>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</si>
  <si>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</si>
  <si>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</si>
  <si>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</si>
  <si>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</si>
  <si>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</si>
  <si>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</si>
  <si>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</si>
  <si>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</si>
  <si>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</si>
  <si>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</si>
  <si>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</si>
  <si>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</si>
  <si>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</si>
  <si>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</si>
  <si>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</si>
  <si>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</si>
  <si>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</si>
  <si>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</si>
  <si>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</si>
  <si>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</si>
  <si>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</si>
  <si>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</si>
  <si>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</si>
  <si>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</si>
  <si>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</si>
  <si>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</si>
  <si>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</si>
  <si>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</si>
  <si>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</si>
  <si>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</si>
  <si>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</si>
  <si>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</si>
  <si>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</si>
  <si>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</si>
  <si>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</si>
  <si>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</si>
  <si>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</si>
  <si>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</si>
  <si>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</si>
  <si>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</si>
  <si>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</si>
  <si>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</si>
  <si>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</si>
  <si>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</si>
  <si>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</si>
  <si>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</si>
  <si>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</si>
  <si>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</si>
  <si>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</si>
  <si>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</si>
  <si>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</si>
  <si>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</si>
  <si>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</si>
  <si>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</si>
  <si>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</si>
  <si>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</si>
  <si>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</si>
  <si>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</si>
  <si>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</si>
  <si>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</si>
  <si>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</si>
  <si>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</si>
  <si>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</si>
  <si>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</si>
  <si>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</si>
  <si>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</si>
  <si>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</si>
  <si>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</si>
  <si>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</si>
  <si>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</si>
  <si>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</si>
  <si>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</si>
  <si>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</si>
  <si>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</si>
  <si>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</si>
  <si>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</si>
  <si>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</si>
  <si>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</si>
  <si>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</si>
  <si>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</si>
  <si>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</si>
  <si>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</si>
  <si>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</si>
  <si>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</si>
  <si>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</si>
  <si>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</si>
  <si>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</si>
  <si>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</si>
  <si>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</si>
  <si>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</si>
  <si>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</si>
  <si>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</si>
  <si>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</si>
  <si>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</si>
  <si>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</si>
  <si>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</si>
  <si>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</si>
  <si>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</si>
  <si>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</si>
  <si>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</si>
  <si>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</si>
  <si>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</si>
  <si>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</si>
  <si>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</si>
  <si>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</si>
  <si>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</si>
  <si>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</si>
  <si>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</si>
  <si>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</si>
  <si>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</si>
  <si>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</si>
  <si>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</si>
  <si>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</si>
  <si>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</si>
  <si>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</si>
  <si>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</si>
  <si>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</si>
  <si>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</si>
  <si>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</si>
  <si>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</si>
  <si>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</si>
  <si>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</si>
  <si>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</si>
  <si>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</si>
  <si>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</si>
  <si>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</si>
  <si>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</si>
  <si>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</si>
  <si>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</si>
  <si>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</si>
  <si>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</si>
  <si>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</si>
  <si>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</si>
  <si>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</si>
  <si>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</si>
  <si>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</si>
  <si>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</si>
  <si>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</si>
  <si>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</si>
  <si>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</si>
  <si>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</si>
  <si>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</si>
  <si>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</si>
  <si>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</si>
  <si>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</si>
  <si>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</si>
  <si>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</si>
  <si>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</si>
  <si>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</si>
  <si>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</si>
  <si>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</si>
  <si>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</si>
  <si>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</si>
  <si>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</si>
  <si>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</si>
  <si>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</si>
  <si>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</si>
  <si>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</si>
  <si>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</si>
  <si>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</si>
  <si>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</si>
  <si>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</si>
  <si>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</si>
  <si>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</si>
  <si>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</si>
  <si>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</si>
  <si>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</si>
  <si>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</si>
  <si>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</si>
  <si>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</si>
  <si>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</si>
  <si>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</si>
  <si>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</si>
  <si>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</si>
  <si>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</si>
  <si>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</si>
  <si>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</si>
  <si>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</si>
  <si>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</si>
  <si>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</si>
  <si>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</si>
  <si>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</si>
  <si>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</si>
  <si>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</si>
  <si>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</si>
  <si>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</si>
  <si>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</si>
  <si>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</si>
  <si>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</si>
  <si>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</si>
  <si>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</si>
  <si>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</si>
  <si>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</si>
  <si>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</si>
  <si>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</si>
  <si>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</si>
  <si>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</si>
  <si>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</si>
  <si>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</si>
  <si>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</si>
  <si>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</si>
  <si>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</si>
  <si>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</si>
  <si>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</si>
  <si>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</si>
  <si>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</si>
  <si>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</si>
  <si>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</si>
  <si>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</si>
  <si>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</si>
  <si>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</si>
  <si>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</si>
  <si>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</si>
  <si>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</si>
  <si>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</si>
  <si>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</si>
  <si>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</si>
  <si>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</si>
  <si>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</si>
  <si>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</si>
  <si>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</si>
  <si>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</si>
  <si>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</si>
  <si>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</si>
  <si>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</si>
  <si>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</si>
  <si>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</si>
  <si>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</si>
  <si>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</si>
  <si>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</si>
  <si>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</si>
  <si>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</si>
  <si>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</si>
  <si>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</si>
  <si>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</si>
  <si>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</si>
  <si>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</si>
  <si>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</si>
  <si>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</si>
  <si>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</si>
  <si>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</si>
  <si>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</si>
  <si>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</si>
  <si>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</si>
  <si>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</si>
  <si>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</si>
  <si>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</si>
  <si>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</si>
  <si>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</si>
  <si>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</si>
  <si>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</si>
  <si>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</si>
  <si>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</si>
  <si>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</si>
  <si>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</si>
  <si>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</si>
  <si>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</si>
  <si>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</si>
  <si>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</si>
  <si>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</si>
  <si>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</si>
  <si>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</si>
  <si>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</si>
  <si>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</si>
  <si>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</si>
  <si>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</si>
  <si>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</si>
  <si>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</si>
  <si>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</si>
  <si>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</si>
  <si>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</si>
  <si>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</si>
  <si>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</si>
  <si>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</si>
  <si>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</si>
  <si>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</si>
  <si>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</si>
  <si>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</si>
  <si>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</si>
  <si>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</si>
  <si>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</si>
  <si>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</si>
  <si>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</si>
  <si>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</si>
  <si>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</si>
  <si>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</si>
  <si>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</si>
  <si>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</si>
  <si>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</si>
  <si>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</si>
  <si>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</si>
  <si>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</si>
  <si>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</si>
  <si>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</si>
  <si>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</si>
  <si>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</si>
  <si>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</si>
  <si>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</si>
  <si>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</si>
  <si>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</si>
  <si>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</si>
  <si>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</si>
  <si>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</si>
  <si>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</si>
  <si>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</si>
  <si>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</si>
  <si>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</si>
  <si>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</si>
  <si>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</si>
  <si>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</si>
  <si>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</si>
  <si>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</si>
  <si>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</si>
  <si>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</si>
  <si>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</si>
  <si>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</si>
  <si>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</si>
  <si>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</si>
  <si>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</si>
  <si>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</si>
  <si>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</si>
  <si>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</si>
  <si>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</si>
  <si>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</si>
  <si>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</si>
  <si>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</si>
  <si>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</si>
  <si>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</si>
  <si>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</si>
  <si>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</si>
  <si>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</si>
  <si>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</si>
  <si>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</si>
  <si>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</si>
  <si>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</si>
  <si>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</si>
  <si>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</si>
  <si>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</si>
  <si>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</si>
  <si>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</si>
  <si>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</si>
  <si>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</si>
  <si>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</si>
  <si>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</si>
  <si>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</si>
  <si>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</si>
  <si>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</si>
  <si>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</si>
  <si>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</si>
  <si>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</si>
  <si>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</si>
  <si>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</si>
  <si>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</si>
  <si>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</si>
  <si>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</si>
  <si>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</si>
  <si>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</si>
  <si>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</si>
  <si>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</si>
  <si>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</si>
  <si>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</si>
  <si>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</si>
  <si>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</si>
  <si>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</si>
  <si>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</si>
  <si>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</si>
  <si>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</si>
  <si>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</si>
  <si>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</si>
  <si>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</si>
  <si>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</si>
  <si>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</si>
  <si>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</si>
  <si>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</si>
  <si>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</si>
  <si>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</si>
  <si>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</si>
  <si>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</si>
  <si>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</si>
  <si>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</si>
  <si>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</si>
  <si>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</si>
  <si>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</si>
  <si>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</si>
  <si>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</si>
  <si>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</si>
  <si>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</si>
  <si>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</si>
  <si>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</si>
  <si>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</si>
  <si>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</si>
  <si>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</si>
  <si>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</si>
  <si>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</si>
  <si>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</si>
  <si>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</si>
  <si>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</si>
  <si>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</si>
  <si>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</si>
  <si>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</si>
  <si>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</si>
  <si>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</si>
  <si>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</si>
  <si>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</si>
  <si>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</si>
  <si>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</si>
  <si>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</si>
  <si>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</si>
  <si>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</si>
  <si>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</si>
  <si>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</si>
  <si>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</si>
  <si>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</si>
  <si>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</si>
  <si>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</si>
  <si>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</si>
  <si>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</si>
  <si>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</si>
  <si>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</si>
  <si>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</si>
  <si>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</si>
  <si>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</si>
  <si>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</si>
  <si>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</si>
  <si>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</si>
  <si>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</si>
  <si>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</si>
  <si>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</si>
  <si>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</si>
  <si>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</si>
  <si>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</si>
  <si>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</si>
  <si>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</si>
  <si>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</si>
  <si>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</si>
  <si>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</si>
  <si>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</si>
  <si>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</si>
  <si>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</si>
  <si>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</si>
  <si>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</si>
  <si>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</si>
  <si>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</si>
  <si>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</si>
  <si>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</si>
  <si>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</si>
  <si>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</si>
  <si>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</si>
  <si>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</si>
  <si>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</si>
  <si>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</si>
  <si>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</si>
  <si>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</si>
  <si>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</si>
  <si>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</si>
  <si>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</si>
  <si>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</si>
  <si>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</si>
  <si>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</si>
  <si>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</si>
  <si>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</si>
  <si>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</si>
  <si>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</si>
  <si>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</si>
  <si>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</si>
  <si>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</si>
  <si>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</si>
  <si>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</si>
  <si>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</si>
  <si>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</si>
  <si>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</si>
  <si>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</si>
  <si>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</si>
  <si>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</si>
  <si>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</si>
  <si>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</si>
  <si>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</si>
  <si>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</si>
  <si>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</si>
  <si>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</si>
  <si>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</si>
  <si>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</si>
  <si>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</si>
  <si>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</si>
  <si>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</si>
  <si>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</si>
  <si>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</si>
  <si>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</si>
  <si>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</si>
  <si>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</si>
  <si>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</si>
  <si>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</si>
  <si>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</si>
  <si>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</si>
  <si>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</si>
  <si>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</si>
  <si>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</si>
  <si>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</si>
  <si>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</si>
  <si>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</si>
  <si>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</si>
  <si>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</si>
  <si>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</si>
  <si>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</si>
  <si>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</si>
  <si>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</si>
  <si>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</si>
  <si>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</si>
  <si>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</si>
  <si>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</si>
  <si>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</si>
  <si>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</si>
  <si>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</si>
  <si>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</si>
  <si>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</si>
  <si>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</si>
  <si>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</si>
  <si>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</si>
  <si>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</si>
  <si>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</si>
  <si>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</si>
  <si>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</si>
  <si>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</si>
  <si>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</si>
  <si>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</si>
  <si>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</si>
  <si>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</si>
  <si>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</si>
  <si>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</si>
  <si>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</si>
  <si>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</si>
  <si>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</si>
  <si>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</si>
  <si>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</si>
  <si>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</si>
  <si>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</si>
  <si>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</si>
  <si>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</si>
  <si>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</si>
  <si>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</si>
  <si>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</si>
  <si>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</si>
  <si>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</si>
  <si>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</si>
  <si>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</si>
  <si>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</si>
  <si>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</si>
  <si>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</si>
  <si>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</si>
  <si>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</si>
  <si>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</si>
  <si>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</si>
  <si>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</si>
  <si>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</si>
  <si>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</si>
  <si>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</si>
  <si>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</si>
  <si>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</si>
  <si>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</si>
  <si>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</si>
  <si>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</si>
  <si>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</si>
  <si>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</si>
  <si>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</si>
  <si>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</si>
  <si>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</si>
  <si>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</si>
  <si>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</si>
  <si>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</si>
  <si>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</si>
  <si>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</si>
  <si>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</si>
  <si>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</si>
  <si>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</si>
  <si>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</si>
  <si>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</si>
  <si>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</si>
  <si>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</si>
  <si>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</si>
  <si>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</si>
  <si>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</si>
  <si>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</si>
  <si>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</si>
  <si>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</si>
  <si>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</si>
  <si>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</si>
  <si>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</si>
  <si>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</si>
  <si>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</si>
  <si>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</si>
  <si>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</si>
  <si>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</si>
  <si>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</si>
  <si>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</si>
  <si>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</si>
  <si>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</si>
  <si>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</si>
  <si>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</si>
  <si>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</si>
  <si>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</si>
  <si>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</si>
  <si>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</si>
  <si>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</si>
  <si>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</si>
  <si>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</si>
  <si>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</si>
  <si>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</si>
  <si>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</si>
  <si>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</si>
  <si>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</si>
  <si>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</si>
  <si>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</si>
  <si>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</si>
  <si>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</si>
  <si>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</si>
  <si>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</si>
  <si>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</si>
  <si>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</si>
  <si>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</si>
  <si>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</si>
  <si>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</si>
  <si>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</si>
  <si>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</si>
  <si>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</si>
  <si>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</si>
  <si>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</si>
  <si>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</si>
  <si>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</si>
  <si>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</si>
  <si>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</si>
  <si>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</si>
  <si>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</si>
  <si>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</si>
  <si>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</si>
  <si>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</si>
  <si>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</si>
  <si>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</si>
  <si>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</si>
  <si>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</si>
  <si>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</si>
  <si>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</si>
  <si>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</si>
  <si>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</si>
  <si>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</si>
  <si>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</si>
  <si>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</si>
  <si>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</si>
  <si>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</si>
  <si>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</si>
  <si>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</si>
  <si>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</si>
  <si>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</si>
  <si>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</si>
  <si>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</si>
  <si>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</si>
  <si>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</si>
  <si>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</si>
  <si>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</si>
  <si>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</si>
  <si>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</si>
  <si>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</si>
  <si>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</si>
  <si>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</si>
  <si>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</si>
  <si>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</si>
  <si>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</si>
  <si>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</si>
  <si>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</si>
  <si>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</si>
  <si>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</si>
  <si>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</si>
  <si>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</si>
  <si>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</si>
  <si>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</si>
  <si>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</si>
  <si>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</si>
  <si>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</si>
  <si>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</si>
  <si>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</si>
  <si>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</si>
  <si>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</si>
  <si>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</si>
  <si>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</si>
  <si>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</si>
  <si>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</si>
  <si>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</si>
  <si>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</si>
  <si>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</si>
  <si>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</si>
  <si>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</si>
  <si>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</si>
  <si>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</si>
  <si>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</si>
  <si>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</si>
  <si>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</si>
  <si>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</si>
  <si>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</si>
  <si>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</si>
  <si>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</si>
  <si>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</si>
  <si>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</si>
  <si>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</si>
  <si>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</si>
  <si>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</si>
  <si>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</si>
  <si>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</si>
  <si>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</si>
  <si>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</si>
  <si>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</si>
  <si>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</si>
  <si>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</si>
  <si>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</si>
  <si>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</si>
  <si>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</si>
  <si>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</si>
  <si>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</si>
  <si>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</si>
  <si>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</si>
  <si>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</si>
  <si>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</si>
  <si>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</si>
  <si>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</si>
  <si>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</si>
  <si>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</si>
  <si>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</si>
  <si>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</si>
  <si>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</si>
  <si>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</si>
  <si>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</si>
  <si>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</si>
  <si>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</si>
  <si>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</si>
  <si>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</si>
  <si>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</si>
  <si>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</si>
  <si>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</si>
  <si>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</si>
  <si>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</si>
  <si>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</si>
  <si>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</si>
  <si>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</si>
  <si>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</si>
  <si>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</si>
  <si>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</si>
  <si>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</si>
  <si>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</si>
  <si>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</si>
  <si>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</si>
  <si>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</si>
  <si>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</si>
  <si>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</si>
  <si>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</si>
  <si>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</si>
  <si>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</si>
  <si>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</si>
  <si>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</si>
  <si>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</si>
  <si>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</si>
  <si>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</si>
  <si>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</si>
  <si>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</si>
  <si>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</si>
  <si>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</si>
  <si>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</si>
  <si>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</si>
  <si>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</si>
  <si>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</si>
  <si>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</si>
  <si>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</si>
  <si>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</si>
  <si>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</si>
  <si>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</si>
  <si>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</si>
  <si>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</si>
  <si>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</si>
  <si>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</si>
  <si>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</si>
  <si>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</si>
  <si>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</si>
  <si>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</si>
  <si>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</si>
  <si>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</si>
  <si>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</si>
  <si>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</si>
  <si>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</si>
  <si>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</si>
  <si>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</si>
  <si>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</si>
  <si>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</si>
  <si>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</si>
  <si>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</si>
  <si>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</si>
  <si>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</si>
  <si>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</si>
  <si>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</si>
  <si>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</si>
  <si>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</si>
  <si>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</si>
  <si>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</si>
  <si>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</si>
  <si>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</si>
  <si>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</si>
  <si>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</si>
  <si>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</si>
  <si>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</si>
  <si>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</si>
  <si>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</si>
  <si>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</si>
  <si>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</si>
  <si>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</si>
  <si>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</si>
  <si>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</si>
  <si>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</si>
  <si>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</si>
  <si>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</si>
  <si>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</si>
  <si>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</si>
  <si>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</si>
  <si>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</si>
  <si>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</si>
  <si>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</si>
  <si>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</si>
  <si>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</si>
  <si>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</si>
  <si>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</si>
  <si>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</si>
  <si>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</si>
  <si>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</si>
  <si>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</si>
  <si>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</si>
  <si>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</si>
  <si>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</si>
  <si>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</si>
  <si>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</si>
  <si>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</si>
  <si>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</si>
  <si>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</si>
  <si>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</si>
  <si>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</si>
  <si>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</si>
  <si>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</si>
  <si>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</si>
  <si>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</si>
  <si>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</si>
  <si>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</si>
  <si>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</si>
  <si>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</si>
  <si>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</si>
  <si>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</si>
  <si>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</si>
  <si>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</si>
  <si>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</si>
  <si>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</si>
  <si>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</si>
  <si>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</si>
  <si>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</si>
  <si>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</si>
  <si>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</si>
  <si>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</si>
  <si>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</si>
  <si>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</si>
  <si>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</si>
  <si>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</si>
  <si>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</si>
  <si>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</si>
  <si>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</si>
  <si>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</si>
  <si>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</si>
  <si>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</si>
  <si>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</si>
  <si>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</si>
  <si>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</si>
  <si>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</si>
  <si>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</si>
  <si>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</si>
  <si>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</si>
  <si>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</si>
  <si>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</si>
  <si>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</si>
  <si>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</si>
  <si>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</si>
  <si>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</si>
  <si>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</si>
  <si>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</si>
  <si>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</si>
  <si>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</si>
  <si>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</si>
  <si>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</si>
  <si>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</si>
  <si>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</si>
  <si>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</si>
  <si>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</si>
  <si>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</si>
  <si>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</si>
  <si>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</si>
  <si>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</si>
  <si>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</si>
  <si>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</si>
  <si>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</si>
  <si>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</si>
  <si>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</si>
  <si>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</si>
  <si>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</si>
  <si>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</si>
  <si>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</si>
  <si>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</si>
  <si>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</si>
  <si>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</si>
  <si>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</si>
  <si>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</si>
  <si>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</si>
  <si>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</si>
  <si>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</si>
  <si>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</si>
  <si>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</si>
  <si>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</si>
  <si>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</si>
  <si>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</si>
  <si>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</si>
  <si>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</si>
  <si>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</si>
  <si>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</si>
  <si>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</si>
  <si>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</si>
  <si>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</si>
  <si>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</si>
  <si>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</si>
  <si>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</si>
  <si>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</si>
  <si>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</si>
  <si>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</si>
  <si>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</si>
  <si>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</si>
  <si>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</si>
  <si>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</si>
  <si>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</si>
  <si>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</si>
  <si>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</si>
  <si>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</si>
  <si>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</si>
  <si>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</si>
  <si>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</si>
  <si>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</si>
  <si>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</si>
  <si>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</si>
  <si>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</si>
  <si>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</si>
  <si>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</si>
  <si>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</si>
  <si>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</si>
  <si>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</si>
  <si>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</si>
  <si>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</si>
  <si>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</si>
  <si>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</si>
  <si>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</si>
  <si>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</si>
  <si>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</si>
  <si>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</si>
  <si>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</si>
  <si>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</si>
  <si>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</si>
  <si>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</si>
  <si>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</si>
  <si>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</si>
  <si>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</si>
  <si>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</si>
  <si>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</si>
  <si>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</si>
  <si>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</si>
  <si>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</si>
  <si>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</si>
  <si>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</si>
  <si>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</si>
  <si>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</si>
  <si>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</si>
  <si>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</si>
  <si>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</si>
  <si>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</si>
  <si>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</si>
  <si>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</si>
  <si>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</si>
  <si>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</si>
  <si>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</si>
  <si>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</si>
  <si>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</si>
  <si>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</si>
  <si>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</si>
  <si>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</si>
  <si>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</si>
  <si>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</si>
  <si>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</si>
  <si>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</si>
  <si>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</si>
  <si>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</si>
  <si>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</si>
  <si>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</si>
  <si>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</si>
  <si>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</si>
  <si>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</si>
  <si>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</si>
  <si>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</si>
  <si>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</si>
  <si>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</si>
  <si>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</si>
  <si>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</si>
  <si>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</si>
  <si>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</si>
  <si>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</si>
  <si>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</si>
  <si>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</si>
  <si>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</si>
  <si>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</si>
  <si>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</si>
  <si>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</si>
  <si>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</si>
  <si>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</si>
  <si>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</si>
  <si>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</si>
  <si>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</si>
  <si>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</si>
  <si>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</si>
  <si>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</si>
  <si>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</si>
  <si>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</si>
  <si>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</si>
  <si>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</si>
  <si>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</si>
  <si>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</si>
  <si>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</si>
  <si>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</si>
  <si>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</si>
  <si>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</si>
  <si>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</si>
  <si>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</si>
  <si>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</si>
  <si>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</si>
  <si>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</si>
  <si>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</si>
  <si>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</si>
  <si>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</si>
  <si>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</si>
  <si>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</si>
  <si>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</si>
  <si>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</si>
  <si>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</si>
  <si>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</si>
  <si>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</si>
  <si>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</si>
  <si>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</si>
  <si>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</si>
  <si>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</si>
  <si>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</si>
  <si>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</si>
  <si>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</si>
  <si>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</si>
  <si>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</si>
  <si>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</si>
  <si>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</si>
  <si>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</si>
  <si>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</si>
  <si>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</si>
  <si>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</si>
  <si>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</si>
  <si>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</si>
  <si>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</si>
  <si>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</si>
  <si>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</si>
  <si>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</si>
  <si>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</si>
  <si>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</si>
  <si>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</si>
  <si>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</si>
  <si>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</si>
  <si>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</si>
  <si>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</si>
  <si>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</si>
  <si>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</si>
  <si>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</si>
  <si>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</si>
  <si>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</si>
  <si>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</si>
  <si>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</si>
  <si>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</si>
  <si>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</si>
  <si>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</si>
  <si>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</si>
  <si>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</si>
  <si>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</si>
  <si>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</si>
  <si>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</si>
  <si>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</si>
  <si>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</si>
  <si>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</si>
  <si>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</si>
  <si>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</si>
  <si>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</si>
  <si>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</si>
  <si>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</si>
  <si>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</si>
  <si>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</si>
  <si>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</si>
  <si>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</si>
  <si>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</si>
  <si>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</si>
  <si>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</si>
  <si>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</si>
  <si>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</si>
  <si>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</si>
  <si>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</si>
  <si>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</si>
  <si>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</si>
  <si>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</si>
  <si>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</si>
  <si>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</si>
  <si>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</si>
  <si>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</si>
  <si>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</si>
  <si>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</si>
  <si>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</si>
  <si>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</si>
  <si>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</si>
  <si>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</si>
  <si>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</si>
  <si>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</si>
  <si>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</si>
  <si>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</si>
  <si>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</si>
  <si>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</si>
  <si>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</si>
  <si>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</si>
  <si>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</si>
  <si>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</si>
  <si>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</si>
  <si>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</si>
  <si>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</si>
  <si>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</si>
  <si>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</si>
  <si>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</si>
  <si>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</si>
  <si>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</si>
  <si>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</si>
  <si>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</si>
  <si>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</si>
  <si>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</si>
  <si>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</si>
  <si>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</si>
  <si>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</si>
  <si>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</si>
  <si>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</si>
  <si>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</si>
  <si>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</si>
  <si>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</si>
  <si>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</si>
  <si>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</si>
  <si>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</si>
  <si>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</si>
  <si>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</si>
  <si>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</si>
  <si>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</si>
  <si>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</si>
  <si>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</si>
  <si>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</si>
  <si>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</si>
  <si>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</si>
  <si>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</si>
  <si>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</si>
  <si>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</si>
  <si>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</si>
  <si>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</si>
  <si>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</si>
  <si>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</si>
  <si>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</si>
  <si>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</si>
  <si>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</si>
  <si>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</si>
  <si>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</si>
  <si>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</si>
  <si>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</si>
  <si>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</si>
  <si>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</si>
  <si>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</si>
  <si>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</si>
  <si>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</si>
  <si>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</si>
  <si>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</si>
  <si>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</si>
  <si>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</si>
  <si>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</si>
  <si>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</si>
  <si>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</si>
  <si>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</si>
  <si>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</si>
  <si>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</si>
  <si>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</si>
  <si>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</si>
  <si>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</si>
  <si>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</si>
  <si>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</si>
  <si>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</si>
  <si>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</si>
  <si>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</si>
  <si>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</si>
  <si>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</si>
  <si>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</si>
  <si>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</si>
  <si>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</si>
  <si>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</si>
  <si>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</si>
  <si>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</si>
  <si>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</si>
  <si>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</si>
  <si>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</si>
  <si>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</si>
  <si>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</si>
  <si>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</si>
  <si>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</si>
  <si>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</si>
  <si>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</si>
  <si>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</si>
  <si>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</si>
  <si>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</si>
  <si>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</si>
  <si>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</si>
  <si>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</si>
  <si>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</si>
  <si>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</si>
  <si>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</si>
  <si>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</si>
  <si>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</si>
  <si>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</si>
  <si>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</si>
  <si>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</si>
  <si>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</si>
  <si>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</si>
  <si>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</si>
  <si>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</si>
  <si>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</si>
  <si>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</si>
  <si>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</si>
  <si>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</si>
  <si>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</si>
  <si>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</si>
  <si>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</si>
  <si>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</si>
  <si>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</si>
  <si>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</si>
  <si>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</si>
  <si>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</si>
  <si>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</si>
  <si>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</si>
  <si>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</si>
  <si>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</si>
  <si>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</si>
  <si>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</si>
  <si>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</si>
  <si>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</si>
  <si>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</si>
  <si>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</si>
  <si>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</si>
  <si>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</si>
  <si>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</si>
  <si>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</si>
  <si>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</si>
  <si>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</si>
  <si>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</si>
  <si>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</si>
  <si>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</si>
  <si>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</si>
  <si>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</si>
  <si>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</si>
  <si>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</si>
  <si>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</si>
  <si>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</si>
  <si>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</si>
  <si>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</si>
  <si>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</si>
  <si>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</si>
  <si>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</si>
  <si>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</si>
  <si>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</si>
  <si>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</si>
  <si>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</si>
  <si>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</si>
  <si>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</si>
  <si>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</si>
  <si>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</si>
  <si>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</si>
  <si>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</si>
  <si>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</si>
  <si>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</si>
  <si>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</si>
  <si>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</si>
  <si>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</si>
  <si>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</si>
  <si>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</si>
  <si>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</si>
  <si>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</si>
  <si>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</si>
  <si>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</si>
  <si>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</si>
  <si>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</si>
  <si>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</si>
  <si>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</si>
  <si>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</si>
  <si>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</si>
  <si>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</si>
  <si>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</si>
  <si>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</si>
  <si>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</si>
  <si>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</si>
  <si>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</si>
  <si>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</si>
  <si>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</si>
  <si>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</si>
  <si>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</si>
  <si>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</si>
  <si>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</si>
  <si>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</si>
  <si>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</si>
  <si>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</si>
  <si>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</si>
  <si>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</si>
  <si>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</si>
  <si>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</si>
  <si>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</si>
  <si>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</si>
  <si>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</si>
  <si>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</si>
  <si>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</si>
  <si>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</si>
  <si>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</si>
  <si>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</si>
  <si>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</si>
  <si>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</si>
  <si>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</si>
  <si>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</si>
  <si>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</si>
  <si>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</si>
  <si>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</si>
  <si>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</si>
  <si>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</si>
  <si>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</si>
  <si>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</si>
  <si>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</si>
  <si>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</si>
  <si>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</si>
  <si>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</si>
  <si>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</si>
  <si>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</si>
  <si>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</si>
  <si>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</si>
  <si>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</si>
  <si>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</si>
  <si>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</si>
  <si>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</si>
  <si>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</si>
  <si>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</si>
  <si>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</si>
  <si>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</si>
  <si>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</si>
  <si>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</si>
  <si>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</si>
  <si>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</si>
  <si>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</si>
  <si>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</si>
  <si>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</si>
  <si>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</si>
  <si>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</si>
  <si>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</si>
  <si>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</si>
  <si>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</si>
  <si>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</si>
  <si>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</si>
  <si>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</si>
  <si>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</si>
  <si>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</si>
  <si>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</si>
  <si>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</si>
  <si>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</si>
  <si>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</si>
  <si>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</si>
  <si>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</si>
  <si>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</si>
  <si>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</si>
  <si>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</si>
  <si>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</si>
  <si>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</si>
  <si>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</si>
  <si>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</si>
  <si>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</si>
  <si>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</si>
  <si>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</si>
  <si>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</si>
  <si>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</si>
  <si>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</si>
  <si>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</si>
  <si>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</si>
  <si>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</si>
  <si>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</si>
  <si>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</si>
  <si>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</si>
  <si>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</si>
  <si>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</si>
  <si>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</si>
  <si>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</si>
  <si>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</si>
  <si>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</si>
  <si>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</si>
  <si>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</si>
  <si>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</si>
  <si>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</si>
  <si>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</si>
  <si>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</si>
  <si>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</si>
  <si>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</si>
  <si>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</si>
  <si>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</si>
  <si>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</si>
  <si>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</si>
  <si>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</si>
  <si>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</si>
  <si>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</si>
  <si>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</si>
  <si>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</si>
  <si>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</si>
  <si>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</si>
  <si>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</si>
  <si>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</si>
  <si>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</si>
  <si>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</si>
  <si>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</si>
  <si>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</si>
  <si>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</si>
  <si>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</si>
  <si>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</si>
  <si>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</si>
  <si>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</si>
  <si>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</si>
  <si>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</si>
  <si>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</si>
  <si>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</si>
  <si>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</si>
  <si>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</si>
  <si>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</si>
  <si>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</si>
  <si>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</si>
  <si>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</si>
  <si>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</si>
  <si>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</si>
  <si>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</si>
  <si>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</si>
  <si>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</si>
  <si>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</si>
  <si>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</si>
  <si>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</si>
  <si>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</si>
  <si>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</si>
  <si>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</si>
  <si>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</si>
  <si>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</si>
  <si>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</si>
  <si>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</si>
  <si>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</si>
  <si>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</si>
  <si>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</si>
  <si>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</si>
  <si>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</si>
  <si>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</si>
  <si>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</si>
  <si>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</si>
  <si>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</si>
  <si>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</si>
  <si>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</si>
  <si>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</si>
  <si>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</si>
  <si>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</si>
  <si>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</si>
  <si>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</si>
  <si>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</si>
  <si>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</si>
  <si>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</si>
  <si>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</si>
  <si>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</si>
  <si>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</si>
  <si>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</si>
  <si>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</si>
  <si>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</si>
  <si>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</si>
  <si>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</si>
  <si>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</si>
  <si>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</si>
  <si>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</si>
  <si>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</si>
  <si>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</si>
  <si>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</si>
  <si>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</si>
  <si>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</si>
  <si>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</si>
  <si>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</si>
  <si>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</si>
  <si>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</si>
  <si>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</si>
  <si>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</si>
  <si>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</si>
  <si>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</si>
  <si>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</si>
  <si>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</si>
  <si>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</si>
  <si>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</si>
  <si>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</si>
  <si>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</si>
  <si>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</si>
  <si>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</si>
  <si>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</si>
  <si>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</si>
  <si>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</si>
  <si>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</si>
  <si>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</si>
  <si>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</si>
  <si>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</si>
  <si>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</si>
  <si>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</si>
  <si>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</si>
  <si>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</si>
  <si>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</si>
  <si>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</si>
  <si>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</si>
  <si>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</si>
  <si>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</si>
  <si>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</si>
  <si>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</si>
  <si>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</si>
  <si>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</si>
  <si>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</si>
  <si>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</si>
  <si>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</si>
  <si>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</si>
  <si>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</si>
  <si>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</si>
  <si>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</si>
  <si>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</si>
  <si>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</si>
  <si>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</si>
  <si>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</si>
  <si>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</si>
  <si>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</si>
  <si>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</si>
  <si>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</si>
  <si>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</si>
  <si>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</si>
  <si>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</si>
  <si>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</si>
  <si>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</si>
  <si>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</si>
  <si>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</si>
  <si>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</si>
  <si>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</si>
  <si>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</si>
  <si>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</si>
  <si>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</si>
  <si>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</si>
  <si>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</si>
  <si>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</si>
  <si>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</si>
  <si>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</si>
  <si>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</si>
  <si>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</si>
  <si>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</si>
  <si>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</si>
  <si>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</si>
  <si>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</si>
  <si>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</si>
  <si>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</si>
  <si>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</si>
  <si>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</si>
  <si>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</si>
  <si>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</si>
  <si>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</si>
  <si>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</si>
  <si>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</si>
  <si>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</si>
  <si>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</si>
  <si>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</si>
  <si>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</si>
  <si>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</si>
  <si>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</si>
  <si>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</si>
  <si>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</si>
  <si>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</si>
  <si>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</si>
  <si>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</si>
  <si>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</si>
  <si>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</si>
  <si>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</si>
  <si>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</si>
  <si>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</si>
  <si>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</si>
  <si>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</si>
  <si>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</si>
  <si>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</si>
  <si>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</si>
  <si>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</si>
  <si>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</si>
  <si>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</si>
  <si>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</si>
  <si>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</si>
  <si>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</si>
  <si>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</si>
  <si>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</si>
  <si>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</si>
  <si>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</si>
  <si>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</si>
  <si>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</si>
  <si>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</si>
  <si>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</si>
  <si>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</si>
  <si>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</si>
  <si>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</si>
  <si>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</si>
  <si>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</si>
  <si>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</si>
  <si>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</si>
  <si>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</si>
  <si>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</si>
  <si>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</si>
  <si>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</si>
  <si>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</si>
  <si>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</si>
  <si>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</si>
  <si>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</si>
  <si>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</si>
  <si>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</si>
  <si>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</si>
  <si>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</si>
  <si>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</si>
  <si>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</si>
  <si>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</si>
  <si>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</si>
  <si>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</si>
  <si>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</si>
  <si>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</si>
  <si>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</si>
  <si>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</si>
  <si>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</si>
  <si>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</si>
  <si>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</si>
  <si>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</si>
  <si>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</si>
  <si>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</si>
  <si>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</si>
  <si>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</si>
  <si>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</si>
  <si>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</si>
  <si>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</si>
  <si>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</si>
  <si>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</si>
  <si>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</si>
  <si>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</si>
  <si>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</si>
  <si>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</si>
  <si>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</si>
  <si>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</si>
  <si>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</si>
  <si>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</si>
  <si>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</si>
  <si>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</si>
  <si>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</si>
  <si>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</si>
  <si>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</si>
  <si>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</si>
  <si>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</si>
  <si>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</si>
  <si>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</si>
  <si>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</si>
  <si>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</si>
  <si>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</si>
  <si>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</si>
  <si>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</si>
  <si>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</si>
  <si>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</si>
  <si>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</si>
  <si>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</si>
  <si>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</si>
  <si>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</si>
  <si>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</si>
  <si>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</si>
  <si>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</si>
  <si>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</si>
  <si>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</si>
  <si>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</si>
  <si>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</si>
  <si>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</si>
  <si>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</si>
  <si>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</si>
  <si>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</si>
  <si>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</si>
  <si>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</si>
  <si>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</si>
  <si>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</si>
  <si>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</si>
  <si>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</si>
  <si>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</si>
  <si>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</si>
  <si>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</si>
  <si>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</si>
  <si>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</si>
  <si>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</si>
  <si>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</si>
  <si>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</si>
  <si>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</si>
  <si>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</si>
  <si>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</si>
  <si>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</si>
  <si>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</si>
  <si>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</si>
  <si>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</si>
  <si>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</si>
  <si>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</si>
  <si>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</si>
  <si>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</si>
  <si>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</si>
  <si>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</si>
  <si>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</si>
  <si>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</si>
  <si>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</si>
  <si>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</si>
  <si>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</si>
  <si>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</si>
  <si>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</si>
  <si>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</si>
  <si>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</si>
  <si>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</si>
  <si>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</si>
  <si>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</si>
  <si>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</si>
  <si>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</si>
  <si>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</si>
  <si>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</si>
  <si>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</si>
  <si>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</si>
  <si>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</si>
  <si>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</si>
  <si>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</si>
  <si>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</si>
  <si>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</si>
  <si>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</si>
  <si>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</si>
  <si>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</si>
  <si>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</si>
  <si>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</si>
  <si>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</si>
  <si>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</si>
  <si>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</si>
  <si>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</si>
  <si>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</si>
  <si>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</si>
  <si>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</si>
  <si>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</si>
  <si>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</si>
  <si>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</si>
  <si>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</si>
  <si>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</si>
  <si>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</si>
  <si>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</si>
  <si>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</si>
  <si>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</si>
  <si>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</si>
  <si>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</si>
  <si>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</si>
  <si>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</si>
  <si>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</si>
  <si>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</si>
  <si>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</si>
  <si>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</si>
  <si>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</si>
  <si>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</si>
  <si>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</si>
  <si>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</si>
  <si>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</si>
  <si>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</si>
  <si>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</si>
  <si>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</si>
  <si>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</si>
  <si>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</si>
  <si>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</si>
  <si>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</si>
  <si>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</si>
  <si>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</si>
  <si>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</si>
  <si>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</si>
  <si>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</si>
  <si>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</si>
  <si>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</si>
  <si>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</si>
  <si>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</si>
  <si>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</si>
  <si>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</si>
  <si>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</si>
  <si>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</si>
  <si>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</si>
  <si>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</si>
  <si>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</si>
  <si>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</si>
  <si>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</si>
  <si>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</si>
  <si>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</si>
  <si>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</si>
  <si>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</si>
  <si>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</si>
  <si>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</si>
  <si>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</si>
  <si>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</si>
  <si>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</si>
  <si>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</si>
  <si>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</si>
  <si>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</si>
  <si>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</si>
  <si>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</si>
  <si>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</si>
  <si>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</si>
  <si>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</si>
  <si>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</si>
  <si>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</si>
  <si>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</si>
  <si>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</si>
  <si>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</si>
  <si>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</si>
  <si>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</si>
  <si>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</si>
  <si>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</si>
  <si>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</si>
  <si>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</si>
  <si>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</si>
  <si>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</si>
  <si>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</si>
  <si>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</si>
  <si>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</si>
  <si>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</si>
  <si>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</si>
  <si>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</si>
  <si>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</si>
  <si>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</si>
  <si>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</si>
  <si>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</si>
  <si>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</si>
  <si>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</si>
  <si>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</si>
  <si>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</si>
  <si>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</si>
  <si>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</si>
  <si>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</si>
  <si>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</si>
  <si>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</si>
  <si>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</si>
  <si>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</si>
  <si>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</si>
  <si>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</si>
  <si>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</si>
  <si>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</si>
  <si>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</si>
  <si>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</si>
  <si>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</si>
  <si>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</si>
  <si>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</si>
  <si>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</si>
  <si>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</si>
  <si>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</si>
  <si>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</si>
  <si>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</si>
  <si>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</si>
  <si>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</si>
  <si>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</si>
  <si>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</si>
  <si>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</si>
  <si>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</si>
  <si>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</si>
  <si>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</si>
  <si>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</si>
  <si>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</si>
  <si>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</si>
  <si>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</si>
  <si>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</si>
  <si>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</si>
  <si>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</si>
  <si>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</si>
  <si>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</si>
  <si>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</si>
  <si>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</si>
  <si>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</si>
  <si>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</si>
  <si>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</si>
  <si>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</si>
  <si>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</si>
  <si>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</si>
  <si>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</si>
  <si>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</si>
  <si>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</si>
  <si>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</si>
  <si>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</si>
  <si>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</si>
  <si>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</si>
  <si>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</si>
  <si>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</si>
  <si>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</si>
  <si>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</si>
  <si>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</si>
  <si>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</si>
  <si>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</si>
  <si>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</si>
  <si>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</si>
  <si>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</si>
  <si>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</si>
  <si>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</si>
  <si>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</si>
  <si>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</si>
  <si>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</si>
  <si>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</si>
  <si>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</si>
  <si>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</si>
  <si>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</si>
  <si>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</si>
  <si>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</si>
  <si>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</si>
  <si>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</si>
  <si>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</si>
  <si>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</si>
  <si>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</si>
  <si>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</si>
  <si>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</si>
  <si>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</si>
  <si>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</si>
  <si>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</si>
  <si>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</si>
  <si>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</si>
  <si>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</si>
  <si>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</si>
  <si>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</si>
  <si>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</si>
  <si>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</si>
  <si>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</si>
  <si>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</si>
  <si>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</si>
  <si>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</si>
  <si>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</si>
  <si>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</si>
  <si>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</si>
  <si>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</si>
  <si>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</si>
  <si>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</si>
  <si>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</si>
  <si>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</si>
  <si>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</si>
  <si>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</si>
  <si>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</si>
  <si>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</si>
  <si>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</si>
  <si>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</si>
  <si>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</si>
  <si>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</si>
  <si>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</si>
  <si>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</si>
  <si>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</si>
  <si>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</si>
  <si>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</si>
  <si>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</si>
  <si>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</si>
  <si>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</si>
  <si>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</si>
  <si>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</si>
  <si>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</si>
  <si>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</si>
  <si>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</si>
  <si>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</si>
  <si>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</si>
  <si>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</si>
  <si>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</si>
  <si>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</si>
  <si>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</si>
  <si>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</si>
  <si>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</si>
  <si>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</si>
  <si>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</si>
  <si>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</si>
  <si>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</si>
  <si>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</si>
  <si>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</si>
  <si>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</si>
  <si>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</si>
  <si>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</si>
  <si>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</si>
  <si>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</si>
  <si>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</si>
  <si>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</si>
  <si>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</si>
  <si>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</si>
  <si>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</si>
  <si>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</si>
  <si>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</si>
  <si>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</si>
  <si>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</si>
  <si>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</si>
  <si>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</si>
  <si>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</si>
  <si>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</si>
  <si>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</si>
  <si>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</si>
  <si>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</si>
  <si>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</si>
  <si>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</si>
  <si>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</si>
  <si>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</si>
  <si>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</si>
  <si>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</si>
  <si>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</si>
  <si>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</si>
  <si>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</si>
  <si>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</si>
  <si>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</si>
  <si>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</si>
  <si>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</si>
  <si>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</si>
  <si>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</si>
  <si>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</si>
  <si>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</si>
  <si>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</si>
  <si>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</si>
  <si>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</si>
  <si>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</si>
  <si>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</si>
  <si>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</si>
  <si>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</si>
  <si>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</si>
  <si>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</si>
  <si>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</si>
  <si>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</si>
  <si>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</si>
  <si>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</si>
  <si>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</si>
  <si>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</si>
  <si>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</si>
  <si>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</si>
  <si>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</si>
  <si>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</si>
  <si>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</si>
  <si>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</si>
  <si>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</si>
  <si>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</si>
  <si>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</si>
  <si>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</si>
  <si>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</si>
  <si>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</si>
  <si>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</si>
  <si>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</si>
  <si>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</si>
  <si>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</si>
  <si>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</si>
  <si>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</si>
  <si>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</si>
  <si>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</si>
  <si>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</si>
  <si>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</si>
  <si>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</si>
  <si>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</si>
  <si>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</si>
  <si>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</si>
  <si>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</si>
  <si>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</si>
  <si>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</si>
  <si>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</si>
  <si>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</si>
  <si>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</si>
  <si>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</si>
  <si>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</si>
  <si>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</si>
  <si>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</si>
  <si>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</si>
  <si>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</si>
  <si>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</si>
  <si>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</si>
  <si>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</si>
  <si>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</si>
  <si>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</si>
  <si>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</si>
  <si>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</si>
  <si>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</si>
  <si>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</si>
  <si>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</si>
  <si>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</si>
  <si>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</si>
  <si>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</si>
  <si>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</si>
  <si>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</si>
  <si>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</si>
  <si>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</si>
  <si>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</si>
  <si>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</si>
  <si>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</si>
  <si>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</si>
  <si>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</si>
  <si>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</si>
  <si>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</si>
  <si>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</si>
  <si>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</si>
  <si>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</si>
  <si>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</si>
  <si>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</si>
  <si>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</si>
  <si>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</si>
  <si>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</si>
  <si>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</si>
  <si>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</si>
  <si>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</si>
  <si>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</si>
  <si>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</si>
  <si>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</si>
  <si>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</si>
  <si>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</si>
  <si>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</si>
  <si>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</si>
  <si>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</si>
  <si>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</si>
  <si>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</si>
  <si>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</si>
  <si>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</si>
  <si>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</si>
  <si>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</si>
  <si>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</si>
  <si>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</si>
  <si>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</si>
  <si>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</si>
  <si>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</si>
  <si>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</si>
  <si>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</si>
  <si>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</si>
  <si>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</si>
  <si>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</si>
  <si>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</si>
  <si>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</si>
  <si>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</si>
  <si>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</si>
  <si>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</si>
  <si>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</si>
  <si>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</si>
  <si>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</si>
  <si>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</si>
  <si>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</si>
  <si>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</si>
  <si>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</si>
  <si>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</si>
  <si>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</si>
  <si>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</si>
  <si>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</si>
  <si>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</si>
  <si>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</si>
  <si>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</si>
  <si>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</si>
  <si>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</si>
  <si>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</si>
  <si>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</si>
  <si>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</si>
  <si>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</si>
  <si>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</si>
  <si>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</si>
  <si>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</si>
  <si>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</si>
  <si>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</si>
  <si>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</si>
  <si>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</si>
  <si>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</si>
  <si>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</si>
  <si>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</si>
  <si>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</si>
  <si>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</si>
  <si>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</si>
  <si>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</si>
  <si>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</si>
  <si>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</si>
  <si>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</si>
  <si>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</si>
  <si>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</si>
  <si>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</si>
  <si>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</si>
  <si>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</si>
  <si>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</si>
  <si>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</si>
  <si>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</si>
  <si>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</si>
  <si>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</si>
  <si>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</si>
  <si>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</si>
  <si>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</si>
  <si>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</si>
  <si>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</si>
  <si>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</si>
  <si>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</si>
  <si>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</si>
  <si>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</si>
  <si>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</si>
  <si>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</si>
  <si>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</si>
  <si>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</si>
  <si>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</si>
  <si>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</si>
  <si>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</si>
  <si>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</si>
  <si>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</si>
  <si>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</si>
  <si>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</si>
  <si>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</si>
  <si>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</si>
  <si>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</si>
  <si>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</si>
  <si>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</si>
  <si>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</si>
  <si>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</si>
  <si>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</si>
  <si>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</si>
  <si>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</si>
  <si>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</si>
  <si>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</si>
  <si>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</si>
  <si>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</si>
  <si>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</si>
  <si>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</si>
  <si>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</si>
  <si>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</si>
  <si>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</si>
  <si>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</si>
  <si>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</si>
  <si>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</si>
  <si>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</si>
  <si>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</si>
  <si>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</si>
  <si>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</si>
  <si>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</si>
  <si>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</si>
  <si>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</si>
  <si>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</si>
  <si>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</si>
  <si>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</si>
  <si>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</si>
  <si>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</si>
  <si>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</si>
  <si>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</si>
  <si>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</si>
  <si>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</si>
  <si>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</si>
  <si>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</si>
  <si>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</si>
  <si>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</si>
  <si>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</si>
  <si>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</si>
  <si>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</si>
  <si>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</si>
  <si>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</si>
  <si>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</si>
  <si>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</si>
  <si>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</si>
  <si>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</si>
  <si>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</si>
  <si>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</si>
  <si>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</si>
  <si>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</si>
  <si>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</si>
  <si>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</si>
  <si>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</si>
  <si>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</si>
  <si>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</si>
  <si>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</si>
  <si>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</si>
  <si>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</si>
  <si>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</si>
  <si>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</si>
  <si>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</si>
  <si>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</si>
  <si>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</si>
  <si>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</si>
  <si>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</si>
  <si>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</si>
  <si>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</si>
  <si>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</si>
  <si>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</si>
  <si>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</si>
  <si>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</si>
  <si>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</si>
  <si>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</si>
  <si>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</si>
  <si>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</si>
  <si>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</si>
  <si>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</si>
  <si>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</si>
  <si>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</si>
  <si>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</si>
  <si>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</si>
  <si>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</si>
  <si>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</si>
  <si>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</si>
  <si>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</si>
  <si>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</si>
  <si>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</si>
  <si>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</si>
  <si>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</si>
  <si>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</si>
  <si>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</si>
  <si>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</si>
  <si>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</si>
  <si>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</si>
  <si>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</si>
  <si>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</si>
  <si>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</si>
  <si>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</si>
  <si>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</si>
  <si>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</si>
  <si>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</si>
  <si>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</si>
  <si>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</si>
  <si>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</si>
  <si>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</si>
  <si>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</si>
  <si>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</si>
  <si>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</si>
  <si>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</si>
  <si>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</si>
  <si>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</si>
  <si>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</si>
  <si>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</si>
  <si>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</si>
  <si>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</si>
  <si>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</si>
  <si>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</si>
  <si>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</si>
  <si>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</si>
  <si>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</si>
  <si>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</si>
  <si>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</si>
  <si>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</si>
  <si>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</si>
  <si>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</si>
  <si>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</si>
  <si>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</si>
  <si>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</si>
  <si>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</si>
  <si>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</si>
  <si>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</si>
  <si>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</si>
  <si>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</si>
  <si>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</si>
  <si>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</si>
  <si>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</si>
  <si>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</si>
  <si>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</si>
  <si>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</si>
  <si>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</si>
  <si>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</si>
  <si>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</si>
  <si>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</si>
  <si>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</si>
  <si>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</si>
  <si>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</si>
  <si>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</si>
  <si>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</si>
  <si>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</si>
  <si>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</si>
  <si>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</si>
  <si>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</si>
  <si>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</si>
  <si>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</si>
  <si>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</si>
  <si>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</si>
  <si>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</si>
  <si>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</si>
  <si>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</si>
  <si>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</si>
  <si>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</si>
  <si>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</si>
  <si>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</si>
  <si>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</si>
  <si>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</si>
  <si>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</si>
  <si>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</si>
  <si>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</si>
  <si>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</si>
  <si>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</si>
  <si>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</si>
  <si>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</si>
  <si>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</si>
  <si>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</si>
  <si>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</si>
  <si>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</si>
  <si>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</si>
  <si>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</si>
  <si>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</si>
  <si>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</si>
  <si>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</si>
  <si>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</si>
  <si>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</si>
  <si>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</si>
  <si>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</si>
  <si>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</si>
  <si>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</si>
  <si>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</si>
  <si>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</si>
  <si>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</si>
  <si>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</si>
  <si>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</si>
  <si>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</si>
  <si>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</si>
  <si>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</si>
  <si>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</si>
  <si>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</si>
  <si>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</si>
  <si>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</si>
  <si>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</si>
  <si>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</si>
  <si>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</si>
  <si>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</si>
  <si>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</si>
  <si>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</si>
  <si>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</si>
  <si>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</si>
  <si>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</si>
  <si>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</si>
  <si>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</si>
  <si>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</si>
  <si>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</si>
  <si>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</si>
  <si>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</si>
  <si>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</si>
  <si>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</si>
  <si>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</si>
  <si>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</si>
  <si>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</si>
  <si>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</si>
  <si>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</si>
  <si>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</si>
  <si>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</si>
  <si>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</si>
  <si>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</si>
  <si>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</si>
  <si>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</si>
  <si>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</si>
  <si>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</si>
  <si>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</si>
  <si>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</si>
  <si>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</si>
  <si>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</si>
  <si>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</si>
  <si>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</si>
  <si>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</si>
  <si>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</si>
  <si>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</si>
  <si>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</si>
  <si>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</si>
  <si>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</si>
  <si>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</si>
  <si>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</si>
  <si>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</si>
  <si>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</si>
  <si>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</si>
  <si>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</si>
  <si>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</si>
  <si>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</si>
  <si>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</si>
  <si>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</si>
  <si>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</si>
  <si>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</si>
  <si>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</si>
  <si>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</si>
  <si>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</si>
  <si>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</si>
  <si>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</si>
  <si>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</si>
  <si>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</si>
  <si>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</si>
  <si>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</si>
  <si>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</si>
  <si>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</si>
  <si>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</si>
  <si>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</si>
  <si>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</si>
  <si>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</si>
  <si>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</si>
  <si>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</si>
  <si>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</si>
  <si>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</si>
  <si>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</si>
  <si>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</si>
  <si>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</si>
  <si>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</si>
  <si>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</si>
  <si>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</si>
  <si>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</si>
  <si>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</si>
  <si>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</si>
  <si>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</si>
  <si>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</si>
  <si>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</si>
  <si>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</si>
  <si>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</si>
  <si>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</si>
  <si>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</si>
  <si>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</si>
  <si>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</si>
  <si>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</si>
  <si>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</si>
  <si>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</si>
  <si>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</si>
  <si>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</si>
  <si>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</si>
  <si>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</si>
  <si>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</si>
  <si>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</si>
  <si>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</si>
  <si>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</si>
  <si>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</si>
  <si>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</si>
  <si>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</si>
  <si>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</si>
  <si>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</si>
  <si>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</si>
  <si>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</si>
  <si>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</si>
  <si>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</si>
  <si>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</si>
  <si>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</si>
  <si>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</si>
  <si>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</si>
  <si>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</si>
  <si>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</si>
  <si>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</si>
  <si>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</si>
  <si>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</si>
  <si>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</si>
  <si>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</si>
  <si>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</si>
  <si>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</si>
  <si>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</si>
  <si>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</si>
  <si>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</si>
  <si>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</si>
  <si>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</si>
  <si>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</si>
  <si>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</si>
  <si>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</si>
  <si>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</si>
  <si>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</si>
  <si>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</si>
  <si>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</si>
  <si>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</si>
  <si>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</si>
  <si>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</si>
  <si>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</si>
  <si>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</si>
  <si>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</si>
  <si>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</si>
  <si>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</si>
  <si>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</si>
  <si>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</si>
  <si>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</si>
  <si>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</si>
  <si>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</si>
  <si>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</si>
  <si>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</si>
  <si>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</si>
  <si>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</si>
  <si>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</si>
  <si>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</si>
  <si>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</si>
  <si>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</si>
  <si>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</si>
  <si>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</si>
  <si>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</si>
  <si>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</si>
  <si>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</si>
  <si>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</si>
  <si>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</si>
  <si>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</si>
  <si>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</si>
  <si>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</si>
  <si>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</si>
  <si>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</si>
  <si>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</si>
  <si>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</si>
  <si>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</si>
  <si>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</si>
  <si>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</si>
  <si>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</si>
  <si>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</si>
  <si>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</si>
  <si>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</si>
  <si>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</si>
  <si>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</si>
  <si>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</si>
  <si>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</si>
  <si>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</si>
  <si>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</si>
  <si>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</si>
  <si>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</si>
  <si>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</si>
  <si>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</si>
  <si>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</si>
  <si>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</si>
  <si>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</si>
  <si>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</si>
  <si>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</si>
  <si>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</si>
  <si>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</si>
  <si>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</si>
  <si>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</si>
  <si>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</si>
  <si>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</si>
  <si>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</si>
  <si>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</si>
  <si>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</si>
  <si>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</si>
  <si>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</si>
  <si>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</si>
  <si>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</si>
  <si>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</si>
  <si>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</si>
  <si>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</si>
  <si>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</si>
  <si>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</si>
  <si>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</si>
  <si>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</si>
  <si>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</si>
  <si>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</si>
  <si>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</si>
  <si>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</si>
  <si>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</si>
  <si>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</si>
  <si>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</si>
  <si>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</si>
  <si>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</si>
  <si>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</si>
  <si>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</si>
  <si>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</si>
  <si>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</si>
  <si>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</si>
  <si>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</si>
  <si>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</si>
  <si>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</si>
  <si>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</si>
  <si>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</si>
  <si>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</si>
  <si>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</si>
  <si>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</si>
  <si>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</si>
  <si>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</si>
  <si>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</si>
  <si>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</si>
  <si>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</si>
  <si>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</si>
  <si>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</si>
  <si>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</si>
  <si>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</si>
  <si>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</si>
  <si>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</si>
  <si>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</si>
  <si>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</si>
  <si>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</si>
  <si>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</si>
  <si>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</si>
  <si>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</si>
  <si>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</si>
  <si>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</si>
  <si>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</si>
  <si>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</si>
  <si>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</si>
  <si>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</si>
  <si>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</si>
  <si>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</si>
  <si>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</si>
  <si>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</si>
  <si>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</si>
  <si>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</si>
  <si>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</si>
  <si>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</si>
  <si>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</si>
  <si>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</si>
  <si>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</si>
  <si>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</si>
  <si>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</si>
  <si>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</si>
  <si>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</si>
  <si>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</si>
  <si>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</si>
  <si>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</si>
  <si>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</si>
  <si>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</si>
  <si>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</si>
  <si>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</si>
  <si>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</si>
  <si>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</si>
  <si>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</si>
  <si>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</si>
  <si>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</si>
  <si>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</si>
  <si>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</si>
  <si>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</si>
  <si>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</si>
  <si>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</si>
  <si>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</si>
  <si>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</si>
  <si>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</si>
  <si>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</si>
  <si>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</si>
  <si>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</si>
  <si>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</si>
  <si>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</si>
  <si>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</si>
  <si>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</si>
  <si>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</si>
  <si>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</si>
  <si>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</si>
  <si>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</si>
  <si>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</si>
  <si>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</si>
  <si>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</si>
  <si>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</si>
  <si>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</si>
  <si>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</si>
  <si>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</si>
  <si>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</si>
  <si>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</si>
  <si>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</si>
  <si>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</si>
  <si>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</si>
  <si>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</si>
  <si>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</si>
  <si>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</si>
  <si>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</si>
  <si>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</si>
  <si>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</si>
  <si>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</si>
  <si>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</si>
  <si>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</si>
  <si>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</si>
  <si>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</si>
  <si>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</si>
  <si>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</si>
  <si>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</si>
  <si>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</si>
  <si>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</si>
  <si>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</si>
  <si>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</si>
  <si>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</si>
  <si>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</si>
  <si>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</si>
  <si>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</si>
  <si>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</si>
  <si>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</si>
  <si>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</si>
  <si>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</si>
  <si>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</si>
  <si>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</si>
  <si>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</si>
  <si>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</si>
  <si>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</si>
  <si>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</si>
  <si>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</si>
  <si>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</si>
  <si>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</si>
  <si>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</si>
  <si>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</si>
  <si>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</si>
  <si>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</si>
  <si>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</si>
  <si>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</si>
  <si>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</si>
  <si>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</si>
  <si>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</si>
  <si>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</si>
  <si>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</si>
  <si>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</si>
  <si>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</si>
  <si>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</si>
  <si>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</si>
  <si>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</si>
  <si>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</si>
  <si>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</si>
  <si>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</si>
  <si>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</si>
  <si>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</si>
  <si>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</si>
  <si>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</si>
  <si>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</si>
  <si>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</si>
  <si>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</si>
  <si>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</si>
  <si>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</si>
  <si>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</si>
  <si>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</si>
  <si>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</si>
  <si>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</si>
  <si>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</si>
  <si>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</si>
  <si>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</si>
  <si>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</si>
  <si>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</si>
  <si>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</si>
  <si>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</si>
  <si>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</si>
  <si>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</si>
  <si>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</si>
  <si>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</si>
  <si>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</si>
  <si>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</si>
  <si>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</si>
  <si>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</si>
  <si>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</si>
  <si>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</si>
  <si>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</si>
  <si>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</si>
  <si>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</si>
  <si>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</si>
  <si>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</si>
  <si>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</si>
  <si>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</si>
  <si>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</si>
  <si>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</si>
  <si>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</si>
  <si>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</si>
  <si>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</si>
  <si>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</si>
  <si>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</si>
  <si>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</si>
  <si>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</si>
  <si>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</si>
  <si>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</si>
  <si>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</si>
  <si>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</si>
  <si>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</si>
  <si>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</si>
  <si>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</si>
  <si>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</si>
  <si>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</si>
  <si>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</si>
  <si>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</si>
  <si>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</si>
  <si>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</si>
  <si>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</si>
  <si>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</si>
  <si>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</si>
  <si>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</si>
  <si>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</si>
  <si>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</si>
  <si>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</si>
  <si>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</si>
  <si>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</si>
  <si>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</si>
  <si>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</si>
  <si>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</si>
  <si>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</si>
  <si>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</si>
  <si>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</si>
  <si>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</si>
  <si>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</si>
  <si>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</si>
  <si>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</si>
  <si>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</si>
  <si>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</si>
  <si>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</si>
  <si>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</si>
  <si>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</si>
  <si>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</si>
  <si>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</si>
  <si>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</si>
  <si>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</si>
  <si>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</si>
  <si>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</si>
  <si>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</si>
  <si>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</si>
  <si>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</si>
  <si>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</si>
  <si>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</si>
  <si>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</si>
  <si>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</si>
  <si>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</si>
  <si>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</si>
  <si>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</si>
  <si>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</si>
  <si>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</si>
  <si>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</si>
  <si>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</si>
  <si>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</si>
  <si>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</si>
  <si>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</si>
  <si>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</si>
  <si>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</si>
  <si>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</si>
  <si>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</si>
  <si>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</si>
  <si>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</si>
  <si>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</si>
  <si>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</si>
  <si>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</si>
  <si>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</si>
  <si>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</si>
  <si>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</si>
  <si>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</si>
  <si>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</si>
  <si>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</si>
  <si>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</si>
  <si>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</si>
  <si>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</si>
  <si>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</si>
  <si>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</si>
  <si>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</si>
  <si>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</si>
  <si>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</si>
  <si>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</si>
  <si>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</si>
  <si>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</si>
  <si>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</si>
  <si>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</si>
  <si>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</si>
  <si>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</si>
  <si>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</si>
  <si>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</si>
  <si>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</si>
  <si>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</si>
  <si>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</si>
  <si>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</si>
  <si>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</si>
  <si>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</si>
  <si>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</si>
  <si>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</si>
  <si>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</si>
  <si>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</si>
  <si>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</si>
  <si>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</si>
  <si>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</si>
  <si>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</si>
  <si>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</si>
  <si>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</si>
  <si>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</si>
  <si>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</si>
  <si>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</si>
  <si>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</si>
  <si>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</si>
  <si>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</si>
  <si>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</si>
  <si>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</si>
  <si>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</si>
  <si>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</si>
  <si>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</si>
  <si>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</si>
  <si>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</si>
  <si>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</si>
  <si>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</si>
  <si>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</si>
  <si>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</si>
  <si>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</si>
  <si>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</si>
  <si>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</si>
  <si>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</si>
  <si>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</si>
  <si>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</si>
  <si>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</si>
  <si>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</si>
  <si>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</si>
  <si>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</si>
  <si>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</si>
  <si>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</si>
  <si>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</si>
  <si>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</si>
  <si>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</si>
  <si>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</si>
  <si>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</si>
  <si>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</si>
  <si>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</si>
  <si>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</si>
  <si>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</si>
  <si>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</si>
  <si>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</si>
  <si>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</si>
  <si>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</si>
  <si>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</si>
  <si>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</si>
  <si>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</si>
  <si>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</si>
  <si>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</si>
  <si>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</si>
  <si>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</si>
  <si>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</si>
  <si>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</si>
  <si>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</si>
  <si>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</si>
  <si>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</si>
  <si>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</si>
  <si>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</si>
  <si>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</si>
  <si>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</si>
  <si>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</si>
  <si>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</si>
  <si>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</si>
  <si>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</si>
  <si>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</si>
  <si>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</si>
  <si>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</si>
  <si>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</si>
  <si>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</si>
  <si>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</si>
  <si>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</si>
  <si>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</si>
  <si>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</si>
  <si>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</si>
  <si>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</si>
  <si>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</si>
  <si>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</si>
  <si>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</si>
  <si>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</si>
  <si>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</si>
  <si>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</si>
  <si>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</si>
  <si>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</si>
  <si>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</si>
  <si>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</si>
  <si>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</si>
  <si>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</si>
  <si>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</si>
  <si>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</si>
  <si>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</si>
  <si>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</si>
  <si>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</si>
  <si>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</si>
  <si>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</si>
  <si>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</si>
  <si>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</si>
  <si>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</si>
  <si>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</si>
  <si>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</si>
  <si>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</si>
  <si>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</si>
  <si>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</si>
  <si>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</si>
  <si>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</si>
  <si>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</si>
  <si>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</si>
  <si>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</si>
  <si>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</si>
  <si>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</si>
  <si>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</si>
  <si>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</si>
  <si>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</si>
  <si>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</si>
  <si>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</si>
  <si>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</si>
  <si>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</si>
  <si>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</si>
  <si>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</si>
  <si>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</si>
  <si>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</si>
  <si>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</si>
  <si>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</si>
  <si>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</si>
  <si>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</si>
  <si>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</si>
  <si>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</si>
  <si>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</si>
  <si>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</si>
  <si>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</si>
  <si>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</si>
  <si>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</si>
  <si>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</si>
  <si>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</si>
  <si>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</si>
  <si>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</si>
  <si>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</si>
  <si>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</si>
  <si>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</si>
  <si>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</si>
  <si>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</si>
  <si>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</si>
  <si>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</si>
  <si>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</si>
  <si>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</si>
  <si>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</si>
  <si>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</si>
  <si>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</si>
  <si>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</si>
  <si>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</si>
  <si>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</si>
  <si>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</si>
  <si>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</si>
  <si>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</si>
  <si>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</si>
  <si>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</si>
  <si>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</si>
  <si>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</si>
  <si>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</si>
  <si>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</si>
  <si>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</si>
  <si>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</si>
  <si>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</si>
  <si>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</si>
  <si>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</si>
  <si>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</si>
  <si>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</si>
  <si>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</si>
  <si>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</si>
  <si>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</si>
  <si>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</si>
  <si>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</si>
  <si>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</si>
  <si>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</si>
  <si>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</si>
  <si>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</si>
  <si>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</si>
  <si>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</si>
  <si>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</si>
  <si>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</si>
  <si>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</si>
  <si>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</si>
  <si>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</si>
  <si>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</si>
  <si>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</si>
  <si>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</si>
  <si>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</si>
  <si>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</si>
  <si>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</si>
  <si>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</si>
  <si>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</si>
  <si>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</si>
  <si>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</si>
  <si>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</si>
  <si>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</si>
  <si>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</si>
  <si>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</si>
  <si>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</si>
  <si>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</si>
  <si>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</si>
  <si>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</si>
  <si>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</si>
  <si>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</si>
  <si>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</si>
  <si>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</si>
  <si>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</si>
  <si>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</si>
  <si>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</si>
  <si>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</si>
  <si>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</si>
  <si>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</si>
  <si>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</si>
  <si>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</si>
  <si>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</si>
  <si>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</si>
  <si>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</si>
  <si>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</si>
  <si>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</si>
  <si>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</si>
  <si>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</si>
  <si>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</si>
  <si>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</si>
  <si>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</si>
  <si>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</si>
  <si>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</si>
  <si>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</si>
  <si>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</si>
  <si>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</si>
  <si>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</si>
  <si>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</si>
  <si>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</si>
  <si>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</si>
  <si>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</si>
  <si>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</si>
  <si>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</si>
  <si>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</si>
  <si>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</si>
  <si>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</si>
  <si>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</si>
  <si>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</si>
  <si>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</si>
  <si>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</si>
  <si>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</si>
  <si>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</si>
  <si>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</si>
  <si>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</si>
  <si>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</si>
  <si>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</si>
  <si>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</si>
  <si>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</si>
  <si>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</si>
  <si>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</si>
  <si>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</si>
  <si>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</si>
  <si>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</si>
  <si>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</si>
  <si>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</si>
  <si>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</si>
  <si>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</si>
  <si>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</si>
  <si>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</si>
  <si>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</si>
  <si>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</si>
  <si>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</si>
  <si>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</si>
  <si>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</si>
  <si>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</si>
  <si>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</si>
  <si>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</si>
  <si>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</si>
  <si>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</si>
  <si>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</si>
  <si>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</si>
  <si>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</si>
  <si>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</si>
  <si>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</si>
  <si>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</si>
  <si>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</si>
  <si>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</si>
  <si>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</si>
  <si>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</si>
  <si>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</si>
  <si>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</si>
  <si>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</si>
  <si>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</si>
  <si>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</si>
  <si>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</si>
  <si>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</si>
  <si>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</si>
  <si>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</si>
  <si>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</si>
  <si>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</si>
  <si>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</si>
  <si>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</si>
  <si>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</si>
  <si>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</si>
  <si>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</si>
  <si>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</si>
  <si>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</si>
  <si>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</si>
  <si>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</si>
  <si>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</si>
  <si>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</si>
  <si>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</si>
  <si>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</si>
  <si>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</si>
  <si>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</si>
  <si>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</si>
  <si>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</si>
  <si>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</si>
  <si>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</si>
  <si>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</si>
  <si>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</si>
  <si>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</si>
  <si>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</si>
  <si>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</si>
  <si>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</si>
  <si>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</si>
  <si>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</si>
  <si>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</si>
  <si>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</si>
  <si>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</si>
  <si>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</si>
  <si>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</si>
  <si>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</si>
  <si>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</si>
  <si>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</si>
  <si>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</si>
  <si>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</si>
  <si>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</si>
  <si>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</si>
  <si>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</si>
  <si>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</si>
  <si>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</si>
  <si>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</si>
  <si>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</si>
  <si>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</si>
  <si>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</si>
  <si>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</si>
  <si>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</si>
  <si>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</si>
  <si>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</si>
  <si>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</si>
  <si>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</si>
  <si>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</si>
  <si>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</si>
  <si>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</si>
  <si>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</si>
  <si>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</si>
  <si>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</si>
  <si>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</si>
  <si>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</si>
  <si>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</si>
  <si>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</si>
  <si>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</si>
  <si>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</si>
  <si>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</si>
  <si>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</si>
  <si>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</si>
  <si>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</si>
  <si>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</si>
  <si>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</si>
  <si>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</si>
  <si>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</si>
  <si>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</si>
  <si>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</si>
  <si>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</si>
  <si>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</si>
  <si>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</si>
  <si>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</si>
  <si>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</si>
  <si>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</si>
  <si>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</si>
  <si>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</si>
  <si>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</si>
  <si>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</si>
  <si>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</si>
  <si>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</si>
  <si>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</si>
  <si>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</si>
  <si>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</si>
  <si>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</si>
  <si>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</si>
  <si>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</si>
  <si>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</si>
  <si>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</si>
  <si>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</si>
  <si>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</si>
  <si>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</si>
  <si>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</si>
  <si>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</si>
  <si>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</si>
  <si>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</si>
  <si>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</si>
  <si>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</si>
  <si>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</si>
  <si>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</si>
  <si>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</si>
  <si>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</si>
  <si>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</si>
  <si>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</si>
  <si>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</si>
  <si>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</si>
  <si>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</si>
  <si>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</si>
  <si>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</si>
  <si>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</si>
  <si>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</si>
  <si>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</si>
  <si>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</si>
  <si>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</si>
  <si>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</si>
  <si>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</si>
  <si>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</si>
  <si>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</si>
  <si>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</si>
  <si>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</si>
  <si>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</si>
  <si>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</si>
  <si>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</si>
  <si>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</si>
  <si>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</si>
  <si>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</si>
  <si>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</si>
  <si>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</si>
  <si>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</si>
  <si>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</si>
  <si>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</si>
  <si>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</si>
  <si>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</si>
  <si>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</si>
  <si>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</si>
  <si>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</si>
  <si>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</si>
  <si>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</si>
  <si>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</si>
  <si>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</si>
  <si>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</si>
  <si>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</si>
  <si>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</si>
  <si>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</si>
  <si>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</si>
  <si>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</si>
  <si>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</si>
  <si>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</si>
  <si>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</si>
  <si>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</si>
  <si>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</si>
  <si>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</si>
  <si>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</si>
  <si>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</si>
  <si>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</si>
  <si>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</si>
  <si>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</si>
  <si>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</si>
  <si>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</si>
  <si>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</si>
  <si>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</si>
  <si>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</si>
  <si>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</si>
  <si>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</si>
  <si>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</si>
  <si>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</si>
  <si>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</si>
  <si>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</si>
  <si>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</si>
  <si>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</si>
  <si>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</si>
  <si>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</si>
  <si>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</si>
  <si>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</si>
  <si>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</si>
  <si>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</si>
  <si>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</si>
  <si>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</si>
  <si>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</si>
  <si>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</si>
  <si>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</si>
  <si>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</si>
  <si>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</si>
  <si>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</si>
  <si>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</si>
  <si>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</si>
  <si>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</si>
  <si>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</si>
  <si>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</si>
  <si>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</si>
  <si>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</si>
  <si>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</si>
  <si>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</si>
  <si>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</si>
  <si>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</si>
  <si>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</si>
  <si>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</si>
  <si>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</si>
  <si>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</si>
  <si>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</si>
  <si>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</si>
  <si>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</si>
  <si>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</si>
  <si>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</si>
  <si>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</si>
  <si>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</si>
  <si>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</si>
  <si>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</si>
  <si>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</si>
  <si>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</si>
  <si>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</si>
  <si>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</si>
  <si>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</si>
  <si>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</si>
  <si>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</si>
  <si>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</si>
  <si>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</si>
  <si>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</si>
  <si>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</si>
  <si>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</si>
  <si>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</si>
  <si>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</si>
  <si>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</si>
  <si>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</si>
  <si>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</si>
  <si>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</si>
  <si>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</si>
  <si>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</si>
  <si>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</si>
  <si>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</si>
  <si>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</si>
  <si>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</si>
  <si>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</si>
  <si>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</si>
  <si>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</si>
  <si>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</si>
  <si>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</si>
  <si>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</si>
  <si>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</si>
  <si>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</si>
  <si>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</si>
  <si>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</si>
  <si>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</si>
  <si>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</si>
  <si>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</si>
  <si>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</si>
  <si>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</si>
  <si>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</si>
  <si>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</si>
  <si>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</si>
  <si>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</si>
  <si>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</si>
  <si>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</si>
  <si>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</si>
  <si>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</si>
  <si>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</si>
  <si>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</si>
  <si>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</si>
  <si>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</si>
  <si>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</si>
  <si>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</si>
  <si>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</si>
  <si>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</si>
  <si>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</si>
  <si>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</si>
  <si>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</si>
  <si>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</si>
  <si>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</si>
  <si>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</si>
  <si>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</si>
  <si>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</si>
  <si>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</si>
  <si>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</si>
  <si>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</si>
  <si>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</si>
  <si>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</si>
  <si>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</si>
  <si>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</si>
  <si>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</si>
  <si>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</si>
  <si>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</si>
  <si>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</si>
  <si>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</si>
  <si>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</si>
  <si>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</si>
  <si>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</si>
  <si>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</si>
  <si>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</si>
  <si>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</si>
  <si>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</si>
  <si>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</si>
  <si>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</si>
  <si>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</si>
  <si>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</si>
  <si>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</si>
  <si>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</si>
  <si>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</si>
  <si>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</si>
  <si>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</si>
  <si>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</si>
  <si>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</si>
  <si>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</si>
  <si>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</si>
  <si>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</si>
  <si>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</si>
  <si>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</si>
  <si>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</si>
  <si>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</si>
  <si>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</si>
  <si>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</si>
  <si>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</si>
  <si>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</si>
  <si>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</si>
  <si>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</si>
  <si>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</si>
  <si>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</si>
  <si>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</si>
  <si>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</si>
  <si>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</si>
  <si>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</si>
  <si>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</si>
  <si>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</si>
  <si>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</si>
  <si>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</si>
  <si>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</si>
  <si>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</si>
  <si>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</si>
  <si>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</si>
  <si>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</si>
  <si>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</si>
  <si>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</si>
  <si>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</si>
  <si>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</si>
  <si>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</si>
  <si>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</si>
  <si>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</si>
  <si>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</si>
  <si>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</si>
  <si>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</si>
  <si>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</si>
  <si>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</si>
  <si>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</si>
  <si>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</si>
  <si>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</si>
  <si>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</si>
  <si>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</si>
  <si>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</si>
  <si>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</si>
  <si>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</si>
  <si>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</si>
  <si>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</si>
  <si>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</si>
  <si>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</si>
  <si>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</si>
  <si>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</si>
  <si>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</si>
  <si>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</si>
  <si>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</si>
  <si>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</si>
  <si>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</si>
  <si>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</si>
  <si>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</si>
  <si>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</si>
  <si>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</si>
  <si>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</si>
  <si>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</si>
  <si>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</si>
  <si>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</si>
  <si>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</si>
  <si>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</si>
  <si>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</si>
  <si>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</si>
  <si>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</si>
  <si>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</si>
  <si>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</si>
  <si>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</si>
  <si>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</si>
  <si>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</si>
  <si>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</si>
  <si>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</si>
  <si>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</si>
  <si>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</si>
  <si>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</si>
  <si>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</si>
  <si>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</si>
  <si>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</si>
  <si>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</si>
  <si>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</si>
  <si>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</si>
  <si>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</si>
  <si>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</si>
  <si>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</si>
  <si>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</si>
  <si>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</si>
  <si>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</si>
  <si>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</si>
  <si>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</si>
  <si>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</si>
  <si>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</si>
  <si>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</si>
  <si>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</si>
  <si>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</si>
  <si>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</si>
  <si>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</si>
  <si>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</si>
  <si>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</si>
  <si>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</si>
  <si>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</si>
  <si>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</si>
  <si>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</si>
  <si>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</si>
  <si>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</si>
  <si>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</si>
  <si>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</si>
  <si>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</si>
  <si>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</si>
  <si>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</si>
  <si>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</si>
  <si>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</si>
  <si>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</si>
  <si>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</si>
  <si>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</si>
  <si>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</si>
  <si>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</si>
  <si>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</si>
  <si>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</si>
  <si>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</si>
  <si>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</si>
  <si>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</si>
  <si>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</si>
  <si>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</si>
  <si>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</si>
  <si>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</si>
  <si>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</si>
  <si>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</si>
  <si>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</si>
  <si>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</si>
  <si>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</si>
  <si>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</si>
  <si>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</si>
  <si>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</si>
  <si>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</si>
  <si>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</si>
  <si>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</si>
  <si>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</si>
  <si>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</si>
  <si>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</si>
  <si>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</si>
  <si>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</si>
  <si>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</si>
  <si>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</si>
  <si>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</si>
  <si>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</si>
  <si>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</si>
  <si>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</si>
  <si>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</si>
  <si>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</si>
  <si>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</si>
  <si>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</si>
  <si>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</si>
  <si>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</si>
  <si>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</si>
  <si>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</si>
  <si>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</si>
  <si>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</si>
  <si>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</si>
  <si>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</si>
  <si>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</si>
  <si>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</si>
  <si>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</si>
  <si>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</si>
  <si>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</si>
  <si>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</si>
  <si>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</si>
  <si>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</si>
  <si>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</si>
  <si>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</si>
  <si>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</si>
  <si>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</si>
  <si>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</si>
  <si>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</si>
  <si>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</si>
  <si>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</si>
  <si>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</si>
  <si>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</si>
  <si>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</si>
  <si>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</si>
  <si>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</si>
  <si>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</si>
  <si>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</si>
  <si>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</si>
  <si>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</si>
  <si>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</si>
  <si>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</si>
  <si>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</si>
  <si>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</si>
  <si>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</si>
  <si>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</si>
  <si>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</si>
  <si>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</si>
  <si>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</si>
  <si>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</si>
  <si>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</si>
  <si>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</si>
  <si>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</si>
  <si>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</si>
  <si>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</si>
  <si>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</si>
  <si>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</si>
  <si>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</si>
  <si>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</si>
  <si>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</si>
  <si>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</si>
  <si>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</si>
  <si>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</si>
  <si>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</si>
  <si>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</si>
  <si>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</si>
  <si>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</si>
  <si>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</si>
  <si>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</si>
  <si>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</si>
  <si>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</si>
  <si>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</si>
  <si>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</si>
  <si>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</si>
  <si>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</si>
  <si>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</si>
  <si>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</si>
  <si>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</si>
  <si>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</si>
  <si>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</si>
  <si>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</si>
  <si>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</si>
  <si>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</si>
  <si>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</si>
  <si>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</si>
  <si>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</si>
  <si>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</si>
  <si>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</si>
  <si>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</si>
  <si>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</si>
  <si>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</si>
  <si>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</si>
  <si>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</si>
  <si>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</si>
  <si>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</si>
  <si>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</si>
  <si>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</si>
  <si>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</si>
  <si>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</si>
  <si>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</si>
  <si>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</si>
  <si>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</si>
  <si>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</si>
  <si>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</si>
  <si>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</si>
  <si>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</si>
  <si>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</si>
  <si>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</si>
  <si>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</si>
  <si>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</si>
  <si>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</si>
  <si>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</si>
  <si>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</si>
  <si>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</si>
  <si>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</si>
  <si>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</si>
  <si>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</si>
  <si>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</si>
  <si>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</si>
  <si>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</si>
  <si>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</si>
  <si>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</si>
  <si>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</si>
  <si>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</si>
  <si>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</si>
  <si>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</si>
  <si>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</si>
  <si>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</si>
  <si>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</si>
  <si>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</si>
  <si>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</si>
  <si>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</si>
  <si>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</si>
  <si>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</si>
  <si>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</si>
  <si>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</si>
  <si>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</si>
  <si>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</si>
  <si>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</si>
  <si>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</si>
  <si>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</si>
  <si>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</si>
  <si>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</si>
  <si>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</si>
  <si>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</si>
  <si>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</si>
  <si>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</si>
  <si>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</si>
  <si>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</si>
  <si>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</si>
  <si>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</si>
  <si>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</si>
  <si>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</si>
  <si>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</si>
  <si>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</si>
  <si>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</si>
  <si>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</si>
  <si>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</si>
  <si>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</si>
  <si>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</si>
  <si>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</si>
  <si>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</si>
  <si>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</si>
  <si>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</si>
  <si>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</si>
  <si>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</si>
  <si>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</si>
  <si>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</si>
  <si>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</si>
  <si>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</si>
  <si>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</si>
  <si>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</si>
  <si>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</si>
  <si>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</si>
  <si>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</si>
  <si>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</si>
  <si>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</si>
  <si>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</si>
  <si>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</si>
  <si>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</si>
  <si>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</si>
  <si>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</si>
  <si>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</si>
  <si>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</si>
  <si>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</si>
  <si>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</si>
  <si>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</si>
  <si>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</si>
  <si>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</si>
  <si>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</si>
  <si>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</si>
  <si>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</si>
  <si>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</si>
  <si>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</si>
  <si>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</si>
  <si>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</si>
  <si>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</si>
  <si>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</si>
  <si>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</si>
  <si>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</si>
  <si>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</si>
  <si>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</si>
  <si>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</si>
  <si>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</si>
  <si>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</si>
  <si>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</si>
  <si>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</si>
  <si>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</si>
  <si>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</si>
  <si>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</si>
  <si>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</si>
  <si>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</si>
  <si>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</si>
  <si>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</si>
  <si>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</si>
  <si>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</si>
  <si>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</si>
  <si>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</si>
  <si>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</si>
  <si>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</si>
  <si>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</si>
  <si>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</si>
  <si>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</si>
  <si>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</si>
  <si>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</si>
  <si>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</si>
  <si>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</si>
  <si>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</si>
  <si>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</si>
  <si>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</si>
  <si>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</si>
  <si>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</si>
  <si>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</si>
  <si>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</si>
  <si>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</si>
  <si>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</si>
  <si>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</si>
  <si>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</si>
  <si>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</si>
  <si>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</si>
  <si>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</si>
  <si>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</si>
  <si>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</si>
  <si>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</si>
  <si>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</si>
  <si>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</si>
  <si>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</si>
  <si>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</si>
  <si>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</si>
  <si>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</si>
  <si>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</si>
  <si>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</si>
  <si>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</si>
  <si>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</si>
  <si>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</si>
  <si>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</si>
  <si>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</si>
  <si>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</si>
  <si>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</si>
  <si>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</si>
  <si>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</si>
  <si>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</si>
  <si>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</si>
  <si>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</si>
  <si>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</si>
  <si>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</si>
  <si>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</si>
  <si>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</si>
  <si>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</si>
  <si>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</si>
  <si>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</si>
  <si>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</si>
  <si>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</si>
  <si>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</si>
  <si>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</si>
  <si>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</si>
  <si>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</si>
  <si>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</si>
  <si>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</si>
  <si>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</si>
  <si>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</si>
  <si>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</si>
  <si>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</si>
  <si>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</si>
  <si>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</si>
  <si>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</si>
  <si>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</si>
  <si>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</si>
  <si>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</si>
  <si>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</si>
  <si>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</si>
  <si>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</si>
  <si>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</si>
  <si>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</si>
  <si>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</si>
  <si>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</si>
  <si>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</si>
  <si>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</si>
  <si>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</si>
  <si>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</si>
  <si>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</si>
  <si>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</si>
  <si>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</si>
  <si>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</si>
  <si>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</si>
  <si>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</si>
  <si>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</si>
  <si>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</si>
  <si>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</si>
  <si>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</si>
  <si>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</si>
  <si>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</si>
  <si>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</si>
  <si>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</si>
  <si>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</si>
  <si>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</si>
  <si>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</si>
  <si>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</si>
  <si>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</si>
  <si>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</si>
  <si>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</si>
  <si>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</si>
  <si>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</si>
  <si>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</si>
  <si>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</si>
  <si>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</si>
  <si>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</si>
  <si>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</si>
  <si>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</si>
  <si>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</si>
  <si>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</si>
  <si>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</si>
  <si>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</si>
  <si>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</si>
  <si>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</si>
  <si>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</si>
  <si>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</si>
  <si>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</si>
  <si>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</si>
  <si>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</si>
  <si>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</si>
  <si>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</si>
  <si>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</si>
  <si>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</si>
  <si>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</si>
  <si>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</si>
  <si>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</si>
  <si>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</si>
  <si>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</si>
  <si>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</si>
  <si>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</si>
  <si>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</si>
  <si>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</si>
  <si>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</si>
  <si>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</si>
  <si>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</si>
  <si>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</si>
  <si>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</si>
  <si>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</si>
  <si>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</si>
  <si>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</si>
  <si>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</si>
  <si>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</si>
  <si>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</si>
  <si>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</si>
  <si>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</si>
  <si>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</si>
  <si>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</si>
  <si>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</si>
  <si>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</si>
  <si>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</si>
  <si>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</si>
  <si>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</si>
  <si>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</si>
  <si>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</si>
  <si>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</si>
  <si>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</si>
  <si>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</si>
  <si>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</si>
  <si>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</si>
  <si>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</si>
  <si>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</si>
  <si>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</si>
  <si>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</si>
  <si>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</si>
  <si>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</si>
  <si>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</si>
  <si>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</si>
  <si>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</si>
  <si>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</si>
  <si>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</si>
  <si>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</si>
  <si>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</si>
  <si>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</si>
  <si>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</si>
  <si>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</si>
  <si>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</si>
  <si>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</si>
  <si>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</si>
  <si>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</si>
  <si>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</si>
  <si>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</si>
  <si>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</si>
  <si>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</si>
  <si>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</si>
  <si>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</si>
  <si>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</si>
  <si>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</si>
  <si>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</si>
  <si>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</si>
  <si>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</si>
  <si>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</si>
  <si>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</si>
  <si>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</si>
  <si>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</si>
  <si>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</si>
  <si>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</si>
  <si>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</si>
  <si>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</si>
  <si>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</si>
  <si>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</si>
  <si>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</si>
  <si>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</si>
  <si>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</si>
  <si>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</si>
  <si>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</si>
  <si>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</si>
  <si>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</si>
  <si>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</si>
  <si>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</si>
  <si>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</si>
  <si>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</si>
  <si>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</si>
  <si>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</si>
  <si>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</si>
  <si>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</si>
  <si>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</si>
  <si>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</si>
  <si>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</si>
  <si>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</si>
  <si>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</si>
  <si>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</si>
  <si>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</si>
  <si>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</si>
  <si>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</si>
  <si>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</si>
  <si>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</si>
  <si>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</si>
  <si>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</si>
  <si>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</si>
  <si>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</si>
  <si>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</si>
  <si>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</si>
  <si>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</si>
  <si>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</si>
  <si>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</si>
  <si>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</si>
  <si>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</si>
  <si>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</si>
  <si>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</si>
  <si>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</si>
  <si>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</si>
  <si>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</si>
  <si>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</si>
  <si>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</si>
  <si>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</si>
  <si>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</si>
  <si>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</si>
  <si>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</si>
  <si>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</si>
  <si>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</si>
  <si>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</si>
  <si>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</si>
  <si>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</si>
  <si>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</si>
  <si>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</si>
  <si>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</si>
  <si>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</si>
  <si>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</si>
  <si>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</si>
  <si>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</si>
  <si>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</si>
  <si>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</si>
  <si>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</si>
  <si>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</si>
  <si>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</si>
  <si>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</si>
  <si>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</si>
  <si>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</si>
  <si>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</si>
  <si>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</si>
  <si>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</si>
  <si>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</si>
  <si>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</si>
  <si>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</si>
  <si>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</si>
  <si>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</si>
  <si>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</si>
  <si>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</si>
  <si>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</si>
  <si>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</si>
  <si>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</si>
  <si>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</si>
  <si>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</si>
  <si>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</si>
  <si>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</si>
  <si>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</si>
  <si>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</si>
  <si>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</si>
  <si>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</si>
  <si>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</si>
  <si>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</si>
  <si>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</si>
  <si>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</si>
  <si>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</si>
  <si>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</si>
  <si>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</si>
  <si>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</si>
  <si>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</si>
  <si>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</si>
  <si>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</si>
  <si>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</si>
  <si>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</si>
  <si>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</si>
  <si>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</si>
  <si>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</si>
  <si>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</si>
  <si>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</si>
  <si>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</si>
  <si>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</si>
  <si>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</si>
  <si>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</si>
  <si>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</si>
  <si>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</si>
  <si>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</si>
  <si>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</si>
  <si>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</si>
  <si>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</si>
  <si>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</si>
  <si>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</si>
  <si>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</si>
  <si>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</si>
  <si>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</si>
  <si>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</si>
  <si>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</si>
  <si>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</si>
  <si>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</si>
  <si>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</si>
  <si>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</si>
  <si>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</si>
  <si>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</si>
  <si>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</si>
  <si>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</si>
  <si>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</si>
  <si>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</si>
  <si>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</si>
  <si>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</si>
  <si>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</si>
  <si>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</si>
  <si>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</si>
  <si>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</si>
  <si>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</si>
  <si>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</si>
  <si>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</si>
  <si>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</si>
  <si>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</si>
  <si>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</si>
  <si>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</si>
  <si>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</si>
  <si>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</si>
  <si>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</si>
  <si>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</si>
  <si>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</si>
  <si>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</si>
  <si>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</si>
  <si>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</si>
  <si>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</si>
  <si>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</si>
  <si>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</si>
  <si>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</si>
  <si>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</si>
  <si>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</si>
  <si>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</si>
  <si>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</si>
  <si>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</si>
  <si>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</si>
  <si>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</si>
  <si>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</si>
  <si>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</si>
  <si>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</si>
  <si>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</si>
  <si>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</si>
  <si>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</si>
  <si>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</si>
  <si>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</si>
  <si>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</si>
  <si>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</si>
  <si>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</si>
  <si>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</si>
  <si>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</si>
  <si>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</si>
  <si>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</si>
  <si>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</si>
  <si>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</si>
  <si>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</si>
  <si>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</si>
  <si>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</si>
  <si>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</si>
  <si>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</si>
  <si>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</si>
  <si>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</si>
  <si>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</si>
  <si>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</si>
  <si>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</si>
  <si>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</si>
  <si>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</si>
  <si>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</si>
  <si>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</si>
  <si>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</si>
  <si>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</si>
  <si>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</si>
  <si>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</si>
  <si>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</si>
  <si>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</si>
  <si>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</si>
  <si>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</si>
  <si>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</si>
  <si>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</si>
  <si>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</si>
  <si>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</si>
  <si>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</si>
  <si>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</si>
  <si>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</si>
  <si>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</si>
  <si>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</si>
  <si>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</si>
  <si>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</si>
  <si>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</si>
  <si>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</si>
  <si>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</si>
  <si>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</si>
  <si>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</si>
  <si>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</si>
  <si>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</si>
  <si>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</si>
  <si>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</si>
  <si>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</si>
  <si>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</si>
  <si>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</si>
  <si>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</si>
  <si>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</si>
  <si>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</si>
  <si>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</si>
  <si>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</si>
  <si>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</si>
  <si>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</si>
  <si>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</si>
  <si>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</si>
  <si>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</si>
  <si>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</si>
  <si>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</si>
  <si>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</si>
  <si>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</si>
  <si>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</si>
  <si>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</si>
  <si>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</si>
  <si>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</si>
  <si>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</si>
  <si>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</si>
  <si>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</si>
  <si>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</si>
  <si>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</si>
  <si>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</si>
  <si>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</si>
  <si>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</si>
  <si>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</si>
  <si>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</si>
  <si>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</si>
  <si>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</si>
  <si>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</si>
  <si>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</si>
  <si>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</si>
  <si>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</si>
  <si>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</si>
  <si>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</si>
  <si>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</si>
  <si>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</si>
  <si>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</si>
  <si>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</si>
  <si>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</si>
  <si>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</si>
  <si>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</si>
  <si>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</si>
  <si>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</si>
  <si>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</si>
  <si>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</si>
  <si>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</si>
  <si>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</si>
  <si>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</si>
  <si>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</si>
  <si>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</si>
  <si>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</si>
  <si>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</si>
  <si>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</si>
  <si>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</si>
  <si>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</si>
  <si>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</si>
  <si>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</si>
  <si>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</si>
  <si>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</si>
  <si>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</si>
  <si>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</si>
  <si>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</si>
  <si>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</si>
  <si>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</si>
  <si>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</si>
  <si>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</si>
  <si>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</si>
  <si>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</si>
  <si>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</si>
  <si>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</si>
  <si>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</si>
  <si>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</si>
  <si>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</si>
  <si>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</si>
  <si>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</si>
  <si>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</si>
  <si>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</si>
  <si>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</si>
  <si>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</si>
  <si>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</si>
  <si>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</si>
  <si>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</si>
  <si>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</si>
  <si>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</si>
  <si>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</si>
  <si>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</si>
  <si>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</si>
  <si>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</si>
  <si>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</si>
  <si>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</si>
  <si>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</si>
  <si>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</si>
  <si>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</si>
  <si>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</si>
  <si>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</si>
  <si>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</si>
  <si>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</si>
  <si>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</si>
  <si>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</si>
  <si>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</si>
  <si>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</si>
  <si>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</si>
  <si>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</si>
  <si>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</si>
  <si>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</si>
  <si>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</si>
  <si>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</si>
  <si>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</si>
  <si>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</si>
  <si>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</si>
  <si>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</si>
  <si>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</si>
  <si>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</si>
  <si>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</si>
  <si>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</si>
  <si>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</si>
  <si>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</si>
  <si>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</si>
  <si>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</si>
  <si>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</si>
  <si>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</si>
  <si>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</si>
  <si>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</si>
  <si>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</si>
  <si>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</si>
  <si>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</si>
  <si>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</si>
  <si>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</si>
  <si>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</si>
  <si>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</si>
  <si>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</si>
  <si>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</si>
  <si>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</si>
  <si>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</si>
  <si>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</si>
  <si>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</si>
  <si>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</si>
  <si>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</si>
  <si>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</si>
  <si>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</si>
  <si>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</si>
  <si>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</si>
  <si>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</si>
  <si>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</si>
  <si>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</si>
  <si>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</si>
  <si>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</si>
  <si>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</si>
  <si>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</si>
  <si>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</si>
  <si>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</si>
  <si>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</si>
  <si>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</si>
  <si>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</si>
  <si>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</si>
  <si>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</si>
  <si>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</si>
  <si>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</si>
  <si>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</si>
  <si>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</si>
  <si>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</si>
  <si>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</si>
  <si>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</si>
  <si>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</si>
  <si>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</si>
  <si>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</si>
  <si>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</si>
  <si>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</si>
  <si>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</si>
  <si>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</si>
  <si>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</si>
  <si>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</si>
  <si>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</si>
  <si>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</si>
  <si>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</si>
  <si>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</si>
  <si>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</si>
  <si>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</si>
  <si>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</si>
  <si>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</si>
  <si>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</si>
  <si>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</si>
  <si>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</si>
  <si>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</si>
  <si>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</si>
  <si>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</si>
  <si>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</si>
  <si>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</si>
  <si>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</si>
  <si>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</si>
  <si>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</si>
  <si>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</si>
  <si>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</si>
  <si>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</si>
  <si>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</si>
  <si>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</si>
  <si>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</si>
  <si>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</si>
  <si>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</si>
  <si>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</si>
  <si>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</si>
  <si>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</si>
  <si>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</si>
  <si>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</si>
  <si>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</si>
  <si>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</si>
  <si>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</si>
  <si>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</si>
  <si>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</si>
  <si>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</si>
  <si>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</si>
  <si>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</si>
  <si>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</si>
  <si>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</si>
  <si>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</si>
  <si>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</si>
  <si>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</si>
  <si>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</si>
  <si>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</si>
  <si>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</si>
  <si>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</si>
  <si>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</si>
  <si>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</si>
  <si>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</si>
  <si>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</si>
  <si>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</si>
  <si>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</si>
  <si>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</si>
  <si>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</si>
  <si>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</si>
  <si>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</si>
  <si>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</si>
  <si>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</si>
  <si>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</si>
  <si>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</si>
  <si>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</si>
  <si>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</si>
  <si>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</si>
  <si>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</si>
  <si>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</si>
  <si>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</si>
  <si>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</si>
  <si>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</si>
  <si>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</si>
  <si>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</si>
  <si>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</si>
  <si>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</si>
  <si>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</si>
  <si>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</si>
  <si>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</si>
  <si>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</si>
  <si>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</si>
  <si>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</si>
  <si>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</si>
  <si>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</si>
  <si>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</si>
  <si>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</si>
  <si>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</si>
  <si>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</si>
  <si>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</si>
  <si>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</si>
  <si>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</si>
  <si>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</si>
  <si>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</si>
  <si>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</si>
  <si>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</si>
  <si>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</si>
  <si>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</si>
  <si>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</si>
  <si>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</si>
  <si>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</si>
  <si>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</si>
  <si>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</si>
  <si>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</si>
  <si>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</si>
  <si>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</si>
  <si>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</si>
  <si>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</si>
  <si>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</si>
  <si>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</si>
  <si>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</si>
  <si>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</si>
  <si>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</si>
  <si>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</si>
  <si>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</si>
  <si>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</si>
  <si>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</si>
  <si>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</si>
  <si>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</si>
  <si>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</si>
  <si>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</si>
  <si>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</si>
  <si>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</si>
  <si>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</si>
  <si>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</si>
  <si>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</si>
  <si>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</si>
  <si>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</si>
  <si>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</si>
  <si>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</si>
  <si>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</si>
  <si>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</si>
  <si>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</si>
  <si>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</si>
  <si>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</si>
  <si>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</si>
  <si>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</si>
  <si>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</si>
  <si>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</si>
  <si>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</si>
  <si>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</si>
  <si>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</si>
  <si>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</si>
  <si>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</si>
  <si>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</si>
  <si>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</si>
  <si>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</si>
  <si>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</si>
  <si>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</si>
  <si>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</si>
  <si>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</si>
  <si>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</si>
  <si>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</si>
  <si>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</si>
  <si>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</si>
  <si>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</si>
  <si>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</si>
  <si>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</si>
  <si>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</si>
  <si>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</si>
  <si>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</si>
  <si>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</si>
  <si>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</si>
  <si>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</si>
  <si>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</si>
  <si>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</si>
  <si>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</si>
  <si>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</si>
  <si>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</si>
  <si>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</si>
  <si>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</si>
  <si>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</si>
  <si>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</si>
  <si>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</si>
  <si>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</si>
  <si>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</si>
  <si>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</si>
  <si>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</si>
  <si>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</si>
  <si>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</si>
  <si>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</si>
  <si>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</si>
  <si>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</si>
  <si>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</si>
  <si>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</si>
  <si>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</si>
  <si>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</si>
  <si>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</si>
  <si>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</si>
  <si>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</si>
  <si>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</si>
  <si>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</si>
  <si>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</si>
  <si>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</si>
  <si>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</si>
  <si>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</si>
  <si>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</si>
  <si>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</si>
  <si>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</si>
  <si>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</si>
  <si>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</si>
  <si>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</si>
  <si>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</si>
  <si>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</si>
  <si>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</si>
  <si>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</si>
  <si>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</si>
  <si>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</si>
  <si>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</si>
  <si>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</si>
  <si>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</si>
  <si>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</si>
  <si>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</si>
  <si>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</si>
  <si>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</si>
  <si>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</si>
  <si>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</si>
  <si>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</si>
  <si>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</si>
  <si>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</si>
  <si>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</si>
  <si>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</si>
  <si>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</si>
  <si>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</si>
  <si>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</si>
  <si>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</si>
  <si>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</si>
  <si>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</si>
  <si>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</si>
  <si>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</si>
  <si>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</si>
  <si>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</si>
  <si>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</si>
  <si>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</si>
  <si>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</si>
  <si>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</si>
  <si>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</si>
  <si>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</si>
  <si>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</si>
  <si>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</si>
  <si>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</si>
  <si>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</si>
  <si>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</si>
  <si>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</si>
  <si>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</si>
  <si>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</si>
  <si>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</si>
  <si>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</si>
  <si>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</si>
  <si>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</si>
  <si>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</si>
  <si>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</si>
  <si>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</si>
  <si>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</si>
  <si>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</si>
  <si>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</si>
  <si>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</si>
  <si>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</si>
  <si>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</si>
  <si>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</si>
  <si>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</si>
  <si>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</si>
  <si>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</si>
  <si>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</si>
  <si>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</si>
  <si>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</si>
  <si>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</si>
  <si>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</si>
  <si>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</si>
  <si>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</si>
  <si>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</si>
  <si>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</si>
  <si>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</si>
  <si>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</si>
  <si>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</si>
  <si>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</si>
  <si>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</si>
  <si>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</si>
  <si>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</si>
  <si>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</si>
  <si>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</si>
  <si>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</si>
  <si>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</si>
  <si>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</si>
  <si>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</si>
  <si>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</si>
  <si>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</si>
  <si>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</si>
  <si>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</si>
  <si>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</si>
  <si>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</si>
  <si>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</si>
  <si>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</si>
  <si>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</si>
  <si>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</si>
  <si>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</si>
  <si>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</si>
  <si>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</si>
  <si>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</si>
  <si>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</si>
  <si>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</si>
  <si>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</si>
  <si>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</si>
  <si>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</si>
  <si>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</si>
  <si>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</si>
  <si>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</si>
  <si>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</si>
  <si>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</si>
  <si>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</si>
  <si>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</si>
  <si>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</si>
  <si>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</si>
  <si>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</si>
  <si>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</si>
  <si>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</si>
  <si>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</si>
  <si>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</si>
  <si>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</si>
  <si>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</si>
  <si>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</si>
  <si>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</si>
  <si>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</si>
  <si>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</si>
  <si>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</si>
  <si>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</si>
  <si>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</si>
  <si>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</si>
  <si>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</si>
  <si>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</si>
  <si>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</si>
  <si>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</si>
  <si>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</si>
  <si>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</si>
  <si>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</si>
  <si>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</si>
  <si>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</si>
  <si>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</si>
  <si>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</si>
  <si>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</si>
  <si>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</si>
  <si>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</si>
  <si>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</si>
  <si>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</si>
  <si>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</si>
  <si>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</si>
  <si>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</si>
  <si>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</si>
  <si>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</si>
  <si>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</si>
  <si>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</si>
  <si>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</si>
  <si>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</si>
  <si>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</si>
  <si>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</si>
  <si>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</si>
  <si>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</si>
  <si>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</si>
  <si>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</si>
  <si>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</si>
  <si>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</si>
  <si>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</si>
  <si>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</si>
  <si>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</si>
  <si>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</si>
  <si>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</si>
  <si>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</si>
  <si>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</si>
  <si>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</si>
  <si>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</si>
  <si>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</si>
  <si>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</si>
  <si>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</si>
  <si>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</si>
  <si>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</si>
  <si>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</si>
  <si>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</si>
  <si>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</si>
  <si>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</si>
  <si>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</si>
  <si>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</si>
  <si>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</si>
  <si>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</si>
  <si>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</si>
  <si>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</si>
  <si>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</si>
  <si>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</si>
  <si>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</si>
  <si>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</si>
  <si>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</si>
  <si>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</si>
  <si>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</si>
  <si>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</si>
  <si>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</si>
  <si>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</si>
  <si>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</si>
  <si>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</si>
  <si>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</si>
  <si>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</si>
  <si>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</si>
  <si>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</si>
  <si>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</si>
  <si>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</si>
  <si>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</si>
  <si>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</si>
  <si>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</si>
  <si>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</si>
  <si>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</si>
  <si>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</si>
  <si>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</si>
  <si>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</si>
  <si>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</si>
  <si>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</si>
  <si>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</si>
  <si>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</si>
  <si>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</si>
  <si>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</si>
  <si>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</si>
  <si>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</si>
  <si>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</si>
  <si>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</si>
  <si>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</si>
  <si>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</si>
  <si>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</si>
  <si>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</si>
  <si>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</si>
  <si>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</si>
  <si>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</si>
  <si>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</si>
  <si>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</si>
  <si>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</si>
  <si>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</si>
  <si>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</si>
  <si>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</si>
  <si>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</si>
  <si>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</si>
  <si>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</si>
  <si>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</si>
  <si>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</si>
  <si>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</si>
  <si>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</si>
  <si>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</si>
  <si>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</si>
  <si>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</si>
  <si>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</si>
  <si>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</si>
  <si>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</si>
  <si>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</si>
  <si>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</si>
  <si>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</si>
  <si>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</si>
  <si>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</si>
  <si>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</si>
  <si>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</si>
  <si>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</si>
  <si>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</si>
  <si>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</si>
  <si>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</si>
  <si>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</si>
  <si>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</si>
  <si>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</si>
  <si>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</si>
  <si>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</si>
  <si>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</si>
  <si>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</si>
  <si>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</si>
  <si>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</si>
  <si>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</si>
  <si>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</si>
  <si>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</si>
  <si>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</si>
  <si>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</si>
  <si>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</si>
  <si>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</si>
  <si>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</si>
  <si>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</si>
  <si>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</si>
  <si>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</si>
  <si>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</si>
  <si>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</si>
  <si>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</si>
  <si>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</si>
  <si>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</si>
  <si>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</si>
  <si>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</si>
  <si>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</si>
  <si>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</si>
  <si>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</si>
  <si>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</si>
  <si>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</si>
  <si>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</si>
  <si>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</si>
  <si>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</si>
  <si>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</si>
  <si>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</si>
  <si>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</si>
  <si>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</si>
  <si>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</si>
  <si>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</si>
  <si>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</si>
  <si>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</si>
  <si>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</si>
  <si>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</si>
  <si>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</si>
  <si>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</si>
  <si>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</si>
  <si>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</si>
  <si>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</si>
  <si>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</si>
  <si>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</si>
  <si>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</si>
  <si>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</si>
  <si>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</si>
  <si>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</si>
  <si>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</si>
  <si>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</si>
  <si>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</si>
  <si>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</si>
  <si>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</si>
  <si>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</si>
  <si>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</si>
  <si>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</si>
  <si>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</si>
  <si>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</si>
  <si>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</si>
  <si>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</si>
  <si>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</si>
  <si>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</si>
  <si>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</si>
  <si>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</si>
  <si>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</si>
  <si>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</si>
  <si>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</si>
  <si>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</si>
  <si>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</si>
  <si>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</si>
  <si>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</si>
  <si>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</si>
  <si>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</si>
  <si>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</si>
  <si>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</si>
  <si>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</si>
  <si>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</si>
  <si>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</si>
  <si>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</si>
  <si>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</si>
  <si>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</si>
  <si>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</si>
  <si>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</si>
  <si>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</si>
  <si>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</si>
  <si>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</si>
  <si>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</si>
  <si>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</si>
  <si>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</si>
  <si>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</si>
  <si>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</si>
  <si>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</si>
  <si>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</si>
  <si>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</si>
  <si>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</si>
  <si>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</si>
  <si>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</si>
  <si>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</si>
  <si>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</si>
  <si>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</si>
  <si>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</si>
  <si>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</si>
  <si>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</si>
  <si>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</si>
  <si>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</si>
  <si>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</si>
  <si>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</si>
  <si>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</si>
  <si>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</si>
  <si>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</si>
  <si>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</si>
  <si>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</si>
  <si>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</si>
  <si>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</si>
  <si>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</si>
  <si>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</si>
  <si>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</si>
  <si>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</si>
  <si>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</si>
  <si>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</si>
  <si>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</si>
  <si>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</si>
  <si>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</si>
  <si>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</si>
  <si>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</si>
  <si>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</si>
  <si>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</si>
  <si>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</si>
  <si>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</si>
  <si>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</si>
  <si>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</si>
  <si>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</si>
  <si>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</si>
  <si>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</si>
  <si>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</si>
  <si>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</si>
  <si>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</si>
  <si>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</si>
  <si>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</si>
  <si>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</si>
  <si>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</si>
  <si>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</si>
  <si>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</si>
  <si>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</si>
  <si>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</si>
  <si>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</si>
  <si>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</si>
  <si>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</si>
  <si>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</si>
  <si>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</si>
  <si>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</si>
  <si>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</si>
  <si>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</si>
  <si>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</si>
  <si>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</si>
  <si>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</si>
  <si>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</si>
  <si>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</si>
  <si>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</si>
  <si>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</si>
  <si>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</si>
  <si>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</si>
  <si>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</si>
  <si>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</si>
  <si>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</si>
  <si>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</si>
  <si>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</si>
  <si>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</si>
  <si>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</si>
  <si>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</si>
  <si>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</si>
  <si>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</si>
  <si>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</si>
  <si>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</si>
  <si>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</si>
  <si>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</si>
  <si>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</si>
  <si>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</si>
  <si>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</si>
  <si>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</si>
  <si>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</si>
  <si>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</si>
  <si>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</si>
  <si>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</si>
  <si>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</si>
  <si>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</si>
  <si>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</si>
  <si>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</si>
  <si>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</si>
  <si>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</si>
  <si>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</si>
  <si>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</si>
  <si>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</si>
  <si>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</si>
  <si>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</si>
  <si>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</si>
  <si>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</si>
  <si>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</si>
  <si>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</si>
  <si>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</si>
  <si>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</si>
  <si>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</si>
  <si>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</si>
  <si>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</si>
  <si>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</si>
  <si>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</si>
  <si>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</si>
  <si>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</si>
  <si>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</si>
  <si>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</si>
  <si>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</si>
  <si>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</si>
  <si>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</si>
  <si>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</si>
  <si>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</si>
  <si>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</si>
  <si>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</si>
  <si>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</si>
  <si>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</si>
  <si>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</si>
  <si>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</si>
  <si>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</si>
  <si>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</si>
  <si>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</si>
  <si>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</si>
  <si>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</si>
  <si>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</si>
  <si>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</si>
  <si>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</si>
  <si>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</si>
  <si>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</si>
  <si>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</si>
  <si>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</si>
  <si>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</si>
  <si>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</si>
  <si>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</si>
  <si>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</si>
  <si>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</si>
  <si>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</si>
  <si>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</si>
  <si>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</si>
  <si>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</si>
  <si>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</si>
  <si>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</si>
  <si>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</si>
  <si>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</si>
  <si>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</si>
  <si>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</si>
  <si>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</si>
  <si>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</si>
  <si>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</si>
  <si>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</si>
  <si>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</si>
  <si>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</si>
  <si>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</si>
  <si>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</si>
  <si>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</si>
  <si>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</si>
  <si>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</si>
  <si>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</si>
  <si>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</si>
  <si>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</si>
  <si>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</si>
  <si>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</si>
  <si>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</si>
  <si>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</si>
  <si>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</si>
  <si>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</si>
  <si>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</si>
  <si>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</si>
  <si>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</si>
  <si>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</si>
  <si>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</si>
  <si>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</si>
  <si>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</si>
  <si>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</si>
  <si>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</si>
  <si>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</si>
  <si>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</si>
  <si>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</si>
  <si>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</si>
  <si>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</si>
  <si>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</si>
  <si>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</si>
  <si>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</si>
  <si>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</si>
  <si>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</si>
  <si>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</si>
  <si>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</si>
  <si>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</si>
  <si>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</si>
  <si>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</si>
  <si>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</si>
  <si>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</si>
  <si>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</si>
  <si>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</si>
  <si>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</si>
  <si>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</si>
  <si>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</si>
  <si>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</si>
  <si>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</si>
  <si>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</si>
  <si>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</si>
  <si>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</si>
  <si>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</si>
  <si>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</si>
  <si>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</si>
  <si>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</si>
  <si>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</si>
  <si>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</si>
  <si>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</si>
  <si>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</si>
  <si>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</si>
  <si>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</si>
  <si>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</si>
  <si>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</si>
  <si>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</si>
  <si>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</si>
  <si>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</si>
  <si>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</si>
  <si>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</si>
  <si>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</si>
  <si>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</si>
  <si>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</si>
  <si>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</si>
  <si>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</si>
  <si>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</si>
  <si>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</si>
  <si>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</si>
  <si>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</si>
  <si>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</si>
  <si>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</si>
  <si>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</si>
  <si>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</si>
  <si>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</si>
  <si>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</si>
  <si>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</si>
  <si>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</si>
  <si>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</si>
  <si>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</si>
  <si>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</si>
  <si>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</si>
  <si>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</si>
  <si>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</si>
  <si>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</si>
  <si>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</si>
  <si>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</si>
  <si>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</si>
  <si>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</si>
  <si>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</si>
  <si>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</si>
  <si>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</si>
  <si>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</si>
  <si>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</si>
  <si>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</si>
  <si>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</si>
  <si>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</si>
  <si>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</si>
  <si>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</si>
  <si>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</si>
  <si>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</si>
  <si>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</si>
  <si>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</si>
  <si>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</si>
  <si>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</si>
  <si>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</si>
  <si>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</si>
  <si>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</si>
  <si>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</si>
  <si>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</si>
  <si>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</si>
  <si>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</si>
  <si>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</si>
  <si>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</si>
  <si>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</si>
  <si>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</si>
  <si>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</si>
  <si>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</si>
  <si>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</si>
  <si>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</si>
  <si>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</si>
  <si>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</si>
  <si>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</si>
  <si>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</si>
  <si>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</si>
  <si>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</si>
  <si>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</si>
  <si>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</si>
  <si>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</si>
  <si>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</si>
  <si>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</si>
  <si>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</si>
  <si>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</si>
  <si>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</si>
  <si>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</si>
  <si>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</si>
  <si>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</si>
  <si>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</si>
  <si>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</si>
  <si>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</si>
  <si>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</si>
  <si>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</si>
  <si>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</si>
  <si>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</si>
  <si>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</si>
  <si>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</si>
  <si>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</si>
  <si>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</si>
  <si>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</si>
  <si>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</si>
  <si>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</si>
  <si>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</si>
  <si>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</si>
  <si>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</si>
  <si>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</si>
  <si>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</si>
  <si>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</si>
  <si>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</si>
  <si>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</si>
  <si>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</si>
  <si>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</si>
  <si>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</si>
  <si>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</si>
  <si>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</si>
  <si>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</si>
  <si>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</si>
  <si>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</si>
  <si>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</si>
  <si>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</si>
  <si>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</si>
  <si>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</si>
  <si>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</si>
  <si>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</si>
  <si>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</si>
  <si>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</si>
  <si>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</si>
  <si>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</si>
  <si>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</si>
  <si>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</si>
  <si>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</si>
  <si>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</si>
  <si>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</si>
  <si>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</si>
  <si>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</si>
  <si>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</si>
  <si>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</si>
  <si>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</si>
  <si>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</si>
  <si>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</si>
  <si>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</si>
  <si>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</si>
  <si>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</si>
  <si>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</si>
  <si>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</si>
  <si>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</si>
  <si>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</si>
  <si>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</si>
  <si>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</si>
  <si>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</si>
  <si>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</si>
  <si>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</si>
  <si>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</si>
  <si>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</si>
  <si>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</si>
  <si>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</si>
  <si>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</si>
  <si>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</si>
  <si>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</si>
  <si>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</si>
  <si>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</si>
  <si>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</si>
  <si>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</si>
  <si>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</si>
  <si>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</si>
  <si>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</si>
  <si>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</si>
  <si>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</si>
  <si>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</si>
  <si>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</si>
  <si>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</si>
  <si>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</si>
  <si>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</si>
  <si>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</si>
  <si>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</si>
  <si>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</si>
  <si>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</si>
  <si>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</si>
  <si>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</si>
  <si>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</si>
  <si>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</si>
  <si>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</si>
  <si>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</si>
  <si>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</si>
  <si>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</si>
  <si>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</si>
  <si>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</si>
  <si>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</si>
  <si>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</si>
  <si>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</si>
  <si>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</si>
  <si>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</si>
  <si>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</si>
  <si>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</si>
  <si>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</si>
  <si>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</si>
  <si>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</si>
  <si>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</si>
  <si>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</si>
  <si>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</si>
  <si>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</si>
  <si>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</si>
  <si>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</si>
  <si>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</si>
  <si>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</si>
  <si>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</si>
  <si>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</si>
  <si>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</si>
  <si>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</si>
  <si>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</si>
  <si>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</si>
  <si>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</si>
  <si>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</si>
  <si>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</si>
  <si>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</si>
  <si>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</si>
  <si>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</si>
  <si>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</si>
  <si>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</si>
  <si>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</si>
  <si>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</si>
  <si>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</si>
  <si>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</si>
  <si>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</si>
  <si>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</si>
  <si>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</si>
  <si>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</si>
  <si>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</si>
  <si>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</si>
  <si>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</si>
  <si>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</si>
  <si>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</si>
  <si>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</si>
  <si>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</si>
  <si>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</si>
  <si>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</si>
  <si>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</si>
  <si>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</si>
  <si>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</si>
  <si>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</si>
  <si>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</si>
  <si>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</si>
  <si>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</si>
  <si>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</si>
  <si>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</si>
  <si>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</si>
  <si>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</si>
  <si>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</si>
  <si>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</si>
  <si>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</si>
  <si>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</si>
  <si>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</si>
  <si>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</si>
  <si>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</si>
  <si>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</si>
  <si>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</si>
  <si>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</si>
  <si>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</si>
  <si>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</si>
  <si>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</si>
  <si>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</si>
  <si>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</si>
  <si>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</si>
  <si>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</si>
  <si>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</si>
  <si>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</si>
  <si>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</si>
  <si>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</si>
  <si>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</si>
  <si>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</si>
  <si>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</si>
  <si>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</si>
  <si>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</si>
  <si>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</si>
  <si>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</si>
  <si>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</si>
  <si>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</si>
  <si>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</si>
  <si>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</si>
  <si>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</si>
  <si>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</si>
  <si>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</si>
  <si>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</si>
  <si>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</si>
  <si>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</si>
  <si>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</si>
  <si>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</si>
  <si>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</si>
  <si>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</si>
  <si>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</si>
  <si>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</si>
  <si>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</si>
  <si>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</si>
  <si>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</si>
  <si>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</si>
  <si>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</si>
  <si>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</si>
  <si>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</si>
  <si>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</si>
  <si>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</si>
  <si>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</si>
  <si>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</si>
  <si>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</si>
  <si>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</si>
  <si>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</si>
  <si>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</si>
  <si>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</si>
  <si>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</si>
  <si>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</si>
  <si>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</si>
  <si>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</si>
  <si>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</si>
  <si>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</si>
  <si>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</si>
  <si>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</si>
  <si>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</si>
  <si>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</si>
  <si>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</si>
  <si>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</si>
  <si>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</si>
  <si>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</si>
  <si>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</si>
  <si>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</si>
  <si>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</si>
  <si>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</si>
  <si>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</si>
  <si>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</si>
  <si>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</si>
  <si>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</si>
  <si>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</si>
  <si>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</si>
  <si>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</si>
  <si>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</si>
  <si>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</si>
  <si>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</si>
  <si>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</si>
  <si>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</si>
  <si>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</si>
  <si>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</si>
  <si>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</si>
  <si>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</si>
  <si>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</si>
  <si>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</si>
  <si>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</si>
  <si>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</si>
  <si>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</si>
  <si>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</si>
  <si>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</si>
  <si>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</si>
  <si>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</si>
  <si>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</si>
  <si>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</si>
  <si>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</si>
  <si>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</si>
  <si>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</si>
  <si>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</si>
  <si>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</si>
  <si>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</si>
  <si>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</si>
  <si>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</si>
  <si>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</si>
  <si>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</si>
  <si>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</si>
  <si>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</si>
  <si>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</si>
  <si>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</si>
  <si>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</si>
  <si>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</si>
  <si>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</si>
  <si>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</si>
  <si>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</si>
  <si>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</si>
  <si>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</si>
  <si>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</si>
  <si>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</si>
  <si>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</si>
  <si>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</si>
  <si>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</si>
  <si>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</si>
  <si>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</si>
  <si>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</si>
  <si>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</si>
  <si>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</si>
  <si>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</si>
  <si>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</si>
  <si>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</si>
  <si>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</si>
  <si>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</si>
  <si>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</si>
  <si>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</si>
  <si>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</si>
  <si>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</si>
  <si>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</si>
  <si>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</si>
  <si>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</si>
  <si>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</si>
  <si>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</si>
  <si>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</si>
  <si>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</si>
  <si>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</si>
  <si>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</si>
  <si>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</si>
  <si>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</si>
  <si>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</si>
  <si>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</si>
  <si>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</si>
  <si>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</si>
  <si>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</si>
  <si>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</si>
  <si>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</si>
  <si>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</si>
  <si>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</si>
  <si>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</si>
  <si>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</si>
  <si>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</si>
  <si>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</si>
  <si>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</si>
  <si>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</si>
  <si>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</si>
  <si>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</si>
  <si>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</si>
  <si>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</si>
  <si>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</si>
  <si>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</si>
  <si>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</si>
  <si>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</si>
  <si>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</si>
  <si>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</si>
  <si>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</si>
  <si>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</si>
  <si>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</si>
  <si>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</si>
  <si>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</si>
  <si>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</si>
  <si>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</si>
  <si>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</si>
  <si>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</si>
  <si>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</si>
  <si>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</si>
  <si>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</si>
  <si>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</si>
  <si>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</si>
  <si>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</si>
  <si>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</si>
  <si>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</si>
  <si>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</si>
  <si>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</si>
  <si>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</si>
  <si>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</si>
  <si>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</si>
  <si>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</si>
  <si>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</si>
  <si>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</si>
  <si>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</si>
  <si>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</si>
  <si>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</si>
  <si>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</si>
  <si>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</si>
  <si>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</si>
  <si>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</si>
  <si>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</si>
  <si>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</si>
  <si>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</si>
  <si>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</si>
  <si>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</si>
  <si>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</si>
  <si>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</si>
  <si>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</si>
  <si>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</si>
  <si>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</si>
  <si>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</si>
  <si>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</si>
  <si>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</si>
  <si>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</si>
  <si>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</si>
  <si>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</si>
  <si>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</si>
  <si>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</si>
  <si>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</si>
  <si>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</si>
  <si>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</si>
  <si>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</si>
  <si>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</si>
  <si>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</si>
  <si>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</si>
  <si>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</si>
  <si>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</si>
  <si>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</si>
  <si>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</si>
  <si>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</si>
  <si>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</si>
  <si>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</si>
  <si>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</si>
  <si>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</si>
  <si>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</si>
  <si>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</si>
  <si>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</si>
  <si>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</si>
  <si>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</si>
  <si>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</si>
  <si>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</si>
  <si>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</si>
  <si>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</si>
  <si>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</si>
  <si>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</si>
  <si>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</si>
  <si>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</si>
  <si>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</si>
  <si>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</si>
  <si>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</si>
  <si>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</si>
  <si>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</si>
  <si>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</si>
  <si>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</si>
  <si>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</si>
  <si>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</si>
  <si>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</si>
  <si>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</si>
  <si>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</si>
  <si>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</si>
  <si>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</si>
  <si>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</si>
  <si>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</si>
  <si>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</si>
  <si>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</si>
  <si>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</si>
  <si>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</si>
  <si>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</si>
  <si>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</si>
  <si>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</si>
  <si>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</si>
  <si>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</si>
  <si>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</si>
  <si>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</si>
  <si>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</si>
  <si>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</si>
  <si>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</si>
  <si>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</si>
  <si>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</si>
  <si>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</si>
  <si>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</si>
  <si>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</si>
  <si>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</si>
  <si>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</si>
  <si>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</si>
  <si>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</si>
  <si>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</si>
  <si>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</si>
  <si>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</si>
  <si>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</si>
  <si>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</si>
  <si>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</si>
  <si>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</si>
  <si>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</si>
  <si>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</si>
  <si>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</si>
  <si>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</si>
  <si>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</si>
  <si>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</si>
  <si>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</si>
  <si>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</si>
  <si>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</si>
  <si>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</si>
  <si>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</si>
  <si>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</si>
  <si>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</si>
  <si>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</si>
  <si>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</si>
  <si>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</si>
  <si>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</si>
  <si>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</si>
  <si>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</si>
  <si>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</si>
  <si>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</si>
  <si>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</si>
  <si>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</si>
  <si>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</si>
  <si>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</si>
  <si>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</si>
  <si>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</si>
  <si>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</si>
  <si>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</si>
  <si>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</si>
  <si>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</si>
  <si>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</si>
  <si>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</si>
  <si>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</si>
  <si>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</si>
  <si>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</si>
  <si>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</si>
  <si>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</si>
  <si>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</si>
  <si>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</si>
  <si>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</si>
  <si>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</si>
  <si>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</si>
  <si>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</si>
  <si>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</si>
  <si>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</si>
  <si>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</si>
  <si>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</si>
  <si>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</si>
  <si>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</si>
  <si>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</si>
  <si>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</si>
  <si>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</si>
  <si>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</si>
  <si>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</si>
  <si>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</si>
  <si>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</si>
  <si>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</si>
  <si>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</si>
  <si>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</si>
  <si>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</si>
  <si>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</si>
  <si>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</si>
  <si>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</si>
  <si>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</si>
  <si>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</si>
  <si>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</si>
  <si>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</si>
  <si>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</si>
  <si>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</si>
  <si>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</si>
  <si>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</si>
  <si>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</si>
  <si>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</si>
  <si>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</si>
  <si>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</si>
  <si>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</si>
  <si>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</si>
  <si>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</si>
  <si>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</si>
  <si>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</si>
  <si>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</si>
  <si>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</si>
  <si>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</si>
  <si>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</si>
  <si>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</si>
  <si>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</si>
  <si>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</si>
  <si>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</si>
  <si>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</si>
  <si>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</si>
  <si>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</si>
  <si>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</si>
  <si>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</si>
  <si>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</si>
  <si>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</si>
  <si>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</si>
  <si>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</si>
  <si>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</si>
  <si>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</si>
  <si>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</si>
  <si>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</si>
  <si>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</si>
  <si>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</si>
  <si>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</si>
  <si>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</si>
  <si>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</si>
  <si>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</si>
  <si>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</si>
  <si>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</si>
  <si>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</si>
  <si>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</si>
  <si>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</si>
  <si>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</si>
  <si>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</si>
  <si>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</si>
  <si>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</si>
  <si>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</si>
  <si>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</si>
  <si>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</si>
  <si>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</si>
  <si>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</si>
  <si>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</si>
  <si>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</si>
  <si>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</si>
  <si>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</si>
  <si>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</si>
  <si>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</si>
  <si>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</si>
  <si>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</si>
  <si>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</si>
  <si>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</si>
  <si>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</si>
  <si>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</si>
  <si>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</si>
  <si>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</si>
  <si>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</si>
  <si>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</si>
  <si>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</si>
  <si>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</si>
  <si>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</si>
  <si>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</si>
  <si>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</si>
  <si>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</si>
  <si>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</si>
  <si>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</si>
  <si>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</si>
  <si>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</si>
  <si>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</si>
  <si>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</si>
  <si>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</si>
  <si>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</si>
  <si>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</si>
  <si>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</si>
  <si>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</si>
  <si>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</si>
  <si>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</si>
  <si>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</si>
  <si>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</si>
  <si>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</si>
  <si>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</si>
  <si>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</si>
  <si>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</si>
  <si>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</si>
  <si>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</si>
  <si>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</si>
  <si>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</si>
  <si>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</si>
  <si>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</si>
  <si>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</si>
  <si>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</si>
  <si>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</si>
  <si>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</si>
  <si>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</si>
  <si>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</si>
  <si>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</si>
  <si>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</si>
  <si>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</si>
  <si>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</si>
  <si>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</si>
  <si>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</si>
  <si>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</si>
  <si>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</si>
  <si>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</si>
  <si>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</si>
  <si>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</si>
  <si>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</si>
  <si>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</si>
  <si>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</si>
  <si>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</si>
  <si>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</si>
  <si>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</si>
  <si>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</si>
  <si>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</si>
  <si>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</si>
  <si>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</si>
  <si>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</si>
  <si>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</si>
  <si>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</si>
  <si>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</si>
  <si>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</si>
  <si>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</si>
  <si>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</si>
  <si>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</si>
  <si>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</si>
  <si>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</si>
  <si>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</si>
  <si>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</si>
  <si>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</si>
  <si>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</si>
  <si>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</si>
  <si>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</si>
  <si>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</si>
  <si>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</si>
  <si>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</si>
  <si>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</si>
  <si>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</si>
  <si>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</si>
  <si>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</si>
  <si>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</si>
  <si>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</si>
  <si>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</si>
  <si>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</si>
  <si>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</si>
  <si>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</si>
  <si>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</si>
  <si>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</si>
  <si>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</si>
  <si>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</si>
  <si>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</si>
  <si>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</si>
  <si>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</si>
  <si>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</si>
  <si>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</si>
  <si>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</si>
  <si>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</si>
  <si>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</si>
  <si>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</si>
  <si>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</si>
  <si>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</si>
  <si>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</si>
  <si>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</si>
  <si>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</si>
  <si>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</si>
  <si>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</si>
  <si>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</si>
  <si>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</si>
  <si>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</si>
  <si>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</si>
  <si>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</si>
  <si>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</si>
  <si>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</si>
  <si>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</si>
  <si>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</si>
  <si>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</si>
  <si>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</si>
  <si>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</si>
  <si>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</si>
  <si>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</si>
  <si>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</si>
  <si>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</si>
  <si>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</si>
  <si>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</si>
  <si>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</si>
  <si>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</si>
  <si>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</si>
  <si>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</si>
  <si>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</si>
  <si>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</si>
  <si>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</si>
  <si>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</si>
  <si>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</si>
  <si>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</si>
  <si>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</si>
  <si>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</si>
  <si>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</si>
  <si>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</si>
  <si>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</si>
  <si>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</si>
  <si>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</si>
  <si>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</si>
  <si>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</si>
  <si>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</si>
  <si>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</si>
  <si>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</si>
  <si>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</si>
  <si>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</si>
  <si>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</si>
  <si>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</si>
  <si>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</si>
  <si>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</si>
  <si>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</si>
  <si>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</si>
  <si>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</si>
  <si>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</si>
  <si>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</si>
  <si>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</si>
  <si>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</si>
  <si>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</si>
  <si>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</si>
  <si>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</si>
  <si>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</si>
  <si>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</si>
  <si>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</si>
  <si>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</si>
  <si>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</si>
  <si>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</si>
  <si>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</si>
  <si>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</si>
  <si>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</si>
  <si>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</si>
  <si>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</si>
  <si>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</si>
  <si>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</si>
  <si>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</si>
  <si>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</si>
  <si>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</si>
  <si>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</si>
  <si>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</si>
  <si>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</si>
  <si>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</si>
  <si>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</si>
  <si>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</si>
  <si>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</si>
  <si>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</si>
  <si>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</si>
  <si>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</si>
  <si>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</si>
  <si>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</si>
  <si>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</si>
  <si>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</si>
  <si>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</si>
  <si>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</si>
  <si>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</si>
  <si>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</si>
  <si>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</si>
  <si>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</si>
  <si>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</si>
  <si>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</si>
  <si>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</si>
  <si>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</si>
  <si>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</si>
  <si>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</si>
  <si>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</si>
  <si>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</si>
  <si>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</si>
  <si>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</si>
  <si>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</si>
  <si>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</si>
  <si>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</si>
  <si>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</si>
  <si>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</si>
  <si>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</si>
  <si>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</si>
  <si>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</si>
  <si>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</si>
  <si>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</si>
  <si>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</si>
  <si>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</si>
  <si>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</si>
  <si>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</si>
  <si>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</si>
  <si>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</si>
  <si>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</si>
  <si>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</si>
  <si>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</si>
  <si>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</si>
  <si>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</si>
  <si>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</si>
  <si>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</si>
  <si>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</si>
  <si>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</si>
  <si>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</si>
  <si>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</si>
  <si>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</si>
  <si>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</si>
  <si>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</si>
  <si>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</si>
  <si>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</si>
  <si>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</si>
  <si>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</si>
  <si>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</si>
  <si>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</si>
  <si>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</si>
  <si>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</si>
  <si>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</si>
  <si>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</si>
  <si>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</si>
  <si>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</si>
  <si>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</si>
  <si>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</si>
  <si>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</si>
  <si>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</si>
  <si>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</si>
  <si>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</si>
  <si>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</si>
  <si>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</si>
  <si>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</si>
  <si>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</si>
  <si>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</si>
  <si>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</si>
  <si>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</si>
  <si>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</si>
  <si>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</si>
  <si>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</si>
  <si>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</si>
  <si>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</si>
  <si>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</si>
  <si>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</si>
  <si>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</si>
  <si>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</si>
  <si>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</si>
  <si>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</si>
  <si>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</si>
  <si>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</si>
  <si>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</si>
  <si>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</si>
  <si>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</si>
  <si>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</si>
  <si>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</si>
  <si>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</si>
  <si>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</si>
  <si>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</si>
  <si>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</si>
  <si>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</si>
  <si>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</si>
  <si>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</si>
  <si>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</si>
  <si>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</si>
  <si>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</si>
  <si>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</si>
  <si>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</si>
  <si>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</si>
  <si>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</si>
  <si>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</si>
  <si>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</si>
  <si>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</si>
  <si>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</si>
  <si>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</si>
  <si>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</si>
  <si>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</si>
  <si>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</si>
  <si>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</si>
  <si>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</si>
  <si>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</si>
  <si>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</si>
  <si>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</si>
  <si>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</si>
  <si>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</si>
  <si>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</si>
  <si>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</si>
  <si>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</si>
  <si>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</si>
  <si>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</si>
  <si>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</si>
  <si>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</si>
  <si>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</si>
  <si>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</si>
  <si>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</si>
  <si>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</si>
  <si>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</si>
  <si>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</si>
  <si>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</si>
  <si>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</si>
  <si>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</si>
  <si>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</si>
  <si>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</si>
  <si>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</si>
  <si>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</si>
  <si>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</si>
  <si>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</si>
  <si>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</si>
  <si>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</si>
  <si>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</si>
  <si>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</si>
  <si>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</si>
  <si>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</si>
  <si>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</si>
  <si>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</si>
  <si>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</si>
  <si>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</si>
  <si>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</si>
  <si>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</si>
  <si>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</si>
  <si>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</si>
  <si>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</si>
  <si>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</si>
  <si>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</si>
  <si>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</si>
  <si>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</si>
  <si>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</si>
  <si>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</si>
  <si>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</si>
  <si>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</si>
  <si>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</si>
  <si>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</si>
  <si>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</si>
  <si>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</si>
  <si>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</si>
  <si>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</si>
  <si>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</si>
  <si>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</si>
  <si>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</si>
  <si>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</si>
  <si>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</si>
  <si>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</si>
  <si>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</si>
  <si>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</si>
  <si>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</si>
  <si>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</si>
  <si>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</si>
  <si>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</si>
  <si>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</si>
  <si>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</si>
  <si>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</si>
  <si>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</si>
  <si>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</si>
  <si>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</si>
  <si>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</si>
  <si>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</si>
  <si>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</si>
  <si>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</si>
  <si>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</si>
  <si>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</si>
  <si>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</si>
  <si>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</si>
  <si>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</si>
  <si>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</si>
  <si>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</si>
  <si>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</si>
  <si>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</si>
  <si>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</si>
  <si>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</si>
  <si>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</si>
  <si>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</si>
  <si>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</si>
  <si>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</si>
  <si>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</si>
  <si>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</si>
  <si>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</si>
  <si>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</si>
  <si>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</si>
  <si>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</si>
  <si>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</si>
  <si>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</si>
  <si>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</si>
  <si>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</si>
  <si>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</si>
  <si>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</si>
  <si>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</si>
  <si>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</si>
  <si>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</si>
  <si>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</si>
  <si>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</si>
  <si>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</si>
  <si>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</si>
  <si>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</si>
  <si>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</si>
  <si>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</si>
  <si>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</si>
  <si>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</si>
  <si>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</si>
  <si>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</si>
  <si>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</si>
  <si>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</si>
  <si>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</si>
  <si>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</si>
  <si>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</si>
  <si>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</si>
  <si>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</si>
  <si>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</si>
  <si>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</si>
  <si>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</si>
  <si>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</si>
  <si>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</si>
  <si>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</si>
  <si>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</si>
  <si>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</si>
  <si>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</si>
  <si>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</si>
  <si>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</si>
  <si>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</si>
  <si>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</si>
  <si>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</si>
  <si>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</si>
  <si>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</si>
  <si>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</si>
  <si>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</si>
  <si>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</si>
  <si>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</si>
  <si>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</si>
  <si>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</si>
  <si>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</si>
  <si>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</si>
  <si>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</si>
  <si>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</si>
  <si>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</si>
  <si>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</si>
  <si>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</si>
  <si>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</si>
  <si>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</si>
  <si>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</si>
  <si>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</si>
  <si>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</si>
  <si>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</si>
  <si>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</si>
  <si>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</si>
  <si>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</si>
  <si>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</si>
  <si>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</si>
  <si>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</si>
  <si>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</si>
  <si>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</si>
  <si>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</si>
  <si>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</si>
  <si>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</si>
  <si>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</si>
  <si>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</si>
  <si>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</si>
  <si>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</si>
  <si>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</si>
  <si>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</si>
  <si>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</si>
  <si>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</si>
  <si>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</si>
  <si>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</si>
  <si>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</si>
  <si>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</si>
  <si>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</si>
  <si>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</si>
  <si>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</si>
  <si>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</si>
  <si>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</si>
  <si>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</si>
  <si>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</si>
  <si>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</si>
  <si>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</si>
  <si>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</si>
  <si>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</si>
  <si>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</si>
  <si>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</si>
  <si>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</si>
  <si>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</si>
  <si>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</si>
  <si>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</si>
  <si>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</si>
  <si>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</si>
  <si>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</si>
  <si>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</si>
  <si>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</si>
  <si>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</si>
  <si>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</si>
  <si>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</si>
  <si>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</si>
  <si>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</si>
  <si>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</si>
  <si>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</si>
  <si>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</si>
  <si>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</si>
  <si>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</si>
  <si>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</si>
  <si>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</si>
  <si>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</si>
  <si>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</si>
  <si>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</si>
  <si>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</si>
  <si>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</si>
  <si>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</si>
  <si>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</si>
  <si>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</si>
  <si>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</si>
  <si>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</si>
  <si>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</si>
  <si>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</si>
  <si>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</si>
  <si>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</si>
  <si>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</si>
  <si>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</si>
  <si>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</si>
  <si>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</si>
  <si>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</si>
  <si>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</si>
  <si>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</si>
  <si>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</si>
  <si>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</si>
  <si>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</si>
  <si>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</si>
  <si>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</si>
  <si>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</si>
  <si>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</si>
  <si>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</si>
  <si>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</si>
  <si>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</si>
  <si>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</si>
  <si>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</si>
  <si>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</si>
  <si>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</si>
  <si>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</si>
  <si>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</si>
  <si>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</si>
  <si>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</si>
  <si>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</si>
  <si>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</si>
  <si>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</si>
  <si>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</si>
  <si>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</si>
  <si>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</si>
  <si>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</si>
  <si>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</si>
  <si>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</si>
  <si>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</si>
  <si>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</si>
  <si>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</si>
  <si>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</si>
  <si>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</si>
  <si>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</si>
  <si>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</si>
  <si>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</si>
  <si>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</si>
  <si>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</si>
  <si>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</si>
  <si>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</si>
  <si>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</si>
  <si>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</si>
  <si>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</si>
  <si>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</si>
  <si>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</si>
  <si>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</si>
  <si>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</si>
  <si>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</si>
  <si>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</si>
  <si>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</si>
  <si>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</si>
  <si>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</si>
  <si>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</si>
  <si>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</si>
  <si>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</si>
  <si>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</si>
  <si>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</si>
  <si>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</si>
  <si>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</si>
  <si>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</si>
  <si>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</si>
  <si>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</si>
  <si>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</si>
  <si>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</si>
  <si>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</si>
  <si>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</si>
  <si>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</si>
  <si>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</si>
  <si>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</si>
  <si>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</si>
  <si>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</si>
  <si>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</si>
  <si>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</si>
  <si>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</si>
  <si>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</si>
  <si>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</si>
  <si>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</si>
  <si>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</si>
  <si>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</si>
  <si>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</si>
  <si>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</si>
  <si>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</si>
  <si>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</si>
  <si>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</si>
  <si>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</si>
  <si>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</si>
  <si>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</si>
  <si>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</si>
  <si>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</si>
  <si>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</si>
  <si>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</si>
  <si>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</si>
  <si>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</si>
  <si>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</si>
  <si>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</si>
  <si>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</si>
  <si>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</si>
  <si>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</si>
  <si>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</si>
  <si>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</si>
  <si>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</si>
  <si>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</si>
  <si>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</si>
  <si>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</si>
  <si>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</si>
  <si>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</si>
  <si>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</si>
  <si>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</si>
  <si>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</si>
  <si>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</si>
  <si>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</si>
  <si>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</si>
  <si>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</si>
  <si>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</si>
  <si>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</si>
  <si>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</si>
  <si>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</si>
  <si>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</si>
  <si>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</si>
  <si>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</si>
  <si>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</si>
  <si>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</si>
  <si>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</si>
  <si>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</si>
  <si>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</si>
  <si>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</si>
  <si>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</si>
  <si>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</si>
  <si>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</si>
  <si>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</si>
  <si>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</si>
  <si>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</si>
  <si>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</si>
  <si>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</si>
  <si>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</si>
  <si>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</si>
  <si>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</si>
  <si>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</si>
  <si>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</si>
  <si>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</si>
  <si>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</si>
  <si>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</si>
  <si>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</si>
  <si>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</si>
  <si>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</si>
  <si>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</si>
  <si>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</si>
  <si>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</si>
  <si>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</si>
  <si>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</si>
  <si>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</si>
  <si>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</si>
  <si>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</si>
  <si>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</si>
  <si>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</si>
  <si>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</si>
  <si>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</si>
  <si>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</si>
  <si>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</si>
  <si>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</si>
  <si>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</si>
  <si>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</si>
  <si>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</si>
  <si>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</si>
  <si>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</si>
  <si>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</si>
  <si>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</si>
  <si>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</si>
  <si>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</si>
  <si>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</si>
  <si>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</si>
  <si>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</si>
  <si>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</si>
  <si>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</si>
  <si>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</si>
  <si>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</si>
  <si>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</si>
  <si>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</si>
  <si>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</si>
  <si>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</si>
  <si>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</si>
  <si>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</si>
  <si>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</si>
  <si>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</si>
  <si>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</si>
  <si>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</si>
  <si>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</si>
  <si>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</si>
  <si>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</si>
  <si>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</si>
  <si>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</si>
  <si>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</si>
  <si>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</si>
  <si>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</si>
  <si>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</si>
  <si>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</si>
  <si>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</si>
  <si>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</si>
  <si>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</si>
  <si>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</si>
  <si>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</si>
  <si>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</si>
  <si>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</si>
  <si>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</si>
  <si>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</si>
  <si>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</si>
  <si>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</si>
  <si>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</si>
  <si>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</si>
  <si>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</si>
  <si>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</si>
  <si>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</si>
  <si>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</si>
  <si>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</si>
  <si>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</si>
  <si>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</si>
  <si>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</si>
  <si>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</si>
  <si>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</si>
  <si>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</si>
  <si>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</si>
  <si>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</si>
  <si>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</si>
  <si>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</si>
  <si>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</si>
  <si>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</si>
  <si>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</si>
  <si>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</si>
  <si>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</si>
  <si>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</si>
  <si>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</si>
  <si>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</si>
  <si>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</si>
  <si>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</si>
  <si>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</si>
  <si>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</si>
  <si>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</si>
  <si>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</si>
  <si>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</si>
  <si>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</si>
  <si>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</si>
  <si>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</si>
  <si>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</si>
  <si>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</si>
  <si>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</si>
  <si>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</si>
  <si>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</si>
  <si>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</si>
  <si>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</si>
  <si>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</si>
  <si>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</si>
  <si>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</si>
  <si>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</si>
  <si>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</si>
  <si>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</si>
  <si>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</si>
  <si>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</si>
  <si>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</si>
  <si>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</si>
  <si>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</si>
  <si>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</si>
  <si>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</si>
  <si>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</si>
  <si>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</si>
  <si>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</si>
  <si>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</si>
  <si>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</si>
  <si>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</si>
  <si>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</si>
  <si>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</si>
  <si>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</si>
  <si>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</si>
  <si>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</si>
  <si>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</si>
  <si>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</si>
  <si>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</si>
  <si>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</si>
  <si>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</si>
  <si>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</si>
  <si>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</si>
  <si>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</si>
  <si>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</si>
  <si>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</si>
  <si>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</si>
  <si>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</si>
  <si>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</si>
  <si>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</si>
  <si>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</si>
  <si>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</si>
  <si>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</si>
  <si>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</si>
  <si>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</si>
  <si>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</si>
  <si>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</si>
  <si>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</si>
  <si>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</si>
  <si>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</si>
  <si>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</si>
  <si>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</si>
  <si>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</si>
  <si>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</si>
  <si>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</si>
  <si>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</si>
  <si>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</si>
  <si>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</si>
  <si>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</si>
  <si>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</si>
  <si>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</si>
  <si>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</si>
  <si>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</si>
  <si>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</si>
  <si>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</si>
  <si>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</si>
  <si>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</si>
  <si>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</si>
  <si>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</si>
  <si>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</si>
  <si>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</si>
  <si>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</si>
  <si>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</si>
  <si>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</si>
  <si>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</si>
  <si>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</si>
  <si>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</si>
  <si>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</si>
  <si>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</si>
  <si>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</si>
  <si>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</si>
  <si>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</si>
  <si>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</si>
  <si>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</si>
  <si>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</si>
  <si>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</si>
  <si>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</si>
  <si>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</si>
  <si>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</si>
  <si>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</si>
  <si>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</si>
  <si>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</si>
  <si>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</si>
  <si>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</si>
  <si>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</si>
  <si>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</si>
  <si>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</si>
  <si>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</si>
  <si>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</si>
  <si>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</si>
  <si>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</si>
  <si>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</si>
  <si>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</si>
  <si>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</si>
  <si>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</si>
  <si>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</si>
  <si>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</si>
  <si>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</si>
  <si>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</si>
  <si>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</si>
  <si>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</si>
  <si>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</si>
  <si>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</si>
  <si>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</si>
  <si>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</si>
  <si>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</si>
  <si>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</si>
  <si>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</si>
  <si>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</si>
  <si>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</si>
  <si>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(All)</t>
  </si>
  <si>
    <t>Row Labels</t>
  </si>
  <si>
    <t>Grand Total</t>
  </si>
  <si>
    <t>Column Labels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</si>
  <si>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</si>
  <si>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</si>
  <si>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</si>
  <si>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</si>
  <si>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</si>
  <si>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</si>
  <si>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</si>
  <si>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</si>
  <si>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</si>
  <si>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</si>
  <si>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</si>
  <si>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</si>
  <si>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</si>
  <si>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</si>
  <si>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</si>
  <si>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</si>
  <si>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</si>
  <si>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</si>
  <si>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</si>
  <si>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</si>
  <si>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</si>
  <si>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</si>
  <si>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</si>
  <si>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</si>
  <si>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</si>
  <si>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</si>
  <si>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</si>
  <si>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</si>
  <si>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</si>
  <si>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</si>
  <si>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</si>
  <si>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</si>
  <si>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</si>
  <si>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</si>
  <si>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</si>
  <si>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</si>
  <si>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</si>
  <si>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</si>
  <si>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</si>
  <si>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</si>
  <si>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</si>
  <si>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</si>
  <si>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</si>
  <si>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</si>
  <si>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</si>
  <si>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</si>
  <si>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</si>
  <si>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</si>
  <si>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</si>
  <si>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</si>
  <si>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</si>
  <si>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</si>
  <si>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</si>
  <si>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</si>
  <si>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Category</t>
  </si>
  <si>
    <t>Count of Sub-Category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</si>
  <si>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</si>
  <si>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</si>
  <si>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</si>
  <si>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</si>
  <si>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</si>
  <si>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</si>
  <si>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</si>
  <si>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</si>
  <si>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</si>
  <si>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</si>
  <si>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</si>
  <si>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</si>
  <si>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</si>
  <si>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</si>
  <si>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Count of state</t>
  </si>
  <si>
    <t>Years</t>
  </si>
  <si>
    <t>Goal</t>
  </si>
  <si>
    <t>Number Successful</t>
  </si>
  <si>
    <t>Number Canceled</t>
  </si>
  <si>
    <t>Total Projects</t>
  </si>
  <si>
    <t>Percetage Successful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</si>
  <si>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</si>
  <si>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</si>
  <si>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</si>
  <si>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</si>
  <si>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</si>
  <si>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</si>
  <si>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</si>
  <si>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</si>
  <si>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</si>
  <si>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</si>
  <si>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</si>
  <si>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</si>
  <si>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</si>
  <si>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Percentage canceled</t>
  </si>
  <si>
    <t>Number canceled</t>
  </si>
  <si>
    <t>Outcome</t>
  </si>
  <si>
    <t>Backers_Count</t>
  </si>
  <si>
    <t>For Successful</t>
  </si>
  <si>
    <t xml:space="preserve">Mean </t>
  </si>
  <si>
    <t>Median</t>
  </si>
  <si>
    <t>Minimum</t>
  </si>
  <si>
    <t>Maximum</t>
  </si>
  <si>
    <t>Variance</t>
  </si>
  <si>
    <t>Std Dev</t>
  </si>
  <si>
    <t>For Failed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</si>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</sst>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0909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44" fontId="1" fillId="0" borderId="0" xfId="1" applyFont="1" applyAlignment="1">
      <alignment horizontal="center"/>
    </xf>
    <xf numFmtId="44" fontId="0" fillId="0" borderId="0" xfId="1" applyFont="1"/>
    <xf numFmtId="9" fontId="0" fillId="0" borderId="0" xfId="2" applyFont="1"/>
    <xf numFmtId="0" fontId="1" fillId="0" borderId="0" xfId="0" applyNumberFormat="1" applyFont="1"/>
    <xf numFmtId="44" fontId="1" fillId="0" borderId="0" xfId="1" applyFont="1"/>
    <xf numFmtId="0" fontId="0" fillId="0" borderId="0" xfId="0" applyFill="1"/>
    <xf numFmtId="0" fontId="0" fillId="0" borderId="0" xfId="0" applyFill="1" applyAlignment="1">
      <alignment wrapText="1"/>
    </xf>
    <xf numFmtId="44" fontId="0" fillId="0" borderId="0" xfId="1" applyFont="1" applyFill="1"/>
    <xf numFmtId="0" fontId="0" fillId="0" borderId="0" xfId="0" applyNumberFormat="1" applyBorder="1"/>
    <xf numFmtId="0" fontId="0" fillId="0" borderId="0" xfId="0" applyFill="1" applyBorder="1"/>
    <xf numFmtId="0" fontId="1" fillId="0" borderId="0" xfId="0" applyNumberFormat="1" applyFont="1" applyFill="1" applyBorder="1"/>
    <xf numFmtId="0" fontId="0" fillId="0" borderId="0" xfId="0" applyNumberFormat="1" applyFill="1" applyBorder="1"/>
    <xf numFmtId="14" fontId="0" fillId="0" borderId="0" xfId="0" applyNumberFormat="1"/>
    <xf numFmtId="14" fontId="1" fillId="0" borderId="0" xfId="0" applyNumberFormat="1" applyFont="1" applyAlignment="1">
      <alignment horizontal="center"/>
    </xf>
    <xf numFmtId="14" fontId="0" fillId="0" borderId="0" xfId="0" applyNumberFormat="1" applyFill="1"/>
    <xf numFmtId="0" fontId="1" fillId="0" borderId="0" xfId="0" applyFont="1" applyFill="1" applyBorder="1" applyAlignment="1">
      <alignment horizontal="center"/>
    </xf>
    <xf numFmtId="0" fontId="0" fillId="3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3" borderId="0" xfId="0" applyNumberFormat="1" applyFill="1" applyBorder="1"/>
    <xf numFmtId="0" fontId="0" fillId="4" borderId="0" xfId="0" applyNumberFormat="1" applyFill="1" applyBorder="1"/>
    <xf numFmtId="0" fontId="0" fillId="6" borderId="0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19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[Marcum_Excel_Challenge.xlsm]Category Pivot Table!PivotTable2</c:name>
    <c:fmtId val="4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Pivot Table'!$B$3:$B$4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 Table'!$B$5:$B$14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F-4AD6-AE9F-C989B29EBE32}"/>
            </c:ext>
          </c:extLst>
        </c:ser>
        <c:ser>
          <c:idx val="1"/>
          <c:order val="1"/>
          <c:tx>
            <c:strRef>
              <c:f>'Category Pivot Table'!$C$3:$C$4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 Table'!$C$5:$C$14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57F-4AD6-AE9F-C989B29EBE32}"/>
            </c:ext>
          </c:extLst>
        </c:ser>
        <c:ser>
          <c:idx val="2"/>
          <c:order val="2"/>
          <c:tx>
            <c:strRef>
              <c:f>'Category Pivot Table'!$D$3:$D$4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 Table'!$D$5:$D$14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57F-4AD6-AE9F-C989B29EBE32}"/>
            </c:ext>
          </c:extLst>
        </c:ser>
        <c:ser>
          <c:idx val="3"/>
          <c:order val="3"/>
          <c:tx>
            <c:strRef>
              <c:f>'Category Pivot Table'!$E$3:$E$4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Pivot Table'!$E$5:$E$14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57F-4AD6-AE9F-C989B29EB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9583999"/>
        <c:axId val="65233167"/>
      </c:barChart>
      <c:catAx>
        <c:axId val="44958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167"/>
        <c:crosses val="autoZero"/>
        <c:auto val="1"/>
        <c:lblAlgn val="ctr"/>
        <c:lblOffset val="100"/>
        <c:noMultiLvlLbl val="0"/>
      </c:catAx>
      <c:valAx>
        <c:axId val="65233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58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[Marcum_Excel_Challenge.xlsm]Sub-Category Pivot Table!PivotTable3</c:name>
    <c:fmtId val="4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 Pivot Table'!$B$4:$B$5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Pivot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 Table'!$B$6:$B$47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21-492C-ACFC-4A6FFF124924}"/>
            </c:ext>
          </c:extLst>
        </c:ser>
        <c:ser>
          <c:idx val="1"/>
          <c:order val="1"/>
          <c:tx>
            <c:strRef>
              <c:f>'Sub-Category Pivot Table'!$C$4:$C$5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Pivot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 Table'!$C$6:$C$47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21-492C-ACFC-4A6FFF124924}"/>
            </c:ext>
          </c:extLst>
        </c:ser>
        <c:ser>
          <c:idx val="2"/>
          <c:order val="2"/>
          <c:tx>
            <c:strRef>
              <c:f>'Sub-Category Pivot Table'!$D$4:$D$5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'Sub-Category Pivot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 Table'!$D$6:$D$47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21-492C-ACFC-4A6FFF124924}"/>
            </c:ext>
          </c:extLst>
        </c:ser>
        <c:ser>
          <c:idx val="3"/>
          <c:order val="3"/>
          <c:tx>
            <c:strRef>
              <c:f>'Sub-Category Pivot Table'!$E$4:$E$5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'Sub-Category Pivot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Pivot Table'!$E$6:$E$47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21-492C-ACFC-4A6FFF124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6332959"/>
        <c:axId val="270657807"/>
      </c:barChart>
      <c:catAx>
        <c:axId val="276332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657807"/>
        <c:crosses val="autoZero"/>
        <c:auto val="1"/>
        <c:lblAlgn val="ctr"/>
        <c:lblOffset val="100"/>
        <c:noMultiLvlLbl val="0"/>
      </c:catAx>
      <c:valAx>
        <c:axId val="27065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332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[Marcum_Excel_Challenge.xlsm]Category by Years Pivot Table!PivotTable18</c:name>
    <c:fmtId val="5"/>
  </c:pivotSource>
  <c:chart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'Category by Years Pivot Table'!$B$4:$B$5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'Category by Years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'Category by Years Pivot Table'!$B$6:$B$18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B-465E-9479-5042136F78DC}"/>
            </c:ext>
          </c:extLst>
        </c:ser>
        <c:ser>
          <c:idx val="1"/>
          <c:order val="1"/>
          <c:tx>
            <c:strRef>
              <c:f>'Category by Years Pivot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'Category by Years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'Category by Years Pivot Table'!$C$6:$C$18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B-465E-9479-5042136F78DC}"/>
            </c:ext>
          </c:extLst>
        </c:ser>
        <c:ser>
          <c:idx val="2"/>
          <c:order val="2"/>
          <c:tx>
            <c:strRef>
              <c:f>'Category by Years Pivot Table'!$D$4:$D$5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'Category by Years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'Category by Years Pivot Table'!$D$6:$D$18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B-465E-9479-5042136F7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0999247"/>
        <c:axId val="447145759"/>
      </c:lineChart>
      <c:catAx>
        <c:axId val="620999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145759"/>
        <c:crosses val="autoZero"/>
        <c:auto val="1"/>
        <c:lblAlgn val="ctr"/>
        <c:lblOffset val="100"/>
        <c:noMultiLvlLbl val="0"/>
      </c:catAx>
      <c:valAx>
        <c:axId val="44714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99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layout>
        <c:manualLayout>
          <c:xMode val="edge"/>
          <c:yMode val="edge"/>
          <c:x val="0.43033695267828648"/>
          <c:y val="6.086828146268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Successful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Bonus!$F$2:$F$13</c:f>
              <c:numCache>
                <c:formatCode>0%</c:formatCode>
                <c:ptCount val="12"/>
                <c:pt idx="0">
                  <c:v>0.71</c:v>
                </c:pt>
                <c:pt idx="1">
                  <c:v>0.66</c:v>
                </c:pt>
                <c:pt idx="2">
                  <c:v>0.53</c:v>
                </c:pt>
                <c:pt idx="3">
                  <c:v>0.48</c:v>
                </c:pt>
                <c:pt idx="4">
                  <c:v>0.47</c:v>
                </c:pt>
                <c:pt idx="5">
                  <c:v>0.42</c:v>
                </c:pt>
                <c:pt idx="6">
                  <c:v>0.4</c:v>
                </c:pt>
                <c:pt idx="7">
                  <c:v>0.39</c:v>
                </c:pt>
                <c:pt idx="8">
                  <c:v>0.47</c:v>
                </c:pt>
                <c:pt idx="9">
                  <c:v>0.49</c:v>
                </c:pt>
                <c:pt idx="10">
                  <c:v>0.28999999999999998</c:v>
                </c:pt>
                <c:pt idx="11">
                  <c:v>0.19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3-43D2-9FF2-322C54E57B60}"/>
            </c:ext>
          </c:extLst>
        </c:ser>
        <c:ser>
          <c:idx val="1"/>
          <c:order val="1"/>
          <c:tx>
            <c:v>Failed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Bonus!$G$2:$G$13</c:f>
              <c:numCache>
                <c:formatCode>0%</c:formatCode>
                <c:ptCount val="12"/>
                <c:pt idx="0">
                  <c:v>0.25</c:v>
                </c:pt>
                <c:pt idx="1">
                  <c:v>0.3</c:v>
                </c:pt>
                <c:pt idx="2">
                  <c:v>0.4</c:v>
                </c:pt>
                <c:pt idx="3">
                  <c:v>0.41</c:v>
                </c:pt>
                <c:pt idx="4">
                  <c:v>0.45</c:v>
                </c:pt>
                <c:pt idx="5">
                  <c:v>0.49</c:v>
                </c:pt>
                <c:pt idx="6">
                  <c:v>0.47</c:v>
                </c:pt>
                <c:pt idx="7">
                  <c:v>0.45</c:v>
                </c:pt>
                <c:pt idx="8">
                  <c:v>0.4</c:v>
                </c:pt>
                <c:pt idx="9">
                  <c:v>0.37</c:v>
                </c:pt>
                <c:pt idx="10">
                  <c:v>0.52</c:v>
                </c:pt>
                <c:pt idx="11">
                  <c:v>0.57999999999999996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53-43D2-9FF2-322C54E57B60}"/>
            </c:ext>
          </c:extLst>
        </c:ser>
        <c:ser>
          <c:idx val="2"/>
          <c:order val="2"/>
          <c:tx>
            <c:v>Canceled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Bonus!$H$2:$H$13</c:f>
              <c:numCache>
                <c:formatCode>0%</c:formatCode>
                <c:ptCount val="12"/>
                <c:pt idx="0">
                  <c:v>0.04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0.11</c:v>
                </c:pt>
                <c:pt idx="4">
                  <c:v>0.08</c:v>
                </c:pt>
                <c:pt idx="5">
                  <c:v>0.09</c:v>
                </c:pt>
                <c:pt idx="6">
                  <c:v>0.13</c:v>
                </c:pt>
                <c:pt idx="7">
                  <c:v>0.16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0.19</c:v>
                </c:pt>
                <c:pt idx="11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53-43D2-9FF2-322C54E57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987855"/>
        <c:axId val="613196031"/>
      </c:lineChart>
      <c:catAx>
        <c:axId val="5119878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96031"/>
        <c:crosses val="autoZero"/>
        <c:auto val="1"/>
        <c:lblAlgn val="ctr"/>
        <c:lblOffset val="100"/>
        <c:noMultiLvlLbl val="0"/>
      </c:catAx>
      <c:valAx>
        <c:axId val="61319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8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171449</xdr:colOff>
      <xdr:row>1</xdr:row>
      <xdr:rowOff>100011</xdr:rowOff>
    </xdr:from>
    <xdr:to>
      <xdr:col>17</xdr:col>
      <xdr:colOff>600074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2B9B22-5581-4B51-85E8-126979D3D2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171449</xdr:colOff>
      <xdr:row>1</xdr:row>
      <xdr:rowOff>52386</xdr:rowOff>
    </xdr:from>
    <xdr:to>
      <xdr:col>18</xdr:col>
      <xdr:colOff>295275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CF9122-BFBC-4946-8EA5-E5C505A75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647699</xdr:colOff>
      <xdr:row>2</xdr:row>
      <xdr:rowOff>176212</xdr:rowOff>
    </xdr:from>
    <xdr:to>
      <xdr:col>17</xdr:col>
      <xdr:colOff>590549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0C1698-BFBF-46F9-A184-BBCC4A7C9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14287</xdr:rowOff>
    </xdr:from>
    <xdr:to>
      <xdr:col>8</xdr:col>
      <xdr:colOff>19050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85A919-5C45-46D4-8B2C-FEFBDAD22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e Marcum" refreshedDate="43954.545526967595" createdVersion="6" refreshedVersion="6" minRefreshableVersion="3" recordCount="4114" xr:uid="{ECBF9D33-3215-4C12-8321-1C19CE61974A}">
  <cacheSource type="worksheet">
    <worksheetSource ref="A1:T4115" sheet="Raw 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44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 count="502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</sharedItems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44">
      <sharedItems containsMixedTypes="1" containsNumber="1" minValue="1" maxValue="3304" count="2722">
        <n v="63.92"/>
        <n v="185.48"/>
        <n v="15"/>
        <n v="69.27"/>
        <n v="190.55"/>
        <n v="93.4"/>
        <n v="146.88"/>
        <n v="159.82"/>
        <n v="291.79000000000002"/>
        <n v="31.5"/>
        <n v="158.68"/>
        <n v="80.33"/>
        <n v="59.96"/>
        <n v="109.78"/>
        <n v="147.71"/>
        <n v="21.76"/>
        <n v="171.84"/>
        <n v="41.94"/>
        <n v="93.26"/>
        <n v="56.14"/>
        <n v="80.16"/>
        <n v="199.9"/>
        <n v="51.25"/>
        <n v="103.04"/>
        <n v="66.349999999999994"/>
        <n v="57.14"/>
        <n v="102.11"/>
        <n v="148.97"/>
        <n v="169.61"/>
        <n v="31.62"/>
        <n v="76.45"/>
        <n v="13"/>
        <n v="320.45"/>
        <n v="83.75"/>
        <n v="49.88"/>
        <n v="59.46"/>
        <n v="193.84"/>
        <n v="159.51"/>
        <n v="41.68"/>
        <n v="150.9"/>
        <n v="126.69"/>
        <n v="105.26"/>
        <n v="117.51"/>
        <n v="117.36"/>
        <n v="133.33000000000001"/>
        <n v="98.36"/>
        <n v="194.44"/>
        <n v="76.87"/>
        <n v="56.82"/>
        <n v="137.93"/>
        <n v="27.27"/>
        <n v="118.34"/>
        <n v="223.48"/>
        <n v="28.11"/>
        <n v="194.23"/>
        <n v="128.94999999999999"/>
        <n v="49.32"/>
        <n v="221.52"/>
        <n v="137.21"/>
        <n v="606.82000000000005"/>
        <n v="43.04"/>
        <n v="322.39"/>
        <n v="96.71"/>
        <n v="35.47"/>
        <n v="86.67"/>
        <n v="132.05000000000001"/>
        <n v="91.23"/>
        <n v="116.25"/>
        <n v="21.19"/>
        <n v="62.33"/>
        <n v="37.409999999999997"/>
        <n v="69.72"/>
        <n v="58.17"/>
        <n v="50"/>
        <n v="19.47"/>
        <n v="85.96"/>
        <n v="30.67"/>
        <n v="60.38"/>
        <n v="38.6"/>
        <n v="40.270000000000003"/>
        <n v="273.83"/>
        <n v="53.04"/>
        <n v="40.01"/>
        <n v="15.77"/>
        <n v="71.430000000000007"/>
        <n v="71.709999999999994"/>
        <n v="375.76"/>
        <n v="104.6"/>
        <n v="60"/>
        <n v="123.29"/>
        <n v="31.38"/>
        <n v="78.260000000000005"/>
        <n v="122.33"/>
        <n v="73.73"/>
        <n v="21.67"/>
        <n v="21.9"/>
        <n v="50.59"/>
        <n v="53.13"/>
        <n v="56.67"/>
        <n v="40.78"/>
        <n v="192.31"/>
        <n v="100"/>
        <n v="117.92"/>
        <n v="27.9"/>
        <n v="39.380000000000003"/>
        <n v="186.11"/>
        <n v="111.38"/>
        <n v="78.72"/>
        <n v="46.7"/>
        <n v="65.38"/>
        <n v="102.08"/>
        <n v="64.2"/>
        <n v="90.38"/>
        <n v="88.57"/>
        <n v="28.73"/>
        <n v="69.790000000000006"/>
        <n v="167.49"/>
        <n v="144.91"/>
        <n v="91.84"/>
        <n v="10"/>
        <n v="1"/>
        <e v="#DIV/0!"/>
        <n v="25.17"/>
        <n v="11.67"/>
        <n v="106.69"/>
        <n v="47.5"/>
        <n v="311.17"/>
        <n v="94.51"/>
        <n v="80.599999999999994"/>
        <n v="81.239999999999995"/>
        <n v="500"/>
        <n v="46.18"/>
        <n v="55.95"/>
        <n v="37.56"/>
        <n v="38.33"/>
        <n v="20"/>
        <n v="15.33"/>
        <n v="449.43"/>
        <n v="28"/>
        <n v="35.9"/>
        <n v="13.33"/>
        <n v="20.25"/>
        <n v="119"/>
        <n v="4"/>
        <n v="5"/>
        <n v="43.5"/>
        <n v="91.43"/>
        <n v="3000"/>
        <n v="5.5"/>
        <n v="108.33"/>
        <n v="56"/>
        <n v="32.5"/>
        <n v="25.71"/>
        <n v="30.85"/>
        <n v="180.5"/>
        <n v="373.5"/>
        <n v="25.5"/>
        <n v="220"/>
        <n v="160"/>
        <n v="69"/>
        <n v="83.33"/>
        <n v="5.67"/>
        <n v="77.11"/>
        <n v="32.75"/>
        <n v="46.5"/>
        <n v="87.31"/>
        <n v="54.29"/>
        <n v="93.25"/>
        <n v="117.68"/>
        <n v="76.47"/>
        <n v="163.85"/>
        <n v="91.82"/>
        <n v="185.83"/>
        <n v="331.54"/>
        <n v="314.29000000000002"/>
        <n v="115.99"/>
        <n v="120"/>
        <n v="65"/>
        <n v="125"/>
        <n v="30"/>
        <n v="15.71"/>
        <n v="80.2"/>
        <n v="117.85"/>
        <n v="109.04"/>
        <n v="73.02"/>
        <n v="78.2"/>
        <n v="47.4"/>
        <n v="54.02"/>
        <n v="68.489999999999995"/>
        <n v="108.15"/>
        <n v="589.95000000000005"/>
        <n v="48.05"/>
        <n v="72.48"/>
        <n v="57.08"/>
        <n v="85.44"/>
        <n v="215.86"/>
        <n v="89.39"/>
        <n v="45.42"/>
        <n v="65.760000000000005"/>
        <n v="66.7"/>
        <n v="83.35"/>
        <n v="105.05"/>
        <n v="120.91"/>
        <n v="97.64"/>
        <n v="41.38"/>
        <n v="30.65"/>
        <n v="64.95"/>
        <n v="95.78"/>
        <n v="40.42"/>
        <n v="78.58"/>
        <n v="50.18"/>
        <n v="92.25"/>
        <n v="57.54"/>
        <n v="109.42"/>
        <n v="81.89"/>
        <n v="45.67"/>
        <n v="55.22"/>
        <n v="65.3"/>
        <n v="95.23"/>
        <n v="75.44"/>
        <n v="97.82"/>
        <n v="87.69"/>
        <n v="54.75"/>
        <n v="83.95"/>
        <n v="254.39"/>
        <n v="101.83"/>
        <n v="55.07"/>
        <n v="56.9"/>
        <n v="121.28"/>
        <n v="91.19"/>
        <n v="115.45"/>
        <n v="67.77"/>
        <n v="28.58"/>
        <n v="46.88"/>
        <n v="154.41999999999999"/>
        <n v="201.22"/>
        <n v="100.08"/>
        <n v="230.09"/>
        <n v="141.75"/>
        <n v="56.34"/>
        <n v="73.34"/>
        <n v="85.34"/>
        <n v="61.5"/>
        <n v="93.02"/>
        <n v="50.29"/>
        <n v="106.43"/>
        <n v="51.72"/>
        <n v="36.61"/>
        <n v="42.52"/>
        <n v="62.71"/>
        <n v="89.96"/>
        <n v="28.92"/>
        <n v="138.80000000000001"/>
        <n v="61.3"/>
        <n v="32.1"/>
        <n v="200.89"/>
        <n v="108.01"/>
        <n v="95.7"/>
        <n v="110.47"/>
        <n v="134.91"/>
        <n v="106.62"/>
        <n v="145.04"/>
        <n v="114.59"/>
        <n v="105.32"/>
        <n v="70.92"/>
        <n v="147.16999999999999"/>
        <n v="160.47"/>
        <n v="156.05000000000001"/>
        <n v="63.17"/>
        <n v="104.82"/>
        <n v="97.36"/>
        <n v="203.63"/>
        <n v="188.31"/>
        <n v="146.65"/>
        <n v="109.19"/>
        <n v="59.25"/>
        <n v="97.9"/>
        <n v="70"/>
        <n v="72.87"/>
        <n v="146.35"/>
        <n v="67.91"/>
        <n v="169.85"/>
        <n v="58.41"/>
        <n v="119.99"/>
        <n v="99.86"/>
        <n v="90.58"/>
        <n v="117.77"/>
        <n v="86.55"/>
        <n v="71.900000000000006"/>
        <n v="129.82"/>
        <n v="44.91"/>
        <n v="40.76"/>
        <n v="103.52"/>
        <n v="125.45"/>
        <n v="246.61"/>
        <n v="79.400000000000006"/>
        <n v="86.14"/>
        <n v="193.05"/>
        <n v="84.02"/>
        <n v="139.83000000000001"/>
        <n v="109.82"/>
        <n v="139.53"/>
        <n v="347.85"/>
        <n v="68.239999999999995"/>
        <n v="239.94"/>
        <n v="287.31"/>
        <n v="86.85"/>
        <n v="81.849999999999994"/>
        <n v="42.87"/>
        <n v="709.42"/>
        <n v="161.26"/>
        <n v="41.78"/>
        <n v="89.89"/>
        <n v="45.05"/>
        <n v="42.86"/>
        <n v="54.08"/>
        <n v="103.22"/>
        <n v="40.4"/>
        <n v="116.86"/>
        <n v="115.51"/>
        <n v="104.31"/>
        <n v="69.77"/>
        <n v="43.02"/>
        <n v="58.54"/>
        <n v="111.8"/>
        <n v="46.23"/>
        <n v="144.69"/>
        <n v="88.85"/>
        <n v="81.75"/>
        <n v="104.26"/>
        <n v="90.62"/>
        <n v="157.33000000000001"/>
        <n v="105.18"/>
        <n v="58.72"/>
        <n v="81.63"/>
        <n v="56.46"/>
        <n v="140.1"/>
        <n v="224.85"/>
        <n v="181.13"/>
        <n v="711.04"/>
        <n v="65.88"/>
        <n v="75.19"/>
        <n v="133.13999999999999"/>
        <n v="55.2"/>
        <n v="86.16"/>
        <n v="92.32"/>
        <n v="160.16"/>
        <n v="45.6"/>
        <n v="183.29"/>
        <n v="125.79"/>
        <n v="57.65"/>
        <n v="78.66"/>
        <n v="91.48"/>
        <n v="68.099999999999994"/>
        <n v="48.09"/>
        <n v="202.42"/>
        <n v="216.75"/>
        <n v="110.07"/>
        <n v="4.83"/>
        <n v="50.17"/>
        <n v="35.83"/>
        <n v="11.77"/>
        <n v="3"/>
        <n v="16.63"/>
        <n v="52"/>
        <n v="4.8"/>
        <n v="51.88"/>
        <n v="71.25"/>
        <n v="62.5"/>
        <n v="170.55"/>
        <n v="393.59"/>
        <n v="47.88"/>
        <n v="20.5"/>
        <n v="9"/>
        <n v="56.57"/>
        <n v="40"/>
        <n v="16.399999999999999"/>
        <n v="22.5"/>
        <n v="20.329999999999998"/>
        <n v="16.760000000000002"/>
        <n v="25"/>
        <n v="12.5"/>
        <n v="113.64"/>
        <n v="17.25"/>
        <n v="15.2"/>
        <n v="110.64"/>
        <n v="38.479999999999997"/>
        <n v="28.2"/>
        <n v="39.57"/>
        <n v="88.8"/>
        <n v="55.46"/>
        <n v="87.14"/>
        <n v="51.22"/>
        <n v="13.55"/>
        <n v="66.52"/>
        <n v="71.67"/>
        <n v="10.33"/>
        <n v="136.09"/>
        <n v="73.459999999999994"/>
        <n v="53.75"/>
        <n v="57.5"/>
        <n v="12.67"/>
        <n v="67"/>
        <n v="3.71"/>
        <n v="250"/>
        <n v="64"/>
        <n v="102.38"/>
        <n v="16.670000000000002"/>
        <n v="725.03"/>
        <n v="68.33"/>
        <n v="39.229999999999997"/>
        <n v="150.15"/>
        <n v="93.43"/>
        <n v="110.97"/>
        <n v="71.790000000000006"/>
        <n v="29.26"/>
        <n v="1000"/>
        <n v="74.349999999999994"/>
        <n v="63.83"/>
        <n v="44.33"/>
        <n v="86.94"/>
        <n v="126.55"/>
        <n v="129.03"/>
        <n v="71.239999999999995"/>
        <n v="117.88"/>
        <n v="327.08"/>
        <n v="34.75"/>
        <n v="100.06"/>
        <n v="40.85"/>
        <n v="252.02"/>
        <n v="25.16"/>
        <n v="35"/>
        <n v="402.71"/>
        <n v="26"/>
        <n v="8.5"/>
        <n v="8.75"/>
        <n v="135.04"/>
        <n v="64.36"/>
        <n v="200"/>
        <n v="68.3"/>
        <n v="27.5"/>
        <n v="34"/>
        <n v="49"/>
        <n v="142"/>
        <n v="53"/>
        <n v="38.44"/>
        <n v="64.75"/>
        <n v="2"/>
        <n v="14"/>
        <n v="389.29"/>
        <n v="150.5"/>
        <n v="24.78"/>
        <n v="30.5"/>
        <n v="16.43"/>
        <n v="53.25"/>
        <n v="121.43"/>
        <n v="15.5"/>
        <n v="23.33"/>
        <n v="45.39"/>
        <n v="16.38"/>
        <n v="292.2"/>
        <n v="105.93"/>
        <n v="300"/>
        <n v="87"/>
        <n v="37.89"/>
        <n v="111.41"/>
        <n v="90"/>
        <n v="116.67"/>
        <n v="76.67"/>
        <n v="49.8"/>
        <n v="50.5"/>
        <n v="151.32"/>
        <n v="134.36000000000001"/>
        <n v="174.03"/>
        <n v="73.489999999999995"/>
        <n v="23.52"/>
        <n v="39.07"/>
        <n v="125.94"/>
        <n v="1644"/>
        <n v="42.67"/>
        <n v="35.130000000000003"/>
        <n v="239.35"/>
        <n v="107.64"/>
        <n v="95.83"/>
        <n v="31.66"/>
        <n v="42.89"/>
        <n v="122.74"/>
        <n v="190.45"/>
        <n v="109.34"/>
        <n v="143.66999999999999"/>
        <n v="84.94"/>
        <n v="10.56"/>
        <n v="39"/>
        <n v="31.17"/>
        <n v="155.33000000000001"/>
        <n v="178.93"/>
        <n v="27.36"/>
        <n v="1536.25"/>
        <n v="85"/>
        <n v="788.53"/>
        <n v="50.3"/>
        <n v="7.5"/>
        <n v="34.270000000000003"/>
        <n v="61.29"/>
        <n v="133.25"/>
        <n v="65.180000000000007"/>
        <n v="93.9"/>
        <n v="150.65"/>
        <n v="13.25"/>
        <n v="99.33"/>
        <n v="177.39"/>
        <n v="55.3"/>
        <n v="591.66999999999996"/>
        <n v="405.5"/>
        <n v="343.15"/>
        <n v="72.59"/>
        <n v="6.5"/>
        <n v="119.39"/>
        <n v="84.29"/>
        <n v="90.86"/>
        <n v="20.34"/>
        <n v="530.69000000000005"/>
        <n v="120.39"/>
        <n v="291.33"/>
        <n v="124.92"/>
        <n v="119.57"/>
        <n v="120.25"/>
        <n v="195.4"/>
        <n v="117.7"/>
        <n v="23.95"/>
        <n v="99.97"/>
        <n v="26.25"/>
        <n v="199"/>
        <n v="80.319999999999993"/>
        <n v="115.75"/>
        <n v="44.69"/>
        <n v="76.25"/>
        <n v="19.399999999999999"/>
        <n v="66.709999999999994"/>
        <n v="84.14"/>
        <n v="215.73"/>
        <n v="54.69"/>
        <n v="51.63"/>
        <n v="143.36000000000001"/>
        <n v="72.430000000000007"/>
        <n v="36.53"/>
        <n v="60.9"/>
        <n v="43.55"/>
        <n v="99.77"/>
        <n v="88.73"/>
        <n v="4.92"/>
        <n v="17.82"/>
        <n v="187.19"/>
        <n v="234.81"/>
        <n v="39.049999999999997"/>
        <n v="68.349999999999994"/>
        <n v="169.58"/>
        <n v="141.41999999999999"/>
        <n v="67.39"/>
        <n v="54.27"/>
        <n v="82.52"/>
        <n v="53.73"/>
        <n v="34.21"/>
        <n v="127.33"/>
        <n v="45.57"/>
        <n v="95.96"/>
        <n v="77.27"/>
        <n v="57.34"/>
        <n v="53.19"/>
        <n v="492.31"/>
        <n v="42.35"/>
        <n v="37.47"/>
        <n v="37.450000000000003"/>
        <n v="33.06"/>
        <n v="134.21"/>
        <n v="51.47"/>
        <n v="39.17"/>
        <n v="57.3"/>
        <n v="59"/>
        <n v="31.85"/>
        <n v="16"/>
        <n v="63.12"/>
        <n v="7"/>
        <n v="66.67"/>
        <n v="38.520000000000003"/>
        <n v="42.61"/>
        <n v="63.49"/>
        <n v="102.5"/>
        <n v="31.14"/>
        <n v="162.27000000000001"/>
        <n v="80.59"/>
        <n v="59.85"/>
        <n v="132.86000000000001"/>
        <n v="92.55"/>
        <n v="60.86"/>
        <n v="41.85"/>
        <n v="88.33"/>
        <n v="158.96"/>
        <n v="85.05"/>
        <n v="112.61"/>
        <n v="45.44"/>
        <n v="46.22"/>
        <n v="178.61"/>
        <n v="40.75"/>
        <n v="43.73"/>
        <n v="81.069999999999993"/>
        <n v="74.61"/>
        <n v="305.56"/>
        <n v="58.33"/>
        <n v="73.77"/>
        <n v="104.65"/>
        <n v="79.83"/>
        <n v="27.61"/>
        <n v="45.46"/>
        <n v="99.53"/>
        <n v="39.31"/>
        <n v="89.42"/>
        <n v="28.68"/>
        <n v="31.07"/>
        <n v="70.55"/>
        <n v="224.13"/>
        <n v="51.81"/>
        <n v="43.52"/>
        <n v="39.82"/>
        <n v="126.81"/>
        <n v="113.88"/>
        <n v="28.18"/>
        <n v="60.66"/>
        <n v="175"/>
        <n v="97.99"/>
        <n v="148.78"/>
        <n v="96.08"/>
        <n v="58.63"/>
        <n v="109.71"/>
        <n v="49.11"/>
        <n v="47.67"/>
        <n v="60.74"/>
        <n v="63.38"/>
        <n v="53.89"/>
        <n v="66.87"/>
        <n v="63.1"/>
        <n v="36.630000000000003"/>
        <n v="34.01"/>
        <n v="28.55"/>
        <n v="18.75"/>
        <n v="41.7"/>
        <n v="46.67"/>
        <n v="37.270000000000003"/>
        <n v="59.26"/>
        <n v="65.86"/>
        <n v="31.91"/>
        <n v="19.46"/>
        <n v="22.74"/>
        <n v="42.72"/>
        <n v="52.92"/>
        <n v="42.5"/>
        <n v="18"/>
        <n v="34.18"/>
        <n v="58.18"/>
        <n v="109.18"/>
        <n v="346.67"/>
        <n v="12.4"/>
        <n v="27.08"/>
        <n v="34.76"/>
        <n v="46.59"/>
        <n v="21.47"/>
        <n v="14.13"/>
        <n v="21.57"/>
        <n v="83.38"/>
        <n v="35.71"/>
        <n v="29.29"/>
        <n v="73.760000000000005"/>
        <n v="31.25"/>
        <n v="28.89"/>
        <n v="143.82"/>
        <n v="147.81"/>
        <n v="27.86"/>
        <n v="44.44"/>
        <n v="10.5"/>
        <n v="50.33"/>
        <n v="32.67"/>
        <n v="24.6"/>
        <n v="82.58"/>
        <n v="41.67"/>
        <n v="19.600000000000001"/>
        <n v="231.75"/>
        <n v="189.33"/>
        <n v="55"/>
        <n v="21.8"/>
        <n v="32"/>
        <n v="56.25"/>
        <n v="18.71"/>
        <n v="46.03"/>
        <n v="50.67"/>
        <n v="110.29"/>
        <n v="41.75"/>
        <n v="24.08"/>
        <n v="69.41"/>
        <n v="155.25"/>
        <n v="57.2"/>
        <n v="58.42"/>
        <n v="158.63999999999999"/>
        <n v="25.2"/>
        <n v="89.19"/>
        <n v="182.62"/>
        <n v="50.65"/>
        <n v="33.29"/>
        <n v="51.82"/>
        <n v="113.63"/>
        <n v="136.46"/>
        <n v="364.35"/>
        <n v="19.239999999999998"/>
        <n v="41.89"/>
        <n v="30.31"/>
        <n v="49.67"/>
        <n v="59.2"/>
        <n v="43.98"/>
        <n v="26.5"/>
        <n v="1272.73"/>
        <n v="164"/>
        <n v="45.2"/>
        <n v="153.88999999999999"/>
        <n v="51.38"/>
        <n v="93.33"/>
        <n v="108.63"/>
        <n v="160.5"/>
        <n v="75.75"/>
        <n v="790.84"/>
        <n v="301.94"/>
        <n v="47.94"/>
        <n v="2.75"/>
        <n v="171.79"/>
        <n v="35.33"/>
        <n v="82.09"/>
        <n v="110.87"/>
        <n v="161.22"/>
        <n v="52.41"/>
        <n v="30.29"/>
        <n v="116.75"/>
        <n v="89.6"/>
        <n v="424.45"/>
        <n v="80.67"/>
        <n v="8.1300000000000008"/>
        <n v="153.43"/>
        <n v="292.08"/>
        <n v="3304"/>
        <n v="1300"/>
        <n v="134.55000000000001"/>
        <n v="214.07"/>
        <n v="216.34"/>
        <n v="932.31"/>
        <n v="29.25"/>
        <n v="174.95"/>
        <n v="75"/>
        <n v="1389.36"/>
        <n v="95.91"/>
        <n v="191.25"/>
        <n v="74.790000000000006"/>
        <n v="161.12"/>
        <n v="88.71"/>
        <n v="106.2"/>
        <n v="22.08"/>
        <n v="31.05"/>
        <n v="36.21"/>
        <n v="388.98"/>
        <n v="71.849999999999994"/>
        <n v="57.38"/>
        <n v="69.67"/>
        <n v="45.99"/>
        <n v="79.260000000000005"/>
        <n v="43.03"/>
        <n v="108.48"/>
        <n v="61.03"/>
        <n v="39.159999999999997"/>
        <n v="65.16"/>
        <n v="23.96"/>
        <n v="48.62"/>
        <n v="35.74"/>
        <n v="21.37"/>
        <n v="29.24"/>
        <n v="33.25"/>
        <n v="65.67"/>
        <n v="16.2"/>
        <n v="34.130000000000003"/>
        <n v="11.25"/>
        <n v="40.479999999999997"/>
        <n v="12.75"/>
        <n v="113.57"/>
        <n v="48.28"/>
        <n v="37.67"/>
        <n v="18.579999999999998"/>
        <n v="18.670000000000002"/>
        <n v="410"/>
        <n v="114"/>
        <n v="43.42"/>
        <n v="122"/>
        <n v="267.81"/>
        <n v="74.209999999999994"/>
        <n v="6.71"/>
        <n v="81.95"/>
        <n v="6.83"/>
        <n v="17.71"/>
        <n v="80.3"/>
        <n v="71.55"/>
        <n v="23.57"/>
        <n v="34.880000000000003"/>
        <n v="23.18"/>
        <n v="100.23"/>
        <n v="3.33"/>
        <n v="17.850000000000001"/>
        <n v="10.38"/>
        <n v="36.33"/>
        <n v="5.8"/>
        <n v="3.67"/>
        <n v="60.71"/>
        <n v="25.43"/>
        <n v="110.62"/>
        <n v="45"/>
        <n v="253.21"/>
        <n v="23.25"/>
        <n v="44.17"/>
        <n v="24.33"/>
        <n v="37.5"/>
        <n v="42"/>
        <n v="60.73"/>
        <n v="23.5"/>
        <n v="60.79"/>
        <n v="17.5"/>
        <n v="82.82"/>
        <n v="358.88"/>
        <n v="61.19"/>
        <n v="340"/>
        <n v="46.63"/>
        <n v="640"/>
        <n v="69.12"/>
        <n v="1.33"/>
        <n v="33.33"/>
        <n v="61.56"/>
        <n v="118.74"/>
        <n v="65.08"/>
        <n v="130.16"/>
        <n v="37.78"/>
        <n v="112.79"/>
        <n v="51.92"/>
        <n v="89.24"/>
        <n v="19.329999999999998"/>
        <n v="79.97"/>
        <n v="56.41"/>
        <n v="79.41"/>
        <n v="76.44"/>
        <n v="121"/>
        <n v="54.62"/>
        <n v="299.22000000000003"/>
        <n v="58.53"/>
        <n v="55.37"/>
        <n v="183.8"/>
        <n v="165.35"/>
        <n v="234.79"/>
        <n v="211.48"/>
        <n v="32.340000000000003"/>
        <n v="123.38"/>
        <n v="207.07"/>
        <n v="138.26"/>
        <n v="493.82"/>
        <n v="168.5"/>
        <n v="38.869999999999997"/>
        <n v="61.53"/>
        <n v="105.44"/>
        <n v="71.59"/>
        <n v="91.88"/>
        <n v="148.57"/>
        <n v="174.21"/>
        <n v="102.86"/>
        <n v="111.18"/>
        <n v="23.8"/>
        <n v="81.27"/>
        <n v="116.21"/>
        <n v="58.89"/>
        <n v="44"/>
        <n v="48.43"/>
        <n v="61.04"/>
        <n v="59.33"/>
        <n v="30.13"/>
        <n v="74.62"/>
        <n v="44.5"/>
        <n v="46.13"/>
        <n v="141.47"/>
        <n v="75.48"/>
        <n v="85.5"/>
        <n v="64.25"/>
        <n v="64.47"/>
        <n v="118.2"/>
        <n v="82.54"/>
        <n v="34.17"/>
        <n v="42.73"/>
        <n v="94.49"/>
        <n v="55.7"/>
        <n v="98.03"/>
        <n v="92.1"/>
        <n v="38.18"/>
        <n v="27.15"/>
        <n v="50.69"/>
        <n v="38.94"/>
        <n v="77.64"/>
        <n v="43.54"/>
        <n v="31.82"/>
        <n v="63.18"/>
        <n v="190.9"/>
        <n v="140.86000000000001"/>
        <n v="76.92"/>
        <n v="99.16"/>
        <n v="67.88"/>
        <n v="246.29"/>
        <n v="189.29"/>
        <n v="82.96"/>
        <n v="62.52"/>
        <n v="46.07"/>
        <n v="38.54"/>
        <n v="53.01"/>
        <n v="73.36"/>
        <n v="127.98"/>
        <n v="104.73"/>
        <n v="67.67"/>
        <n v="95.93"/>
        <n v="32.270000000000003"/>
        <n v="81.25"/>
        <n v="24.2"/>
        <n v="65.87"/>
        <n v="36.08"/>
        <n v="44.19"/>
        <n v="104.07"/>
        <n v="35.96"/>
        <n v="127.79"/>
        <n v="27.73"/>
        <n v="39.83"/>
        <n v="52.17"/>
        <n v="92.04"/>
        <n v="63.42"/>
        <n v="135.63"/>
        <n v="168.75"/>
        <n v="70.86"/>
        <n v="42.21"/>
        <n v="152.41"/>
        <n v="201.6"/>
        <n v="127.93"/>
        <n v="29.89"/>
        <n v="367.97"/>
        <n v="129.16999999999999"/>
        <n v="800.7"/>
        <n v="102.02"/>
        <n v="184.36"/>
        <n v="162.91999999999999"/>
        <n v="603.53"/>
        <n v="45.41"/>
        <n v="97.33"/>
        <n v="167.67"/>
        <n v="859.86"/>
        <n v="30.27"/>
        <n v="54.67"/>
        <n v="60.75"/>
        <n v="102.73"/>
        <n v="41.59"/>
        <n v="116.53"/>
        <n v="45.33"/>
        <n v="157.46"/>
        <n v="100.5"/>
        <n v="308.75"/>
        <n v="379.23"/>
        <n v="176.36"/>
        <n v="66.069999999999993"/>
        <n v="89.65"/>
        <n v="382.39"/>
        <n v="158.36000000000001"/>
        <n v="53.57"/>
        <n v="48.45"/>
        <n v="82.42"/>
        <n v="230.19"/>
        <n v="59.36"/>
        <n v="168.78"/>
        <n v="59.97"/>
        <n v="31.81"/>
        <n v="24.42"/>
        <n v="25.35"/>
        <n v="71.44"/>
        <n v="38.549999999999997"/>
        <n v="68.37"/>
        <n v="40.21"/>
        <n v="32.07"/>
        <n v="28.63"/>
        <n v="43.64"/>
        <n v="346.04"/>
        <n v="81.739999999999995"/>
        <n v="64.540000000000006"/>
        <n v="63.48"/>
        <n v="63.62"/>
        <n v="83.97"/>
        <n v="77.75"/>
        <n v="107.07"/>
        <n v="38.75"/>
        <n v="201.94"/>
        <n v="43.06"/>
        <n v="62.87"/>
        <n v="55.61"/>
        <n v="48.71"/>
        <n v="30.58"/>
        <n v="73.91"/>
        <n v="21.2"/>
        <n v="50.25"/>
        <n v="68.94"/>
        <n v="65.91"/>
        <n v="70.06"/>
        <n v="60.18"/>
        <n v="21.38"/>
        <n v="160.79"/>
        <n v="42.38"/>
        <n v="27.32"/>
        <n v="196.83"/>
        <n v="53.88"/>
        <n v="47.76"/>
        <n v="88.19"/>
        <n v="72.06"/>
        <n v="74.25"/>
        <n v="61.7"/>
        <n v="17.239999999999998"/>
        <n v="24.15"/>
        <n v="62.17"/>
        <n v="48.2"/>
        <n v="6.18"/>
        <n v="12"/>
        <n v="2.33"/>
        <n v="24.62"/>
        <n v="88.89"/>
        <n v="6"/>
        <n v="109.07"/>
        <n v="104.75"/>
        <n v="115.55"/>
        <n v="80.5"/>
        <n v="744.55"/>
        <n v="38.5"/>
        <n v="36.68"/>
        <n v="673.33"/>
        <n v="225"/>
        <n v="48.33"/>
        <n v="44.67"/>
        <n v="28.94"/>
        <n v="35.44"/>
        <n v="34.869999999999997"/>
        <n v="52.62"/>
        <n v="69.599999999999994"/>
        <n v="76.72"/>
        <n v="33.19"/>
        <n v="149.46"/>
        <n v="23.17"/>
        <n v="96.88"/>
        <n v="103.2"/>
        <n v="38.46"/>
        <n v="44.32"/>
        <n v="64.17"/>
        <n v="43.33"/>
        <n v="90.5"/>
        <n v="29.19"/>
        <n v="30.96"/>
        <n v="92.16"/>
        <n v="47.11"/>
        <n v="40.450000000000003"/>
        <n v="19"/>
        <n v="46.73"/>
        <n v="97.73"/>
        <n v="67.84"/>
        <n v="56.98"/>
        <n v="67.16"/>
        <n v="48.04"/>
        <n v="38.86"/>
        <n v="78.180000000000007"/>
        <n v="97.11"/>
        <n v="110.39"/>
        <n v="39.92"/>
        <n v="75.98"/>
        <n v="58.38"/>
        <n v="55.82"/>
        <n v="151.24"/>
        <n v="849.67"/>
        <n v="159.24"/>
        <n v="39.51"/>
        <n v="130.53"/>
        <n v="64.16"/>
        <n v="111.53"/>
        <n v="170.45"/>
        <n v="133.74"/>
        <n v="221.79"/>
        <n v="32.32"/>
        <n v="98.84"/>
        <n v="52.79"/>
        <n v="135.66999999999999"/>
        <n v="53.99"/>
        <n v="56.64"/>
        <n v="82.32"/>
        <n v="88.26"/>
        <n v="84.91"/>
        <n v="48.15"/>
        <n v="66.02"/>
        <n v="96.38"/>
        <n v="156.16999999999999"/>
        <n v="95.76"/>
        <n v="180.41"/>
        <n v="26.27"/>
        <n v="28.33"/>
        <n v="14.43"/>
        <n v="132.19"/>
        <n v="56.42"/>
        <n v="108.05"/>
        <n v="26.92"/>
        <n v="155"/>
        <n v="47.77"/>
        <n v="74.33"/>
        <n v="84.33"/>
        <n v="65.459999999999994"/>
        <n v="31"/>
        <n v="131.66999999999999"/>
        <n v="510"/>
        <n v="44.48"/>
        <n v="46.95"/>
        <n v="66.69"/>
        <n v="48.84"/>
        <n v="137.31"/>
        <n v="87.83"/>
        <n v="70.790000000000006"/>
        <n v="52.83"/>
        <n v="443.75"/>
        <n v="48.54"/>
        <n v="37.07"/>
        <n v="39.04"/>
        <n v="67.13"/>
        <n v="66.37"/>
        <n v="64.62"/>
        <n v="58.37"/>
        <n v="86.96"/>
        <n v="66.47"/>
        <n v="163.78"/>
        <n v="107.98"/>
        <n v="42.11"/>
        <n v="47.2"/>
        <n v="112.02"/>
        <n v="74.95"/>
        <n v="61.58"/>
        <n v="45.88"/>
        <n v="75.849999999999994"/>
        <n v="84.21"/>
        <n v="117.23"/>
        <n v="86.49"/>
        <n v="172.41"/>
        <n v="62.81"/>
        <n v="67.73"/>
        <n v="53.56"/>
        <n v="34.6"/>
        <n v="38.89"/>
        <n v="94.74"/>
        <n v="39.97"/>
        <n v="97.5"/>
        <n v="168.51"/>
        <n v="85.55"/>
        <n v="554"/>
        <n v="26.55"/>
        <n v="113.83"/>
        <n v="32.01"/>
        <n v="47.19"/>
        <n v="88.47"/>
        <n v="100.75"/>
        <n v="64.709999999999994"/>
        <n v="51.85"/>
        <n v="38.79"/>
        <n v="44.65"/>
        <n v="156.77000000000001"/>
        <n v="118.7"/>
        <n v="74.150000000000006"/>
        <n v="12.53"/>
        <n v="80.180000000000007"/>
        <n v="132.44"/>
        <n v="33.75"/>
        <n v="34.380000000000003"/>
        <n v="44.96"/>
        <n v="41.04"/>
        <n v="52.6"/>
        <n v="70.78"/>
        <n v="44.61"/>
        <n v="26.15"/>
        <n v="39.18"/>
        <n v="45.59"/>
        <n v="89.25"/>
        <n v="82.38"/>
        <n v="159.52000000000001"/>
        <n v="36.24"/>
        <n v="47"/>
        <n v="74.58"/>
        <n v="76"/>
        <n v="86.44"/>
        <n v="24"/>
        <n v="80.13"/>
        <n v="253.14"/>
        <n v="171.43"/>
        <n v="57.73"/>
        <n v="264.26"/>
        <n v="159.33000000000001"/>
        <n v="61.09"/>
        <n v="114.82"/>
        <n v="54"/>
        <n v="65.97"/>
        <n v="118.36"/>
        <n v="54.11"/>
        <n v="21.25"/>
        <n v="525"/>
        <n v="115.71"/>
        <n v="34.020000000000003"/>
        <n v="28.13"/>
        <n v="216.67"/>
        <n v="62.22"/>
        <n v="137.25"/>
        <n v="122.14"/>
        <n v="22"/>
        <n v="25.58"/>
        <n v="63.97"/>
        <n v="89.93"/>
        <n v="93.07"/>
        <n v="89.67"/>
        <n v="207.62"/>
        <n v="59.41"/>
        <n v="358.97"/>
        <n v="80.650000000000006"/>
        <n v="168.69"/>
        <n v="34.69"/>
        <n v="462.86"/>
        <n v="104.39"/>
        <n v="47.13"/>
        <n v="414.29"/>
        <n v="42.48"/>
        <n v="108.78"/>
        <n v="81.099999999999994"/>
        <n v="51.67"/>
        <n v="35.4"/>
        <n v="103.64"/>
        <n v="55.28"/>
        <n v="72.17"/>
        <n v="58.62"/>
        <n v="12.47"/>
        <n v="49.14"/>
        <n v="35.799999999999997"/>
        <n v="45.16"/>
        <n v="98.79"/>
        <n v="88.31"/>
        <n v="170.63"/>
        <n v="65.099999999999994"/>
        <n v="66.33"/>
        <n v="104.89"/>
        <n v="78.44"/>
        <n v="59.04"/>
        <n v="71.34"/>
        <n v="51.23"/>
        <n v="60.24"/>
        <n v="44.94"/>
        <n v="31.21"/>
        <n v="63.88"/>
        <n v="26.75"/>
        <n v="109.94"/>
        <n v="55.39"/>
        <n v="133.9"/>
        <n v="48.72"/>
        <n v="48.25"/>
        <n v="58.97"/>
        <n v="11.64"/>
        <n v="83.72"/>
        <n v="63.65"/>
        <n v="94.28"/>
        <n v="71.87"/>
        <n v="104.85"/>
        <n v="67.14"/>
        <n v="73.88"/>
        <n v="69.13"/>
        <n v="120.77"/>
        <n v="42.22"/>
        <n v="1.54"/>
        <n v="37.61"/>
        <n v="42.16"/>
        <n v="84.83"/>
        <n v="94.19"/>
        <n v="6.25"/>
        <n v="213.38"/>
        <n v="59.16"/>
        <n v="24.58"/>
        <n v="75.05"/>
        <n v="42.02"/>
        <n v="53.16"/>
        <n v="83.89"/>
        <n v="417.33"/>
        <n v="75.77"/>
        <n v="73.569999999999993"/>
        <n v="131.16999999999999"/>
        <n v="47.27"/>
        <n v="182.13"/>
        <n v="61.37"/>
        <n v="35.770000000000003"/>
        <n v="45.62"/>
        <n v="75.38"/>
        <n v="50.88"/>
        <n v="119.29"/>
        <n v="92.54"/>
        <n v="76.05"/>
        <n v="52.63"/>
        <n v="98.99"/>
        <n v="79.53"/>
        <n v="37.630000000000003"/>
        <n v="51.04"/>
        <n v="50.04"/>
        <n v="133.93"/>
        <n v="58.21"/>
        <n v="88.04"/>
        <n v="70.58"/>
        <n v="53.29"/>
        <n v="136.36000000000001"/>
        <n v="40.549999999999997"/>
        <n v="70.63"/>
        <n v="52.68"/>
        <n v="90.94"/>
        <n v="58.08"/>
        <n v="32.82"/>
        <n v="49.12"/>
        <n v="16.309999999999999"/>
        <n v="17"/>
        <n v="41.83"/>
        <n v="49.34"/>
        <n v="41.73"/>
        <n v="32.72"/>
        <n v="51.96"/>
        <n v="42.24"/>
        <n v="416.88"/>
        <n v="46.65"/>
        <n v="70.53"/>
        <n v="87.96"/>
        <n v="57.78"/>
        <n v="57.25"/>
        <n v="196.34"/>
        <n v="43"/>
        <n v="35.549999999999997"/>
        <n v="68.81"/>
        <n v="28.57"/>
        <n v="50.63"/>
        <n v="106.8"/>
        <n v="34.1"/>
        <n v="215.96"/>
        <n v="108.25"/>
        <n v="129.97"/>
        <n v="117.49"/>
        <n v="70.599999999999994"/>
        <n v="24.5"/>
        <n v="2928.93"/>
        <n v="29.63"/>
        <n v="40.98"/>
        <n v="36.11"/>
        <n v="23.15"/>
        <n v="104"/>
        <n v="31.83"/>
        <n v="27.39"/>
        <n v="56.36"/>
        <n v="77.349999999999994"/>
        <n v="42.8"/>
        <n v="48.85"/>
        <n v="48.24"/>
        <n v="70.209999999999994"/>
        <n v="94.05"/>
        <n v="80.27"/>
        <n v="54.2"/>
        <n v="60.27"/>
        <n v="38.74"/>
        <n v="152.54"/>
        <n v="115.31"/>
        <n v="35.840000000000003"/>
        <n v="64.569999999999993"/>
        <n v="87.44"/>
        <n v="68.819999999999993"/>
        <n v="176.2"/>
        <n v="511.79"/>
        <n v="160.44"/>
        <n v="188.51"/>
        <n v="56.2"/>
        <n v="51.31"/>
        <n v="127.36"/>
        <n v="101.86"/>
        <n v="230.56"/>
        <n v="842.11"/>
        <n v="577.28"/>
        <n v="483.34"/>
        <n v="76.14"/>
        <n v="74.11"/>
        <n v="36.97"/>
        <n v="2500.9699999999998"/>
        <n v="67.69"/>
        <n v="63.05"/>
        <n v="117.6"/>
        <n v="180.75"/>
        <n v="127.32"/>
        <n v="136.63999999999999"/>
        <n v="182.78"/>
        <n v="279.38"/>
        <n v="61.38"/>
        <n v="80.73"/>
        <n v="272.36"/>
        <n v="70.849999999999994"/>
        <n v="247.94"/>
        <n v="186.81"/>
        <n v="131.99"/>
        <n v="29.31"/>
        <n v="245.02"/>
        <n v="1323.25"/>
        <n v="282.66000000000003"/>
        <n v="91.21"/>
        <n v="31.75"/>
        <n v="88.69"/>
        <n v="453.14"/>
        <n v="83.43"/>
        <n v="101.8"/>
        <n v="218.33"/>
        <n v="33.71"/>
        <n v="128.38999999999999"/>
        <n v="78.83"/>
        <n v="91.76"/>
        <n v="331.1"/>
        <n v="194.26"/>
        <n v="408.98"/>
        <n v="84.46"/>
        <n v="44.85"/>
        <n v="383.36"/>
        <n v="422.02"/>
        <n v="64.180000000000007"/>
        <n v="173.58"/>
        <n v="88.6"/>
        <n v="50.22"/>
        <n v="192.39"/>
        <n v="73.42"/>
        <n v="147.68"/>
        <n v="108.97"/>
        <n v="23.65"/>
        <n v="147.94999999999999"/>
        <n v="385.04"/>
        <n v="457.39"/>
        <n v="222.99"/>
        <n v="220.74"/>
        <n v="73.5"/>
        <n v="223.1"/>
        <n v="47.91"/>
        <n v="96.06"/>
        <n v="118.61"/>
        <n v="118.45"/>
        <n v="143.21"/>
        <n v="282.72000000000003"/>
        <n v="593.94000000000005"/>
        <n v="262.16000000000003"/>
        <n v="46.58"/>
        <n v="70.040000000000006"/>
        <n v="164.91"/>
        <n v="449.26"/>
        <n v="27.47"/>
        <n v="143.97999999999999"/>
        <n v="88.24"/>
        <n v="90.18"/>
        <n v="152.62"/>
        <n v="55.81"/>
        <n v="227.85"/>
        <n v="91.83"/>
        <n v="80.989999999999995"/>
        <n v="278.39"/>
        <n v="43.1"/>
        <n v="326.29000000000002"/>
        <n v="41.74"/>
        <n v="64.02"/>
        <n v="99.46"/>
        <n v="138.49"/>
        <n v="45.55"/>
        <n v="10.51"/>
        <n v="114.77"/>
        <n v="36"/>
        <n v="154.16999999999999"/>
        <n v="566.39"/>
        <n v="120.86"/>
        <n v="51.21"/>
        <n v="67.260000000000005"/>
        <n v="62.8"/>
        <n v="346.13"/>
        <n v="244.12"/>
        <n v="259.25"/>
        <n v="201.96"/>
        <n v="226.21"/>
        <n v="324.69"/>
        <n v="205"/>
        <n v="20.47"/>
        <n v="116.35"/>
        <n v="307.2"/>
        <n v="546.69000000000005"/>
        <n v="47.47"/>
        <n v="101.56"/>
        <n v="72.91"/>
        <n v="43.71"/>
        <n v="70.650000000000006"/>
        <n v="89.3"/>
        <n v="115.09"/>
        <n v="62.12"/>
        <n v="46.2"/>
        <n v="48.55"/>
        <n v="57.52"/>
        <n v="88.15"/>
        <n v="110.49"/>
        <n v="66.83"/>
        <n v="58.6"/>
        <n v="43.57"/>
        <n v="78.95"/>
        <n v="188.13"/>
        <n v="63.03"/>
        <n v="30.37"/>
        <n v="51.48"/>
        <n v="35.79"/>
        <n v="98.82"/>
        <n v="53.52"/>
        <n v="37.15"/>
        <n v="89.9"/>
        <n v="106.53"/>
        <n v="52.82"/>
        <n v="68.599999999999994"/>
        <n v="35.61"/>
        <n v="94.03"/>
        <n v="526.46"/>
        <n v="50.66"/>
        <n v="79.180000000000007"/>
        <n v="91.59"/>
        <n v="116.96"/>
        <n v="28.4"/>
        <n v="103.33"/>
        <n v="23"/>
        <n v="31.56"/>
        <n v="34.22"/>
        <n v="19.670000000000002"/>
        <n v="8.33"/>
        <n v="21.34"/>
        <n v="5.33"/>
        <n v="34.67"/>
        <n v="21.73"/>
        <n v="11.92"/>
        <n v="26.6"/>
        <n v="10.67"/>
        <n v="29.04"/>
        <n v="50.91"/>
        <n v="50.08"/>
        <n v="25.29"/>
        <n v="51.29"/>
        <n v="49.38"/>
        <n v="101.25"/>
        <n v="17.989999999999998"/>
        <n v="370.95"/>
        <n v="63.57"/>
        <n v="5.31"/>
        <n v="35.619999999999997"/>
        <n v="87.1"/>
        <n v="75.11"/>
        <n v="68.010000000000005"/>
        <n v="29.62"/>
        <n v="91.63"/>
        <n v="64.37"/>
        <n v="21.86"/>
        <n v="33.32"/>
        <n v="90.28"/>
        <n v="59.23"/>
        <n v="67.31"/>
        <n v="88.75"/>
        <n v="40.35"/>
        <n v="76.86"/>
        <n v="68.709999999999994"/>
        <n v="57.77"/>
        <n v="31.57"/>
        <n v="107.05"/>
        <n v="149.03"/>
        <n v="55.96"/>
        <n v="56.97"/>
        <n v="44.06"/>
        <n v="68.63"/>
        <n v="65.319999999999993"/>
        <n v="35.92"/>
        <n v="40.07"/>
        <n v="75.650000000000006"/>
        <n v="61.2"/>
        <n v="48.13"/>
        <n v="68.11"/>
        <n v="65.89"/>
        <n v="81.650000000000006"/>
        <n v="52.7"/>
        <n v="41.23"/>
        <n v="15.04"/>
        <n v="43.82"/>
        <n v="27.3"/>
        <n v="33.24"/>
        <n v="285.70999999999998"/>
        <n v="42.33"/>
        <n v="50.27"/>
        <n v="61.9"/>
        <n v="55.8"/>
        <n v="73.13"/>
        <n v="26.06"/>
        <n v="22.64"/>
        <n v="47.22"/>
        <n v="53.42"/>
        <n v="51.3"/>
        <n v="37.200000000000003"/>
        <n v="27.1"/>
        <n v="206.31"/>
        <n v="82.15"/>
        <n v="164.8"/>
        <n v="60.82"/>
        <n v="67.97"/>
        <n v="81.56"/>
        <n v="21.5"/>
        <n v="27.23"/>
        <n v="25.09"/>
        <n v="21.23"/>
        <n v="41.61"/>
        <n v="135.59"/>
        <n v="22.12"/>
        <n v="64.63"/>
        <n v="69.569999999999993"/>
        <n v="75.13"/>
        <n v="140.97999999999999"/>
        <n v="49.47"/>
        <n v="53.87"/>
        <n v="4.57"/>
        <n v="53.48"/>
        <n v="43.91"/>
        <n v="50.85"/>
        <n v="426.93"/>
        <n v="23.81"/>
        <n v="98.41"/>
        <n v="107.32"/>
        <n v="94.1"/>
        <n v="15.72"/>
        <n v="90.64"/>
        <n v="97.3"/>
        <n v="37.119999999999997"/>
        <n v="28.1"/>
        <n v="144.43"/>
        <n v="24.27"/>
        <n v="35.119999999999997"/>
        <n v="24.76"/>
        <n v="188.38"/>
        <n v="148.08000000000001"/>
        <n v="49.93"/>
        <n v="107.82"/>
        <n v="42.63"/>
        <n v="14.37"/>
        <n v="37.479999999999997"/>
        <n v="30.2"/>
        <n v="33.549999999999997"/>
        <n v="57.93"/>
        <n v="53.08"/>
        <n v="48.06"/>
        <n v="82.4"/>
        <n v="50.45"/>
        <n v="115.83"/>
        <n v="108.02"/>
        <n v="46.09"/>
        <n v="107.21"/>
        <n v="50.93"/>
        <n v="40.04"/>
        <n v="64.44"/>
        <n v="53.83"/>
        <n v="100.47"/>
        <n v="34.07"/>
        <n v="65.209999999999994"/>
        <n v="44.21"/>
        <n v="71.97"/>
        <n v="52.95"/>
        <n v="109.45"/>
        <n v="75.040000000000006"/>
        <n v="68.48"/>
        <n v="53.47"/>
        <n v="109.11"/>
        <n v="51.19"/>
        <n v="27.94"/>
        <n v="82.5"/>
        <n v="59.82"/>
        <n v="64.819999999999993"/>
        <n v="90.1"/>
        <n v="40.96"/>
        <n v="40.08"/>
        <n v="78.03"/>
        <n v="18.91"/>
        <n v="37.130000000000003"/>
        <n v="41.96"/>
        <n v="64.53"/>
        <n v="25.49"/>
        <n v="11.43"/>
        <n v="108"/>
        <n v="54.88"/>
        <n v="47.38"/>
        <n v="211.84"/>
        <n v="219.93"/>
        <n v="40.799999999999997"/>
        <n v="75.5"/>
        <n v="13.54"/>
        <n v="60.87"/>
        <n v="115.69"/>
        <n v="48.1"/>
        <n v="74.180000000000007"/>
        <n v="123.35"/>
        <n v="66.62"/>
        <n v="104.99"/>
        <n v="15.43"/>
        <n v="367"/>
        <n v="97.41"/>
        <n v="47.86"/>
        <n v="81.58"/>
        <n v="18.329999999999998"/>
        <n v="224.43"/>
        <n v="145"/>
        <n v="112.57"/>
        <n v="342"/>
        <n v="57.88"/>
        <n v="1.5"/>
        <n v="22.33"/>
        <n v="16.829999999999998"/>
        <n v="56.3"/>
        <n v="84.06"/>
        <n v="168.39"/>
        <n v="35.380000000000003"/>
        <n v="55.83"/>
        <n v="69.47"/>
        <n v="8"/>
        <n v="34.44"/>
        <n v="501.25"/>
        <n v="306"/>
        <n v="74.23"/>
        <n v="130.22999999999999"/>
        <n v="53.41"/>
        <n v="75.67"/>
        <n v="31.69"/>
        <n v="47.78"/>
        <n v="149.31"/>
        <n v="62.07"/>
        <n v="53.4"/>
        <n v="271.51"/>
        <n v="40.49"/>
        <n v="189.76"/>
        <n v="68.86"/>
        <n v="125.99"/>
        <n v="90.52"/>
        <n v="28.88"/>
        <n v="48.08"/>
        <n v="27.56"/>
        <n v="29.02"/>
        <n v="28.66"/>
        <n v="37.65"/>
        <n v="42.55"/>
        <n v="131.58000000000001"/>
        <n v="61.1"/>
        <n v="31.34"/>
        <n v="129.11000000000001"/>
        <n v="25.02"/>
        <n v="47.54"/>
        <n v="65.84"/>
        <n v="46.4"/>
        <n v="50.37"/>
        <n v="26.57"/>
        <n v="39.49"/>
        <n v="49.25"/>
        <n v="62.38"/>
        <n v="37.94"/>
        <n v="51.6"/>
        <n v="27.78"/>
        <n v="99.38"/>
        <n v="38.85"/>
        <n v="600"/>
        <n v="80.55"/>
        <n v="52.8"/>
        <n v="47.68"/>
        <n v="23.45"/>
        <n v="40.14"/>
        <n v="17.2"/>
        <n v="52.5"/>
        <n v="77.5"/>
        <n v="53.55"/>
        <n v="16.25"/>
        <n v="103.68"/>
        <n v="185.19"/>
        <n v="54.15"/>
        <n v="177.21"/>
        <n v="100.33"/>
        <n v="136.91"/>
        <n v="52.96"/>
        <n v="82.33"/>
        <n v="135.41999999999999"/>
        <n v="74.069999999999993"/>
        <n v="84.08"/>
        <n v="150"/>
        <n v="266.08999999999997"/>
        <n v="7.25"/>
        <n v="109.96"/>
        <n v="169.92"/>
        <n v="95.74"/>
        <n v="55.77"/>
        <n v="30.08"/>
        <n v="88.44"/>
        <n v="64.03"/>
        <n v="60.15"/>
        <n v="49.19"/>
        <n v="165.16"/>
        <n v="43.62"/>
        <n v="43.7"/>
        <n v="67.42"/>
        <n v="177.5"/>
        <n v="38.880000000000003"/>
        <n v="54.99"/>
        <n v="61.34"/>
        <n v="23.12"/>
        <n v="29.61"/>
        <n v="75.61"/>
        <n v="35.6"/>
        <n v="143"/>
        <n v="72.5"/>
        <n v="29.5"/>
        <n v="23.08"/>
        <n v="48.18"/>
        <n v="202.83"/>
        <n v="29.13"/>
        <n v="96.05"/>
        <n v="305.77999999999997"/>
        <n v="12.14"/>
        <n v="83.57"/>
        <n v="115.53"/>
        <n v="80.02"/>
        <n v="35.520000000000003"/>
        <n v="64.930000000000007"/>
        <n v="60.97"/>
        <n v="31.44"/>
        <n v="58.93"/>
        <n v="157.29"/>
        <n v="55.76"/>
        <n v="83.8"/>
        <n v="270.57"/>
        <n v="107.1"/>
        <n v="47.18"/>
        <n v="120.31"/>
        <n v="27.6"/>
        <n v="205.3"/>
        <n v="74.64"/>
        <n v="47.06"/>
        <n v="26.59"/>
        <n v="36.770000000000003"/>
        <n v="27.58"/>
        <n v="21.56"/>
        <n v="44.1"/>
        <n v="63.87"/>
        <n v="38.99"/>
        <n v="80.19"/>
        <n v="34.9"/>
        <n v="89.1"/>
        <n v="39.44"/>
        <n v="136.9"/>
        <n v="37.46"/>
        <n v="31.96"/>
        <n v="25.21"/>
        <n v="10.039999999999999"/>
        <n v="45.94"/>
        <n v="223.58"/>
        <n v="39.479999999999997"/>
        <n v="91.3"/>
        <n v="78.67"/>
        <n v="17.670000000000002"/>
        <n v="41.33"/>
        <n v="71.599999999999994"/>
        <n v="307.82"/>
        <n v="80.45"/>
        <n v="83.94"/>
        <n v="73.37"/>
        <n v="112.86"/>
        <n v="95.28"/>
        <n v="22.75"/>
        <n v="133.30000000000001"/>
        <n v="3.8"/>
        <n v="85.75"/>
        <n v="267"/>
        <n v="373.56"/>
        <n v="174.04"/>
        <n v="93.7"/>
        <n v="77.33"/>
        <n v="92.22"/>
        <n v="60.96"/>
        <n v="91"/>
        <n v="41.58"/>
        <n v="33.76"/>
        <n v="70.62"/>
        <n v="167.15"/>
        <n v="128.62"/>
        <n v="65.41"/>
        <n v="117.56"/>
        <n v="126.48"/>
        <n v="550"/>
        <n v="84.9"/>
        <n v="5.29"/>
        <n v="72.760000000000005"/>
        <n v="23.67"/>
        <n v="89.21"/>
        <n v="116.56"/>
        <n v="13.01"/>
        <n v="132.35"/>
        <n v="922.22"/>
        <n v="163.57"/>
        <n v="217.38"/>
        <n v="149.44"/>
        <n v="44.46"/>
        <n v="164.94"/>
        <n v="84.87"/>
        <n v="53.95"/>
        <n v="50.53"/>
        <n v="95.37"/>
        <n v="57.63"/>
        <n v="92.39"/>
        <n v="125.98"/>
        <n v="94.64"/>
        <n v="170.7"/>
        <n v="68.25"/>
        <n v="95.49"/>
        <n v="7.19"/>
        <n v="511.65"/>
        <n v="261.75"/>
        <n v="69.760000000000005"/>
        <n v="77.23"/>
        <n v="340.57"/>
        <n v="845.7"/>
        <n v="97.19"/>
        <n v="451.84"/>
        <n v="138.66999999999999"/>
        <n v="21.64"/>
        <n v="169.52"/>
        <n v="161.88"/>
        <n v="493.13"/>
        <n v="18.239999999999998"/>
        <n v="40.61"/>
        <n v="37.950000000000003"/>
        <n v="35.729999999999997"/>
        <n v="39.29"/>
        <n v="17.329999999999998"/>
        <n v="31.76"/>
        <n v="11.33"/>
        <n v="29.47"/>
        <n v="43.85"/>
        <n v="45.97"/>
        <n v="93.67"/>
        <n v="18.77"/>
        <n v="66.11"/>
        <n v="36.86"/>
        <n v="39.81"/>
        <n v="126.46"/>
        <n v="73.209999999999994"/>
        <n v="151.46"/>
        <n v="36.5"/>
        <n v="87.36"/>
        <n v="36.47"/>
        <n v="44.86"/>
        <n v="42.9"/>
        <n v="33.94"/>
        <n v="90.74"/>
        <n v="24.44"/>
        <n v="44.25"/>
        <n v="67.739999999999995"/>
        <n v="121.9"/>
        <n v="47.46"/>
        <n v="92.84"/>
        <n v="37.21"/>
        <n v="25.25"/>
        <n v="43.21"/>
        <n v="25.13"/>
        <n v="23.64"/>
        <n v="103.95"/>
        <n v="50.38"/>
        <n v="13.6"/>
        <n v="8.86"/>
        <n v="60.78"/>
        <n v="113.42"/>
        <n v="104.57"/>
        <n v="98.31"/>
        <n v="35.04"/>
        <n v="272.73"/>
        <n v="63.85"/>
        <n v="30.19"/>
        <n v="83.51"/>
        <n v="64.760000000000005"/>
        <n v="20.12"/>
        <n v="44.09"/>
        <n v="44.54"/>
        <n v="125.81"/>
        <n v="19.7"/>
        <n v="60.67"/>
        <n v="23.92"/>
        <n v="15.83"/>
        <n v="29.79"/>
        <n v="29.56"/>
        <n v="26.67"/>
        <n v="50.4"/>
        <n v="105.03"/>
        <n v="119.13"/>
        <n v="90.33"/>
        <n v="15.75"/>
        <n v="29"/>
        <n v="96.55"/>
        <n v="63"/>
        <n v="381.6"/>
        <n v="46.25"/>
        <n v="81.569999999999993"/>
        <n v="29.41"/>
        <n v="5.75"/>
        <n v="52.08"/>
        <n v="183.33"/>
        <n v="26.33"/>
        <n v="486.43"/>
        <n v="9.75"/>
        <n v="36.590000000000003"/>
        <n v="80.709999999999994"/>
        <n v="46.93"/>
        <n v="78.08"/>
        <n v="203.67"/>
        <n v="20.71"/>
        <n v="48.56"/>
        <n v="51.62"/>
        <n v="175.51"/>
        <n v="231.66"/>
        <n v="112.14"/>
        <n v="255.17"/>
        <n v="162.77000000000001"/>
        <n v="85.74"/>
        <n v="47.57"/>
        <n v="72.97"/>
        <n v="90.54"/>
        <n v="36.36"/>
        <n v="126.72"/>
        <n v="329.2"/>
        <n v="202.23"/>
        <n v="82.46"/>
        <n v="2.67"/>
        <n v="18.899999999999999"/>
        <n v="200.63"/>
        <n v="201.67"/>
        <n v="66.099999999999994"/>
        <n v="50.75"/>
        <n v="109.03"/>
        <n v="25.69"/>
        <n v="41.92"/>
        <n v="88.77"/>
        <n v="80.23"/>
        <n v="78.94"/>
        <n v="95.59"/>
        <n v="69.89"/>
        <n v="74.53"/>
        <n v="123.94"/>
        <n v="264.85000000000002"/>
        <n v="70.88"/>
        <n v="8.57"/>
        <n v="60.69"/>
        <n v="110.22"/>
        <n v="155.24"/>
        <n v="115.08"/>
        <n v="109.59"/>
        <n v="45.21"/>
        <n v="104.15"/>
        <n v="97"/>
        <n v="370.37"/>
        <n v="94.41"/>
        <n v="48.98"/>
        <n v="23.28"/>
        <n v="63.23"/>
        <n v="153.52000000000001"/>
        <n v="90.2"/>
        <n v="118.97"/>
        <n v="80.25"/>
        <n v="131.38"/>
        <n v="73.03"/>
        <n v="178.53"/>
        <n v="162.91"/>
        <n v="108.24"/>
        <n v="88.87"/>
        <n v="116.73"/>
        <n v="233.9"/>
        <n v="158"/>
        <n v="14.84"/>
        <n v="85.18"/>
        <n v="146.69"/>
        <n v="50.76"/>
        <n v="87.7"/>
        <n v="242.28"/>
        <n v="146.44999999999999"/>
        <n v="103.17"/>
        <n v="80.459999999999994"/>
        <n v="234.67"/>
        <n v="162.71"/>
        <n v="120.17"/>
        <n v="67.7"/>
        <n v="52.1"/>
        <n v="164.3"/>
        <n v="84.86"/>
        <n v="94.55"/>
        <n v="45.54"/>
        <n v="191.13"/>
        <n v="89.31"/>
        <n v="88.59"/>
        <n v="96.3"/>
        <n v="33.31"/>
        <n v="37.22"/>
        <n v="92.13"/>
        <n v="76.790000000000006"/>
        <n v="96.53"/>
        <n v="51.89"/>
        <n v="128.91"/>
        <n v="84.11"/>
        <n v="82.94"/>
        <n v="259.95"/>
        <n v="37.25"/>
        <n v="177.02"/>
        <n v="70.67"/>
        <n v="23.63"/>
        <n v="41"/>
        <n v="99.76"/>
        <n v="25.52"/>
        <n v="117.65"/>
        <n v="2796.67"/>
        <n v="87.5"/>
        <n v="20.14"/>
        <n v="20.88"/>
        <n v="61.31"/>
        <n v="92.14"/>
        <n v="7.33"/>
        <n v="64.8"/>
        <n v="30.12"/>
        <n v="415.78"/>
        <n v="53.71"/>
        <n v="420.6"/>
        <n v="78.33"/>
        <n v="67.78"/>
        <n v="130.09"/>
        <n v="1270.22"/>
        <n v="53.53"/>
        <n v="56.79"/>
        <n v="40.83"/>
        <n v="65.11"/>
        <n v="55.6"/>
        <n v="140.54"/>
        <n v="69.53"/>
        <n v="237"/>
        <n v="79.87"/>
        <n v="10.25"/>
        <n v="272.58999999999997"/>
        <n v="70.11"/>
        <n v="57.89"/>
        <n v="125.27"/>
        <n v="775"/>
        <n v="12.8"/>
        <n v="58"/>
        <n v="244.8"/>
        <n v="61.18"/>
        <n v="139.24"/>
        <n v="93.75"/>
        <n v="23.14"/>
        <n v="29.05"/>
        <n v="450"/>
        <n v="32.25"/>
        <n v="251.33"/>
        <n v="437.5"/>
        <n v="110.35"/>
        <n v="41.42"/>
        <n v="33.99"/>
        <n v="103.35"/>
        <n v="34.79"/>
        <n v="41.77"/>
        <n v="64.27"/>
        <n v="62.92"/>
        <n v="98.54"/>
        <n v="82.61"/>
        <n v="28.41"/>
        <n v="200.69"/>
        <n v="37.590000000000003"/>
        <n v="58.1"/>
        <n v="60.3"/>
        <n v="63.36"/>
        <n v="50.9"/>
        <n v="79.31"/>
        <n v="139.19"/>
        <n v="131.91"/>
        <n v="39.67"/>
        <n v="57.55"/>
        <n v="33.03"/>
        <n v="77.34"/>
        <n v="31.93"/>
        <n v="46.77"/>
        <n v="100.22"/>
        <n v="46.71"/>
        <n v="71.489999999999995"/>
        <n v="14.44"/>
        <n v="356.84"/>
        <n v="37.75"/>
        <n v="24.46"/>
        <n v="286.25"/>
        <n v="36.67"/>
        <n v="49.21"/>
        <n v="70.83"/>
        <n v="63.11"/>
        <n v="50.16"/>
        <n v="62.88"/>
        <n v="85.53"/>
        <n v="53.72"/>
        <n v="127.81"/>
        <n v="106.57"/>
        <n v="262.11"/>
        <n v="57.17"/>
        <n v="50.2"/>
        <n v="66.59"/>
        <n v="168.25"/>
        <n v="256.37"/>
        <n v="37.14"/>
        <n v="141.71"/>
        <n v="52.49"/>
        <n v="59.52"/>
        <n v="193.62"/>
        <n v="77.22"/>
        <n v="50.46"/>
        <n v="97.38"/>
        <n v="34.92"/>
        <n v="182.91"/>
        <n v="131.13999999999999"/>
        <n v="59.7"/>
        <n v="88.74"/>
        <n v="58.69"/>
        <n v="115.87"/>
        <n v="23.87"/>
        <n v="81.13"/>
        <n v="46.43"/>
        <n v="60.48"/>
        <n v="65.58"/>
        <n v="119.19"/>
        <n v="83.05"/>
        <n v="177.09"/>
        <n v="70.77"/>
        <n v="29.17"/>
        <n v="98.2"/>
        <n v="251.74"/>
        <n v="74.819999999999993"/>
        <n v="67.650000000000006"/>
        <n v="93.81"/>
        <n v="41.24"/>
        <n v="52.55"/>
        <n v="70.290000000000006"/>
        <n v="53.18"/>
        <n v="60.95"/>
        <n v="116"/>
        <n v="61"/>
        <n v="38.24"/>
        <n v="106.5"/>
        <n v="204.57"/>
        <n v="54.91"/>
        <n v="150.41999999999999"/>
        <n v="52.58"/>
        <n v="54.3"/>
        <n v="76.03"/>
        <n v="105.21"/>
        <n v="68.67"/>
        <n v="129.36000000000001"/>
        <n v="134.26"/>
        <n v="17.829999999999998"/>
        <n v="203.2"/>
        <n v="69.19"/>
        <n v="125.12"/>
        <n v="73.53"/>
        <n v="48.44"/>
        <n v="26.61"/>
        <n v="33.67"/>
        <n v="40.71"/>
        <n v="19.27"/>
        <n v="29.58"/>
        <n v="45.98"/>
        <n v="125.09"/>
        <n v="141.29"/>
        <n v="55.33"/>
        <n v="46.42"/>
        <n v="173.7"/>
        <n v="59.6"/>
        <n v="89.59"/>
        <n v="204.05"/>
        <n v="48.7"/>
        <n v="53.34"/>
        <n v="75.09"/>
        <n v="209.84"/>
        <n v="61.02"/>
        <n v="80.03"/>
        <n v="29.07"/>
        <n v="49.44"/>
        <n v="93.98"/>
        <n v="61.94"/>
        <n v="78.5"/>
        <n v="66.45"/>
        <n v="145.65"/>
        <n v="152.5"/>
        <n v="142.28"/>
        <n v="24.55"/>
        <n v="292.77999999999997"/>
        <n v="44.92"/>
        <n v="23.1"/>
        <n v="80.400000000000006"/>
        <n v="72.290000000000006"/>
        <n v="32.97"/>
        <n v="116.65"/>
        <n v="79.62"/>
        <n v="81.03"/>
        <n v="136.85"/>
        <n v="177.62"/>
        <n v="109.08"/>
        <n v="119.64"/>
        <n v="78.209999999999994"/>
        <n v="114.13"/>
        <n v="91.67"/>
        <n v="108.59"/>
        <n v="69.819999999999993"/>
        <n v="109.57"/>
        <n v="93.61"/>
        <n v="76.8"/>
        <n v="147.33000000000001"/>
        <n v="56.33"/>
        <n v="96.19"/>
        <n v="184.78"/>
        <n v="54.5"/>
        <n v="302.31"/>
        <n v="44.14"/>
        <n v="866.67"/>
        <n v="61.39"/>
        <n v="29.67"/>
        <n v="45.48"/>
        <n v="96.2"/>
        <n v="67.92"/>
        <n v="30.78"/>
        <n v="71.73"/>
        <n v="176.47"/>
        <n v="421.11"/>
        <n v="28.19"/>
        <n v="54.55"/>
        <n v="111.89"/>
        <n v="85.21"/>
        <n v="76.650000000000006"/>
        <n v="65.17"/>
        <n v="93.76"/>
        <n v="100.17"/>
        <n v="184.68"/>
        <n v="36.07"/>
        <n v="24.21"/>
        <n v="55.89"/>
        <n v="27.07"/>
        <n v="118.13"/>
        <n v="44.76"/>
        <n v="99.79"/>
        <n v="203.33"/>
        <n v="28.32"/>
        <n v="110.23"/>
        <n v="31.97"/>
        <n v="58.61"/>
        <n v="29.43"/>
        <n v="81.38"/>
        <n v="199.17"/>
        <n v="115.38"/>
        <n v="70.569999999999993"/>
        <n v="22.22"/>
        <n v="159.47"/>
        <n v="72.05"/>
        <n v="63.7"/>
        <n v="103.21"/>
        <n v="71.150000000000006"/>
        <n v="81.78"/>
        <n v="297.02999999999997"/>
        <n v="46.61"/>
        <n v="40.29"/>
        <n v="30.15"/>
        <n v="95.24"/>
        <n v="52.21"/>
        <n v="134.15"/>
        <n v="62.83"/>
        <n v="58.95"/>
        <n v="143.11000000000001"/>
        <n v="84.17"/>
        <n v="186.07"/>
        <n v="89.79"/>
        <n v="59.65"/>
        <n v="41.22"/>
        <n v="43.35"/>
        <n v="64.52"/>
        <n v="43.28"/>
        <n v="77"/>
        <n v="19.489999999999998"/>
        <n v="41.13"/>
        <n v="41.41"/>
        <n v="33.57"/>
        <n v="145.87"/>
        <n v="358.69"/>
        <n v="50.98"/>
        <n v="45.04"/>
        <n v="17.53"/>
        <n v="57.92"/>
        <n v="29.71"/>
        <n v="90.68"/>
        <n v="55.01"/>
        <n v="57.22"/>
        <n v="72.95"/>
        <n v="716.35"/>
        <n v="148.47999999999999"/>
        <n v="51.79"/>
        <n v="53.23"/>
        <n v="39.6"/>
        <n v="34.25"/>
        <n v="164.62"/>
        <n v="125.05"/>
        <n v="64.91"/>
        <n v="83.14"/>
        <n v="38.71"/>
        <n v="125.38"/>
        <n v="79.099999999999994"/>
        <n v="114.29"/>
        <n v="30.77"/>
        <n v="47.85"/>
        <n v="34.409999999999997"/>
        <n v="40.24"/>
        <n v="60.29"/>
        <n v="25.31"/>
        <n v="35.950000000000003"/>
        <n v="136"/>
        <n v="70.760000000000005"/>
        <n v="66.510000000000005"/>
        <n v="105"/>
        <n v="96.67"/>
        <n v="60.33"/>
        <n v="79.89"/>
        <n v="58.82"/>
        <n v="75.34"/>
        <n v="66.959999999999994"/>
        <n v="227.27"/>
        <n v="307.69"/>
        <n v="50.02"/>
        <n v="72.39"/>
        <n v="95.95"/>
        <n v="41.03"/>
        <n v="56.83"/>
        <n v="137.24"/>
        <n v="75.709999999999994"/>
        <n v="99"/>
        <n v="45.11"/>
        <n v="49.23"/>
        <n v="42.3"/>
        <n v="78.88"/>
        <n v="38.28"/>
        <n v="13.53"/>
        <n v="30.95"/>
        <n v="55.23"/>
        <n v="66.150000000000006"/>
        <n v="54.14"/>
        <n v="104.17"/>
        <n v="59.21"/>
        <n v="119.18"/>
        <n v="24.29"/>
        <n v="40.94"/>
        <n v="38.65"/>
        <n v="107"/>
        <n v="110.5"/>
        <n v="179.28"/>
        <n v="22.91"/>
        <n v="43.13"/>
        <n v="46.89"/>
        <n v="47.41"/>
        <n v="15.13"/>
        <n v="21.1"/>
        <n v="59.12"/>
        <n v="97.92"/>
        <n v="55.13"/>
        <n v="26.54"/>
        <n v="122.54"/>
        <n v="73.239999999999995"/>
        <n v="55.56"/>
        <n v="39.54"/>
        <n v="136.78"/>
        <n v="99.34"/>
        <n v="37.96"/>
        <n v="58.57"/>
        <n v="30.94"/>
        <n v="176.09"/>
        <n v="151.97999999999999"/>
        <n v="22.61"/>
        <n v="18.27"/>
        <n v="82.26"/>
        <n v="68.53"/>
        <n v="68.06"/>
        <n v="72.709999999999994"/>
        <n v="77.19"/>
        <n v="55.97"/>
        <n v="49.69"/>
        <n v="79"/>
        <n v="77.73"/>
        <n v="3.25"/>
        <n v="81.67"/>
        <n v="49.06"/>
        <n v="61.06"/>
        <n v="143.1"/>
        <n v="52.35"/>
        <n v="126.67"/>
        <n v="35.49"/>
        <n v="37.08"/>
        <n v="69.33"/>
        <n v="56.07"/>
        <n v="47.03"/>
        <n v="80.72"/>
        <n v="84.85"/>
        <n v="68.97"/>
        <n v="147.88"/>
        <n v="56.84"/>
        <n v="176.94"/>
        <n v="127.6"/>
        <n v="66.14"/>
        <n v="68.42"/>
        <n v="60.13"/>
        <n v="550.04"/>
        <n v="44.24"/>
        <n v="60.91"/>
        <n v="68.84"/>
        <n v="73.58"/>
        <n v="115.02"/>
        <n v="110.75"/>
        <n v="235.46"/>
        <n v="11.36"/>
        <n v="92.5"/>
        <n v="202.85"/>
        <n v="46.05"/>
        <n v="51"/>
        <n v="31.58"/>
        <n v="53.36"/>
        <n v="36.96"/>
        <n v="81.290000000000006"/>
        <n v="20.079999999999998"/>
        <n v="88.25"/>
        <n v="53.44"/>
        <n v="39.869999999999997"/>
        <n v="145.16"/>
        <n v="64.38"/>
        <n v="62.05"/>
        <n v="66.13"/>
        <n v="73.400000000000006"/>
        <n v="99.5"/>
        <n v="58.79"/>
        <n v="45.35"/>
        <n v="59.17"/>
        <n v="200.49"/>
        <n v="57.26"/>
        <n v="58.06"/>
        <n v="186.8"/>
        <n v="74.12"/>
        <n v="30.71"/>
        <n v="62.67"/>
        <n v="121.36"/>
        <n v="39.74"/>
        <n v="72"/>
        <n v="40.630000000000003"/>
        <n v="38.590000000000003"/>
        <n v="155.94999999999999"/>
        <n v="43.2"/>
        <n v="15.15"/>
        <n v="140"/>
        <n v="80.87"/>
        <n v="53.85"/>
        <n v="30.93"/>
        <n v="67.959999999999994"/>
        <n v="27.14"/>
        <n v="106.84"/>
        <n v="105.52"/>
        <n v="132.96"/>
        <n v="310"/>
        <n v="26.02"/>
        <n v="86.23"/>
        <n v="114.55"/>
        <n v="47.66"/>
        <n v="72.89"/>
        <n v="49.55"/>
        <n v="25.4"/>
        <n v="62.59"/>
        <n v="60.06"/>
        <n v="72.400000000000006"/>
        <n v="100.63"/>
        <n v="25.57"/>
        <n v="202"/>
        <n v="99.54"/>
        <n v="215.25"/>
        <n v="120.55"/>
        <n v="172.23"/>
        <n v="111.11"/>
        <n v="25.46"/>
        <n v="267.64999999999998"/>
        <n v="75.959999999999994"/>
        <n v="50.11"/>
        <n v="55.5"/>
        <n v="166.67"/>
        <n v="47.43"/>
        <n v="64.94"/>
        <n v="74.22"/>
        <n v="106.93"/>
        <n v="74.239999999999995"/>
        <n v="73.33"/>
        <n v="38.42"/>
        <n v="166.97"/>
        <n v="94.91"/>
        <n v="90.82"/>
        <n v="70.03"/>
        <n v="94.9"/>
        <n v="75.37"/>
        <n v="64.459999999999994"/>
        <n v="115"/>
        <n v="93.77"/>
        <n v="35.1"/>
        <n v="174"/>
        <n v="145.41"/>
        <n v="55.06"/>
        <n v="47.33"/>
        <n v="50.56"/>
        <n v="70.23"/>
        <n v="199.18"/>
        <n v="78.52"/>
        <n v="61.82"/>
        <n v="48.34"/>
        <n v="107.25"/>
        <n v="57"/>
        <n v="40.92"/>
        <n v="79.540000000000006"/>
        <n v="72.38"/>
        <n v="38.57"/>
        <n v="107.57"/>
        <n v="70.459999999999994"/>
        <n v="178.57"/>
        <n v="62.63"/>
        <n v="58.9"/>
        <n v="139.56"/>
        <n v="57.39"/>
        <n v="64.290000000000006"/>
        <n v="120.12"/>
        <n v="1008.24"/>
        <n v="63.28"/>
        <n v="25.65"/>
        <n v="47.7"/>
        <n v="56.05"/>
        <n v="81.319999999999993"/>
        <n v="70.17"/>
        <n v="188.56"/>
        <n v="49.51"/>
        <n v="75.459999999999994"/>
        <n v="9.5"/>
        <n v="35.5"/>
        <n v="89.4"/>
        <n v="81.540000000000006"/>
        <n v="88.64"/>
        <n v="13.11"/>
        <n v="315.5"/>
        <n v="128.27000000000001"/>
        <n v="27"/>
        <n v="47.26"/>
        <n v="24.71"/>
        <n v="63.13"/>
        <n v="38.25"/>
        <n v="61.67"/>
        <n v="142.86000000000001"/>
        <n v="10.17"/>
        <n v="81.41"/>
        <n v="93"/>
        <n v="32.36"/>
        <n v="45.83"/>
        <n v="248.5"/>
        <n v="137.08000000000001"/>
        <n v="49.28"/>
        <n v="40.06"/>
        <n v="35.17"/>
        <n v="22.67"/>
        <n v="26.38"/>
        <n v="105.54"/>
        <n v="29.09"/>
        <n v="62"/>
        <n v="217.5"/>
        <n v="84.28"/>
        <n v="33.74"/>
        <n v="37.54"/>
        <n v="11.62"/>
        <n v="60.11"/>
        <n v="59.58"/>
        <n v="82.57"/>
        <n v="45.84"/>
        <n v="4.75"/>
        <n v="63.56"/>
        <n v="65.34"/>
        <n v="147.4"/>
        <n v="166.06"/>
        <n v="75.25"/>
        <n v="1250"/>
        <n v="32.979999999999997"/>
        <n v="86.62"/>
        <n v="41.95"/>
        <n v="23.75"/>
        <n v="163.33000000000001"/>
        <n v="6.75"/>
        <n v="179.12"/>
        <n v="34.950000000000003"/>
        <n v="33.08"/>
        <n v="18.5"/>
        <n v="44.31"/>
        <n v="222.5"/>
        <n v="126.5"/>
        <n v="9.4"/>
        <n v="91.25"/>
        <n v="800"/>
        <n v="80"/>
        <n v="22.83"/>
        <n v="45.79"/>
        <n v="383.33"/>
        <n v="106.97"/>
        <n v="14.33"/>
        <n v="15.67"/>
      </sharedItems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9">
        <rangePr groupBy="seconds" startDate="2009-05-17T03:55:13" endDate="2017-03-15T15:30:07"/>
        <groupItems count="62">
          <s v="&lt;5/17/2009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3/15/2017"/>
        </groupItems>
      </fieldGroup>
    </cacheField>
    <cacheField name="Minutes" numFmtId="0" databaseField="0">
      <fieldGroup base="19">
        <rangePr groupBy="minutes" startDate="2009-05-17T03:55:13" endDate="2017-03-15T15:30:07"/>
        <groupItems count="62">
          <s v="&lt;5/17/2009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3/15/2017"/>
        </groupItems>
      </fieldGroup>
    </cacheField>
    <cacheField name="Hours" numFmtId="0" databaseField="0">
      <fieldGroup base="19">
        <rangePr groupBy="hours" startDate="2009-05-17T03:55:13" endDate="2017-03-15T15:30:07"/>
        <groupItems count="26">
          <s v="&lt;5/17/2009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e Marcum" refreshedDate="43954.545529166666" createdVersion="6" refreshedVersion="6" minRefreshableVersion="3" recordCount="4114" xr:uid="{263EB687-1377-4BA5-A61D-C9EDA6F9E446}">
  <cacheSource type="worksheet">
    <worksheetSource ref="A1:R4115" sheet="Raw 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44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e Marcum" refreshedDate="43954.548160532409" createdVersion="6" refreshedVersion="6" minRefreshableVersion="3" recordCount="4341" xr:uid="{B108B6EA-C75A-4327-B926-FE4B7198ED5D}">
  <cacheSource type="worksheet">
    <worksheetSource ref="A1:T1048576" sheet="Raw Data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44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containsInteger="1" minValue="0" maxValue="2260300"/>
    </cacheField>
    <cacheField name="Average Donation" numFmtId="44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Ended Conversion" numFmtId="14">
      <sharedItems containsNonDate="0" containsDate="1" containsString="0" containsBlank="1" minDate="2009-08-10T19:26:00" maxDate="2017-05-03T19:12:00"/>
    </cacheField>
    <cacheField name="Date Created Conversion" numFmtId="14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9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" numFmtId="0" databaseField="0">
      <fieldGroup base="19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9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x v="0"/>
    <b v="1"/>
    <s v="film &amp; video/television"/>
    <n v="137"/>
    <x v="0"/>
    <x v="0"/>
    <x v="0"/>
    <d v="2015-07-23T03:00:0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x v="1"/>
    <b v="1"/>
    <s v="film &amp; video/television"/>
    <n v="143"/>
    <x v="1"/>
    <x v="0"/>
    <x v="0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x v="2"/>
    <b v="1"/>
    <s v="film &amp; video/television"/>
    <n v="105"/>
    <x v="2"/>
    <x v="0"/>
    <x v="0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x v="3"/>
    <b v="1"/>
    <s v="film &amp; video/television"/>
    <n v="104"/>
    <x v="3"/>
    <x v="0"/>
    <x v="0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x v="4"/>
    <b v="1"/>
    <s v="film &amp; video/television"/>
    <n v="123"/>
    <x v="4"/>
    <x v="0"/>
    <x v="0"/>
    <d v="2015-12-19T20:01:19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x v="5"/>
    <b v="1"/>
    <s v="film &amp; video/television"/>
    <n v="110"/>
    <x v="5"/>
    <x v="0"/>
    <x v="0"/>
    <d v="2016-07-29T05:35:00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x v="6"/>
    <b v="1"/>
    <s v="film &amp; video/television"/>
    <n v="106"/>
    <x v="6"/>
    <x v="0"/>
    <x v="0"/>
    <d v="2014-06-14T01:44:10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x v="7"/>
    <b v="1"/>
    <s v="film &amp; video/television"/>
    <n v="101"/>
    <x v="7"/>
    <x v="0"/>
    <x v="0"/>
    <d v="2016-07-05T01:07:47"/>
    <x v="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x v="8"/>
    <b v="1"/>
    <s v="film &amp; video/television"/>
    <n v="100"/>
    <x v="8"/>
    <x v="0"/>
    <x v="0"/>
    <d v="2016-04-15T21:00:00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x v="9"/>
    <b v="1"/>
    <s v="film &amp; video/television"/>
    <n v="126"/>
    <x v="9"/>
    <x v="0"/>
    <x v="0"/>
    <d v="2016-04-17T02:29:04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x v="10"/>
    <b v="1"/>
    <s v="film &amp; video/television"/>
    <n v="101"/>
    <x v="10"/>
    <x v="0"/>
    <x v="0"/>
    <d v="2014-06-25T01:37:59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x v="11"/>
    <b v="1"/>
    <s v="film &amp; video/television"/>
    <n v="121"/>
    <x v="11"/>
    <x v="0"/>
    <x v="0"/>
    <d v="2016-08-22T03:00:00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x v="12"/>
    <b v="1"/>
    <s v="film &amp; video/television"/>
    <n v="165"/>
    <x v="12"/>
    <x v="0"/>
    <x v="0"/>
    <d v="2014-07-16T03:00:00"/>
    <x v="12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x v="13"/>
    <b v="1"/>
    <s v="film &amp; video/television"/>
    <n v="160"/>
    <x v="13"/>
    <x v="0"/>
    <x v="0"/>
    <d v="2016-06-23T20:27:00"/>
    <x v="13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x v="14"/>
    <b v="1"/>
    <s v="film &amp; video/television"/>
    <n v="101"/>
    <x v="14"/>
    <x v="0"/>
    <x v="0"/>
    <d v="2014-07-13T13:59:00"/>
    <x v="14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x v="15"/>
    <b v="1"/>
    <s v="film &amp; video/television"/>
    <n v="107"/>
    <x v="15"/>
    <x v="0"/>
    <x v="0"/>
    <d v="2015-09-27T20:14:00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x v="16"/>
    <b v="1"/>
    <s v="film &amp; video/television"/>
    <n v="100"/>
    <x v="16"/>
    <x v="0"/>
    <x v="0"/>
    <d v="2014-06-16T05:30:00"/>
    <x v="16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x v="17"/>
    <b v="1"/>
    <s v="film &amp; video/television"/>
    <n v="101"/>
    <x v="17"/>
    <x v="0"/>
    <x v="0"/>
    <d v="2014-11-04T18:33:42"/>
    <x v="17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x v="18"/>
    <b v="1"/>
    <s v="film &amp; video/television"/>
    <n v="106"/>
    <x v="18"/>
    <x v="0"/>
    <x v="0"/>
    <d v="2014-09-17T13:00:56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x v="19"/>
    <b v="1"/>
    <s v="film &amp; video/television"/>
    <n v="145"/>
    <x v="19"/>
    <x v="0"/>
    <x v="0"/>
    <d v="2015-07-20T19:35:34"/>
    <x v="19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x v="20"/>
    <b v="1"/>
    <s v="film &amp; video/television"/>
    <n v="100"/>
    <x v="20"/>
    <x v="0"/>
    <x v="0"/>
    <d v="2015-09-13T18:11:52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x v="21"/>
    <b v="1"/>
    <s v="film &amp; video/television"/>
    <n v="109"/>
    <x v="21"/>
    <x v="0"/>
    <x v="0"/>
    <d v="2014-09-26T15:03:09"/>
    <x v="2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x v="22"/>
    <b v="1"/>
    <s v="film &amp; video/television"/>
    <n v="117"/>
    <x v="22"/>
    <x v="0"/>
    <x v="0"/>
    <d v="2015-01-01T07:59:00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x v="23"/>
    <b v="1"/>
    <s v="film &amp; video/television"/>
    <n v="119"/>
    <x v="23"/>
    <x v="0"/>
    <x v="0"/>
    <d v="2015-04-30T15:20:00"/>
    <x v="23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x v="24"/>
    <b v="1"/>
    <s v="film &amp; video/television"/>
    <n v="109"/>
    <x v="24"/>
    <x v="0"/>
    <x v="0"/>
    <d v="2015-09-15T19:39:00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x v="25"/>
    <b v="1"/>
    <s v="film &amp; video/television"/>
    <n v="133"/>
    <x v="25"/>
    <x v="0"/>
    <x v="0"/>
    <d v="2016-01-09T00:36:01"/>
    <x v="25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x v="10"/>
    <b v="1"/>
    <s v="film &amp; video/television"/>
    <n v="155"/>
    <x v="26"/>
    <x v="0"/>
    <x v="0"/>
    <d v="2014-08-17T12:22:24"/>
    <x v="26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x v="3"/>
    <b v="1"/>
    <s v="film &amp; video/television"/>
    <n v="112"/>
    <x v="27"/>
    <x v="0"/>
    <x v="0"/>
    <d v="2014-11-16T04:57:13"/>
    <x v="27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x v="26"/>
    <b v="1"/>
    <s v="film &amp; video/television"/>
    <n v="100"/>
    <x v="28"/>
    <x v="0"/>
    <x v="0"/>
    <d v="2015-12-16T23:08:04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x v="27"/>
    <b v="1"/>
    <s v="film &amp; video/television"/>
    <n v="123"/>
    <x v="29"/>
    <x v="0"/>
    <x v="0"/>
    <d v="2014-07-22T16:09:28"/>
    <x v="29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x v="28"/>
    <b v="1"/>
    <s v="film &amp; video/television"/>
    <n v="101"/>
    <x v="30"/>
    <x v="0"/>
    <x v="0"/>
    <d v="2014-08-21T07:01:55"/>
    <x v="3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x v="29"/>
    <b v="1"/>
    <s v="film &amp; video/television"/>
    <n v="100"/>
    <x v="31"/>
    <x v="0"/>
    <x v="0"/>
    <d v="2016-01-25T19:00:34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x v="30"/>
    <b v="1"/>
    <s v="film &amp; video/television"/>
    <n v="100"/>
    <x v="32"/>
    <x v="0"/>
    <x v="0"/>
    <d v="2016-05-13T03:59:00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x v="31"/>
    <b v="1"/>
    <s v="film &amp; video/television"/>
    <n v="102"/>
    <x v="33"/>
    <x v="0"/>
    <x v="0"/>
    <d v="2015-11-08T16:51:41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x v="32"/>
    <b v="1"/>
    <s v="film &amp; video/television"/>
    <n v="130"/>
    <x v="34"/>
    <x v="0"/>
    <x v="0"/>
    <d v="2014-08-05T07:43:21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x v="33"/>
    <b v="1"/>
    <s v="film &amp; video/television"/>
    <n v="167"/>
    <x v="35"/>
    <x v="0"/>
    <x v="0"/>
    <d v="2015-04-28T00:00:00"/>
    <x v="35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x v="34"/>
    <b v="1"/>
    <s v="film &amp; video/television"/>
    <n v="142"/>
    <x v="36"/>
    <x v="0"/>
    <x v="0"/>
    <d v="2015-04-04T06:22:05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x v="35"/>
    <b v="1"/>
    <s v="film &amp; video/television"/>
    <n v="183"/>
    <x v="37"/>
    <x v="0"/>
    <x v="0"/>
    <d v="2015-02-27T16:37:59"/>
    <x v="37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x v="36"/>
    <b v="1"/>
    <s v="film &amp; video/television"/>
    <n v="110"/>
    <x v="38"/>
    <x v="0"/>
    <x v="0"/>
    <d v="2013-05-11T01:22:24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x v="37"/>
    <b v="1"/>
    <s v="film &amp; video/television"/>
    <n v="131"/>
    <x v="39"/>
    <x v="0"/>
    <x v="0"/>
    <d v="2014-05-25T22:59:00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x v="38"/>
    <b v="1"/>
    <s v="film &amp; video/television"/>
    <n v="101"/>
    <x v="40"/>
    <x v="0"/>
    <x v="0"/>
    <d v="2014-06-19T04:00:0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x v="10"/>
    <b v="1"/>
    <s v="film &amp; video/television"/>
    <n v="100"/>
    <x v="41"/>
    <x v="0"/>
    <x v="0"/>
    <d v="2014-10-05T13:39:14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x v="39"/>
    <b v="1"/>
    <s v="film &amp; video/television"/>
    <n v="142"/>
    <x v="42"/>
    <x v="0"/>
    <x v="0"/>
    <d v="2014-12-28T15:20:26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x v="40"/>
    <b v="1"/>
    <s v="film &amp; video/television"/>
    <n v="309"/>
    <x v="43"/>
    <x v="0"/>
    <x v="0"/>
    <d v="2014-07-13T00:00:00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x v="41"/>
    <b v="1"/>
    <s v="film &amp; video/television"/>
    <n v="100"/>
    <x v="44"/>
    <x v="0"/>
    <x v="0"/>
    <d v="2014-10-07T02:22:17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x v="42"/>
    <b v="1"/>
    <s v="film &amp; video/television"/>
    <n v="120"/>
    <x v="45"/>
    <x v="0"/>
    <x v="0"/>
    <d v="2016-04-27T14:58:27"/>
    <x v="45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x v="43"/>
    <b v="1"/>
    <s v="film &amp; video/television"/>
    <n v="104"/>
    <x v="46"/>
    <x v="0"/>
    <x v="0"/>
    <d v="2015-12-15T23:09:34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x v="16"/>
    <b v="1"/>
    <s v="film &amp; video/television"/>
    <n v="108"/>
    <x v="47"/>
    <x v="0"/>
    <x v="0"/>
    <d v="2014-12-19T20:40:0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x v="44"/>
    <b v="1"/>
    <s v="film &amp; video/television"/>
    <n v="108"/>
    <x v="48"/>
    <x v="0"/>
    <x v="0"/>
    <d v="2015-03-01T12:00:00"/>
    <x v="48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x v="45"/>
    <b v="1"/>
    <s v="film &amp; video/television"/>
    <n v="100"/>
    <x v="49"/>
    <x v="0"/>
    <x v="0"/>
    <d v="2015-10-24T04:14:05"/>
    <x v="49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x v="19"/>
    <b v="1"/>
    <s v="film &amp; video/television"/>
    <n v="100"/>
    <x v="50"/>
    <x v="0"/>
    <x v="0"/>
    <d v="2015-01-30T17:00:0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x v="46"/>
    <b v="1"/>
    <s v="film &amp; video/television"/>
    <n v="128"/>
    <x v="51"/>
    <x v="0"/>
    <x v="0"/>
    <d v="2015-08-10T22:17:17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x v="47"/>
    <b v="1"/>
    <s v="film &amp; video/television"/>
    <n v="116"/>
    <x v="52"/>
    <x v="0"/>
    <x v="0"/>
    <d v="2014-07-17T16:50:46"/>
    <x v="52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x v="27"/>
    <b v="1"/>
    <s v="film &amp; video/television"/>
    <n v="110"/>
    <x v="53"/>
    <x v="0"/>
    <x v="0"/>
    <d v="2014-04-04T22:00:00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x v="47"/>
    <b v="1"/>
    <s v="film &amp; video/television"/>
    <n v="101"/>
    <x v="54"/>
    <x v="0"/>
    <x v="0"/>
    <d v="2015-12-25T17:07:01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x v="48"/>
    <b v="1"/>
    <s v="film &amp; video/television"/>
    <n v="129"/>
    <x v="55"/>
    <x v="0"/>
    <x v="0"/>
    <d v="2016-05-27T23:15:16"/>
    <x v="55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x v="49"/>
    <b v="1"/>
    <s v="film &amp; video/television"/>
    <n v="107"/>
    <x v="56"/>
    <x v="0"/>
    <x v="0"/>
    <d v="2015-06-08T16:00:00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x v="50"/>
    <b v="1"/>
    <s v="film &amp; video/television"/>
    <n v="102"/>
    <x v="57"/>
    <x v="0"/>
    <x v="0"/>
    <d v="2015-04-25T19:59:22"/>
    <x v="57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x v="11"/>
    <b v="1"/>
    <s v="film &amp; video/television"/>
    <n v="103"/>
    <x v="58"/>
    <x v="0"/>
    <x v="0"/>
    <d v="2014-11-19T18:52:52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x v="51"/>
    <b v="1"/>
    <s v="film &amp; video/television"/>
    <n v="100"/>
    <x v="59"/>
    <x v="0"/>
    <x v="0"/>
    <d v="2015-09-14T21:00:00"/>
    <x v="59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x v="52"/>
    <b v="1"/>
    <s v="film &amp; video/shorts"/>
    <n v="103"/>
    <x v="60"/>
    <x v="0"/>
    <x v="1"/>
    <d v="2014-03-23T00:00:0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x v="23"/>
    <b v="1"/>
    <s v="film &amp; video/shorts"/>
    <n v="148"/>
    <x v="61"/>
    <x v="0"/>
    <x v="1"/>
    <d v="2013-06-06T19:32:37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x v="53"/>
    <b v="1"/>
    <s v="film &amp; video/shorts"/>
    <n v="155"/>
    <x v="62"/>
    <x v="0"/>
    <x v="1"/>
    <d v="2013-03-03T19:11:18"/>
    <x v="62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x v="31"/>
    <b v="1"/>
    <s v="film &amp; video/shorts"/>
    <n v="114"/>
    <x v="63"/>
    <x v="0"/>
    <x v="1"/>
    <d v="2013-12-28T04:59:00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x v="54"/>
    <b v="1"/>
    <s v="film &amp; video/shorts"/>
    <n v="173"/>
    <x v="64"/>
    <x v="0"/>
    <x v="1"/>
    <d v="2013-07-08T00:26:21"/>
    <x v="64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x v="7"/>
    <b v="1"/>
    <s v="film &amp; video/shorts"/>
    <n v="108"/>
    <x v="65"/>
    <x v="0"/>
    <x v="1"/>
    <d v="2014-08-11T05:59:00"/>
    <x v="65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x v="55"/>
    <b v="1"/>
    <s v="film &amp; video/shorts"/>
    <n v="119"/>
    <x v="66"/>
    <x v="0"/>
    <x v="1"/>
    <d v="2016-07-18T20:23:40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x v="9"/>
    <b v="1"/>
    <s v="film &amp; video/shorts"/>
    <n v="116"/>
    <x v="67"/>
    <x v="0"/>
    <x v="1"/>
    <d v="2012-07-15T14:00:04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x v="17"/>
    <b v="1"/>
    <s v="film &amp; video/shorts"/>
    <n v="127"/>
    <x v="68"/>
    <x v="0"/>
    <x v="1"/>
    <d v="2014-02-23T13:39:51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x v="56"/>
    <b v="1"/>
    <s v="film &amp; video/shorts"/>
    <n v="111"/>
    <x v="69"/>
    <x v="0"/>
    <x v="1"/>
    <d v="2011-10-02T06:59:00"/>
    <x v="69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x v="57"/>
    <b v="1"/>
    <s v="film &amp; video/shorts"/>
    <n v="127"/>
    <x v="70"/>
    <x v="0"/>
    <x v="1"/>
    <d v="2011-09-04T21:30:45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x v="58"/>
    <b v="1"/>
    <s v="film &amp; video/shorts"/>
    <n v="124"/>
    <x v="71"/>
    <x v="0"/>
    <x v="1"/>
    <d v="2012-05-28T06:30:57"/>
    <x v="7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x v="14"/>
    <b v="1"/>
    <s v="film &amp; video/shorts"/>
    <n v="108"/>
    <x v="72"/>
    <x v="0"/>
    <x v="1"/>
    <d v="2012-11-15T00:00:00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x v="59"/>
    <b v="1"/>
    <s v="film &amp; video/shorts"/>
    <n v="100"/>
    <x v="73"/>
    <x v="0"/>
    <x v="1"/>
    <d v="2011-05-03T03:59:00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x v="60"/>
    <b v="1"/>
    <s v="film &amp; video/shorts"/>
    <n v="113"/>
    <x v="74"/>
    <x v="0"/>
    <x v="1"/>
    <d v="2016-01-21T11:41:35"/>
    <x v="74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x v="5"/>
    <b v="1"/>
    <s v="film &amp; video/shorts"/>
    <n v="115"/>
    <x v="75"/>
    <x v="0"/>
    <x v="1"/>
    <d v="2013-04-23T05:01:12"/>
    <x v="75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x v="41"/>
    <b v="1"/>
    <s v="film &amp; video/shorts"/>
    <n v="153"/>
    <x v="76"/>
    <x v="0"/>
    <x v="1"/>
    <d v="2011-12-27T17:35:58"/>
    <x v="76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x v="55"/>
    <b v="1"/>
    <s v="film &amp; video/shorts"/>
    <n v="393"/>
    <x v="77"/>
    <x v="0"/>
    <x v="1"/>
    <d v="2012-05-21T02:59:00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x v="2"/>
    <b v="1"/>
    <s v="film &amp; video/shorts"/>
    <n v="2702"/>
    <x v="78"/>
    <x v="0"/>
    <x v="1"/>
    <d v="2016-09-01T17:32:01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x v="14"/>
    <b v="1"/>
    <s v="film &amp; video/shorts"/>
    <n v="127"/>
    <x v="79"/>
    <x v="0"/>
    <x v="1"/>
    <d v="2014-04-25T18:38:13"/>
    <x v="79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x v="5"/>
    <b v="1"/>
    <s v="film &amp; video/shorts"/>
    <n v="107"/>
    <x v="80"/>
    <x v="0"/>
    <x v="1"/>
    <d v="2013-12-10T02:00:56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x v="33"/>
    <b v="1"/>
    <s v="film &amp; video/shorts"/>
    <n v="198"/>
    <x v="81"/>
    <x v="0"/>
    <x v="1"/>
    <d v="2012-07-14T03:02:00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x v="61"/>
    <b v="1"/>
    <s v="film &amp; video/shorts"/>
    <n v="100"/>
    <x v="82"/>
    <x v="0"/>
    <x v="1"/>
    <d v="2011-10-09T19:41:01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x v="62"/>
    <b v="1"/>
    <s v="film &amp; video/shorts"/>
    <n v="103"/>
    <x v="83"/>
    <x v="0"/>
    <x v="1"/>
    <d v="2015-02-22T11:30:00"/>
    <x v="83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x v="63"/>
    <b v="1"/>
    <s v="film &amp; video/shorts"/>
    <n v="100"/>
    <x v="84"/>
    <x v="0"/>
    <x v="1"/>
    <d v="2011-05-15T18:11:26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x v="64"/>
    <b v="1"/>
    <s v="film &amp; video/shorts"/>
    <n v="126"/>
    <x v="85"/>
    <x v="0"/>
    <x v="1"/>
    <d v="2011-09-23T03:00:37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x v="57"/>
    <b v="1"/>
    <s v="film &amp; video/shorts"/>
    <n v="106"/>
    <x v="86"/>
    <x v="0"/>
    <x v="1"/>
    <d v="2015-12-27T14:20:45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x v="20"/>
    <b v="1"/>
    <s v="film &amp; video/shorts"/>
    <n v="105"/>
    <x v="87"/>
    <x v="0"/>
    <x v="1"/>
    <d v="2010-06-03T01:41:00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x v="65"/>
    <b v="1"/>
    <s v="film &amp; video/shorts"/>
    <n v="103"/>
    <x v="88"/>
    <x v="0"/>
    <x v="1"/>
    <d v="2014-06-22T15:48:51"/>
    <x v="88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x v="66"/>
    <b v="1"/>
    <s v="film &amp; video/shorts"/>
    <n v="115"/>
    <x v="89"/>
    <x v="0"/>
    <x v="1"/>
    <d v="2013-06-02T18:03:12"/>
    <x v="89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x v="38"/>
    <b v="1"/>
    <s v="film &amp; video/shorts"/>
    <n v="100"/>
    <x v="90"/>
    <x v="0"/>
    <x v="1"/>
    <d v="2011-07-12T07:08:19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x v="67"/>
    <b v="1"/>
    <s v="film &amp; video/shorts"/>
    <n v="120"/>
    <x v="91"/>
    <x v="0"/>
    <x v="1"/>
    <d v="2011-05-17T09:39:24"/>
    <x v="9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x v="68"/>
    <b v="1"/>
    <s v="film &amp; video/shorts"/>
    <n v="105"/>
    <x v="92"/>
    <x v="0"/>
    <x v="1"/>
    <d v="2017-02-01T08:00:00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x v="41"/>
    <b v="1"/>
    <s v="film &amp; video/shorts"/>
    <n v="111"/>
    <x v="93"/>
    <x v="0"/>
    <x v="1"/>
    <d v="2012-07-03T21:00:00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x v="8"/>
    <b v="1"/>
    <s v="film &amp; video/shorts"/>
    <n v="104"/>
    <x v="94"/>
    <x v="0"/>
    <x v="1"/>
    <d v="2014-04-07T17:13:42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x v="64"/>
    <b v="1"/>
    <s v="film &amp; video/shorts"/>
    <n v="131"/>
    <x v="95"/>
    <x v="0"/>
    <x v="1"/>
    <d v="2012-02-26T00:07:21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x v="69"/>
    <b v="1"/>
    <s v="film &amp; video/shorts"/>
    <n v="115"/>
    <x v="96"/>
    <x v="0"/>
    <x v="1"/>
    <d v="2010-08-01T03:00:00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x v="22"/>
    <b v="1"/>
    <s v="film &amp; video/shorts"/>
    <n v="106"/>
    <x v="97"/>
    <x v="0"/>
    <x v="1"/>
    <d v="2011-07-12T03:14:42"/>
    <x v="97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x v="65"/>
    <b v="1"/>
    <s v="film &amp; video/shorts"/>
    <n v="106"/>
    <x v="98"/>
    <x v="0"/>
    <x v="1"/>
    <d v="2012-12-07T23:30:00"/>
    <x v="98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x v="70"/>
    <b v="1"/>
    <s v="film &amp; video/shorts"/>
    <n v="106"/>
    <x v="99"/>
    <x v="0"/>
    <x v="1"/>
    <d v="2014-01-22T21:39:59"/>
    <x v="9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x v="55"/>
    <b v="1"/>
    <s v="film &amp; video/shorts"/>
    <n v="100"/>
    <x v="100"/>
    <x v="0"/>
    <x v="1"/>
    <d v="2012-11-04T19:04:46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x v="2"/>
    <b v="1"/>
    <s v="film &amp; video/shorts"/>
    <n v="100"/>
    <x v="101"/>
    <x v="0"/>
    <x v="1"/>
    <d v="2013-01-24T18:38:30"/>
    <x v="10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x v="71"/>
    <b v="1"/>
    <s v="film &amp; video/shorts"/>
    <n v="128"/>
    <x v="102"/>
    <x v="0"/>
    <x v="1"/>
    <d v="2010-12-23T03:08:53"/>
    <x v="102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x v="72"/>
    <b v="1"/>
    <s v="film &amp; video/shorts"/>
    <n v="105"/>
    <x v="103"/>
    <x v="0"/>
    <x v="1"/>
    <d v="2014-03-07T19:20:30"/>
    <x v="103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x v="73"/>
    <b v="1"/>
    <s v="film &amp; video/shorts"/>
    <n v="120"/>
    <x v="88"/>
    <x v="0"/>
    <x v="1"/>
    <d v="2011-04-03T01:00:00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x v="65"/>
    <b v="1"/>
    <s v="film &amp; video/shorts"/>
    <n v="107"/>
    <x v="104"/>
    <x v="0"/>
    <x v="1"/>
    <d v="2016-05-14T00:00:00"/>
    <x v="105"/>
  </r>
  <r>
    <n v="106"/>
    <s v="LOST WEEKEND"/>
    <s v="A Boy. A Girl. A Car. A Serial Killer."/>
    <n v="5000"/>
    <n v="5025"/>
    <x v="0"/>
    <x v="0"/>
    <s v="USD"/>
    <n v="1333391901"/>
    <n v="1332182301"/>
    <b v="0"/>
    <x v="74"/>
    <b v="1"/>
    <s v="film &amp; video/shorts"/>
    <n v="101"/>
    <x v="105"/>
    <x v="0"/>
    <x v="1"/>
    <d v="2012-04-02T18:38:21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x v="50"/>
    <b v="1"/>
    <s v="film &amp; video/shorts"/>
    <n v="102"/>
    <x v="106"/>
    <x v="0"/>
    <x v="1"/>
    <d v="2011-04-24T23:34:47"/>
    <x v="10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x v="5"/>
    <b v="1"/>
    <s v="film &amp; video/shorts"/>
    <n v="247"/>
    <x v="107"/>
    <x v="0"/>
    <x v="1"/>
    <d v="2013-05-31T14:42:50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x v="5"/>
    <b v="1"/>
    <s v="film &amp; video/shorts"/>
    <n v="220"/>
    <x v="108"/>
    <x v="0"/>
    <x v="1"/>
    <d v="2011-02-26T00:37:10"/>
    <x v="109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x v="55"/>
    <b v="1"/>
    <s v="film &amp; video/shorts"/>
    <n v="131"/>
    <x v="109"/>
    <x v="0"/>
    <x v="1"/>
    <d v="2013-11-14T05:59:0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x v="28"/>
    <b v="1"/>
    <s v="film &amp; video/shorts"/>
    <n v="155"/>
    <x v="110"/>
    <x v="0"/>
    <x v="1"/>
    <d v="2015-05-31T07:59:47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x v="75"/>
    <b v="1"/>
    <s v="film &amp; video/shorts"/>
    <n v="104"/>
    <x v="111"/>
    <x v="0"/>
    <x v="1"/>
    <d v="2014-04-13T02:00:00"/>
    <x v="11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x v="76"/>
    <b v="1"/>
    <s v="film &amp; video/shorts"/>
    <n v="141"/>
    <x v="112"/>
    <x v="0"/>
    <x v="1"/>
    <d v="2011-08-06T15:00:00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x v="2"/>
    <b v="1"/>
    <s v="film &amp; video/shorts"/>
    <n v="103"/>
    <x v="113"/>
    <x v="0"/>
    <x v="1"/>
    <d v="2012-01-13T06:34:48"/>
    <x v="114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x v="19"/>
    <b v="1"/>
    <s v="film &amp; video/shorts"/>
    <n v="140"/>
    <x v="114"/>
    <x v="0"/>
    <x v="1"/>
    <d v="2012-02-04T17:44:04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x v="7"/>
    <b v="1"/>
    <s v="film &amp; video/shorts"/>
    <n v="114"/>
    <x v="115"/>
    <x v="0"/>
    <x v="1"/>
    <d v="2011-04-08T10:55:55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x v="74"/>
    <b v="1"/>
    <s v="film &amp; video/shorts"/>
    <n v="100"/>
    <x v="116"/>
    <x v="0"/>
    <x v="1"/>
    <d v="2010-06-09T19:00:00"/>
    <x v="117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x v="70"/>
    <b v="1"/>
    <s v="film &amp; video/shorts"/>
    <n v="113"/>
    <x v="117"/>
    <x v="0"/>
    <x v="1"/>
    <d v="2011-07-29T01:17:16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x v="77"/>
    <b v="1"/>
    <s v="film &amp; video/shorts"/>
    <n v="105"/>
    <x v="118"/>
    <x v="0"/>
    <x v="1"/>
    <d v="2011-08-13T23:00:00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x v="29"/>
    <b v="0"/>
    <s v="film &amp; video/science fiction"/>
    <n v="0"/>
    <x v="119"/>
    <x v="0"/>
    <x v="2"/>
    <d v="2016-10-03T01:11:47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x v="29"/>
    <b v="0"/>
    <s v="film &amp; video/science fiction"/>
    <n v="0"/>
    <x v="120"/>
    <x v="0"/>
    <x v="2"/>
    <d v="2015-04-18T10:16:00"/>
    <x v="12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x v="78"/>
    <b v="0"/>
    <s v="film &amp; video/science fiction"/>
    <n v="0"/>
    <x v="121"/>
    <x v="0"/>
    <x v="2"/>
    <d v="2016-10-10T10:21:47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x v="79"/>
    <b v="0"/>
    <s v="film &amp; video/science fiction"/>
    <n v="0"/>
    <x v="122"/>
    <x v="0"/>
    <x v="2"/>
    <d v="2014-10-28T22:00:00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x v="78"/>
    <b v="0"/>
    <s v="film &amp; video/science fiction"/>
    <n v="0"/>
    <x v="121"/>
    <x v="0"/>
    <x v="2"/>
    <d v="2015-05-15T22:17:22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x v="79"/>
    <b v="0"/>
    <s v="film &amp; video/science fiction"/>
    <n v="14"/>
    <x v="123"/>
    <x v="0"/>
    <x v="2"/>
    <d v="2017-02-03T23:51:20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x v="62"/>
    <b v="0"/>
    <s v="film &amp; video/science fiction"/>
    <n v="6"/>
    <x v="124"/>
    <x v="0"/>
    <x v="2"/>
    <d v="2015-06-11T02:00:00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x v="80"/>
    <b v="0"/>
    <s v="film &amp; video/science fiction"/>
    <n v="2"/>
    <x v="125"/>
    <x v="0"/>
    <x v="2"/>
    <d v="2015-04-03T13:59:01"/>
    <x v="127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x v="79"/>
    <b v="0"/>
    <s v="film &amp; video/science fiction"/>
    <n v="2"/>
    <x v="126"/>
    <x v="0"/>
    <x v="2"/>
    <d v="2016-10-20T05:28:13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x v="78"/>
    <b v="0"/>
    <s v="film &amp; video/science fiction"/>
    <n v="0"/>
    <x v="121"/>
    <x v="0"/>
    <x v="2"/>
    <d v="2014-10-30T22:29:43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x v="78"/>
    <b v="0"/>
    <s v="film &amp; video/science fiction"/>
    <n v="0"/>
    <x v="121"/>
    <x v="0"/>
    <x v="2"/>
    <d v="2014-06-16T20:16:00"/>
    <x v="130"/>
  </r>
  <r>
    <n v="131"/>
    <s v="I (Canceled)"/>
    <s v="I"/>
    <n v="1200"/>
    <n v="0"/>
    <x v="1"/>
    <x v="0"/>
    <s v="USD"/>
    <n v="1467763200"/>
    <n v="1466453161"/>
    <b v="0"/>
    <x v="78"/>
    <b v="0"/>
    <s v="film &amp; video/science fiction"/>
    <n v="0"/>
    <x v="121"/>
    <x v="0"/>
    <x v="2"/>
    <d v="2016-07-06T00:00:00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x v="75"/>
    <b v="0"/>
    <s v="film &amp; video/science fiction"/>
    <n v="10"/>
    <x v="127"/>
    <x v="0"/>
    <x v="2"/>
    <d v="2014-11-07T20:30:07"/>
    <x v="13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x v="78"/>
    <b v="0"/>
    <s v="film &amp; video/science fiction"/>
    <n v="0"/>
    <x v="121"/>
    <x v="0"/>
    <x v="2"/>
    <d v="2016-05-31T17:31:00"/>
    <x v="133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x v="78"/>
    <b v="0"/>
    <s v="film &amp; video/science fiction"/>
    <n v="0"/>
    <x v="121"/>
    <x v="0"/>
    <x v="2"/>
    <d v="2015-09-04T17:00:00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x v="81"/>
    <b v="0"/>
    <s v="film &amp; video/science fiction"/>
    <n v="13"/>
    <x v="128"/>
    <x v="0"/>
    <x v="2"/>
    <d v="2014-07-01T19:00:00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x v="78"/>
    <b v="0"/>
    <s v="film &amp; video/science fiction"/>
    <n v="0"/>
    <x v="121"/>
    <x v="0"/>
    <x v="2"/>
    <d v="2015-05-16T10:16:00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x v="78"/>
    <b v="0"/>
    <s v="film &amp; video/science fiction"/>
    <n v="0"/>
    <x v="121"/>
    <x v="0"/>
    <x v="2"/>
    <d v="2015-10-12T13:46:33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x v="6"/>
    <b v="0"/>
    <s v="film &amp; video/science fiction"/>
    <n v="3"/>
    <x v="129"/>
    <x v="0"/>
    <x v="2"/>
    <d v="2015-08-01T04:59:00"/>
    <x v="138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x v="29"/>
    <b v="0"/>
    <s v="film &amp; video/science fiction"/>
    <n v="100"/>
    <x v="130"/>
    <x v="0"/>
    <x v="2"/>
    <d v="2015-07-12T22:06:12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x v="78"/>
    <b v="0"/>
    <s v="film &amp; video/science fiction"/>
    <n v="0"/>
    <x v="121"/>
    <x v="0"/>
    <x v="2"/>
    <d v="2015-03-20T03:45:32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x v="33"/>
    <b v="0"/>
    <s v="film &amp; video/science fiction"/>
    <n v="11"/>
    <x v="131"/>
    <x v="0"/>
    <x v="2"/>
    <d v="2015-05-31T03:40:23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x v="29"/>
    <b v="0"/>
    <s v="film &amp; video/science fiction"/>
    <n v="0"/>
    <x v="119"/>
    <x v="0"/>
    <x v="2"/>
    <d v="2014-11-16T22:26:18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x v="78"/>
    <b v="0"/>
    <s v="film &amp; video/science fiction"/>
    <n v="0"/>
    <x v="121"/>
    <x v="0"/>
    <x v="2"/>
    <d v="2016-09-03T05:55:00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x v="77"/>
    <b v="0"/>
    <s v="film &amp; video/science fiction"/>
    <n v="28"/>
    <x v="132"/>
    <x v="0"/>
    <x v="2"/>
    <d v="2015-04-13T17:17:52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x v="82"/>
    <b v="0"/>
    <s v="film &amp; video/science fiction"/>
    <n v="8"/>
    <x v="133"/>
    <x v="0"/>
    <x v="2"/>
    <d v="2015-08-11T13:00:52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x v="83"/>
    <b v="0"/>
    <s v="film &amp; video/science fiction"/>
    <n v="1"/>
    <x v="134"/>
    <x v="0"/>
    <x v="2"/>
    <d v="2017-01-18T00:23:18"/>
    <x v="146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x v="78"/>
    <b v="0"/>
    <s v="film &amp; video/science fiction"/>
    <n v="0"/>
    <x v="121"/>
    <x v="0"/>
    <x v="2"/>
    <d v="2015-01-08T18:18:00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x v="84"/>
    <b v="0"/>
    <s v="film &amp; video/science fiction"/>
    <n v="0"/>
    <x v="135"/>
    <x v="0"/>
    <x v="2"/>
    <d v="2016-02-27T06:45:36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x v="79"/>
    <b v="0"/>
    <s v="film &amp; video/science fiction"/>
    <n v="1"/>
    <x v="136"/>
    <x v="0"/>
    <x v="2"/>
    <d v="2014-12-25T08:00:00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x v="85"/>
    <b v="0"/>
    <s v="film &amp; video/science fiction"/>
    <n v="23"/>
    <x v="137"/>
    <x v="0"/>
    <x v="2"/>
    <d v="2015-05-26T03:53:02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x v="81"/>
    <b v="0"/>
    <s v="film &amp; video/science fiction"/>
    <n v="0"/>
    <x v="138"/>
    <x v="0"/>
    <x v="2"/>
    <d v="2015-06-18T13:13:11"/>
    <x v="15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x v="84"/>
    <b v="0"/>
    <s v="film &amp; video/science fiction"/>
    <n v="0"/>
    <x v="2"/>
    <x v="0"/>
    <x v="2"/>
    <d v="2014-09-23T01:51:40"/>
    <x v="15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x v="73"/>
    <b v="0"/>
    <s v="film &amp; video/science fiction"/>
    <n v="1"/>
    <x v="139"/>
    <x v="0"/>
    <x v="2"/>
    <d v="2014-12-02T15:04:04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x v="83"/>
    <b v="0"/>
    <s v="film &amp; video/science fiction"/>
    <n v="3"/>
    <x v="140"/>
    <x v="0"/>
    <x v="2"/>
    <d v="2015-06-03T13:08:15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x v="80"/>
    <b v="0"/>
    <s v="film &amp; video/science fiction"/>
    <n v="0"/>
    <x v="141"/>
    <x v="0"/>
    <x v="2"/>
    <d v="2015-07-23T13:25:3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x v="41"/>
    <b v="0"/>
    <s v="film &amp; video/science fiction"/>
    <n v="5"/>
    <x v="142"/>
    <x v="0"/>
    <x v="2"/>
    <d v="2014-08-03T02:59: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x v="84"/>
    <b v="0"/>
    <s v="film &amp; video/science fiction"/>
    <n v="0"/>
    <x v="143"/>
    <x v="0"/>
    <x v="2"/>
    <d v="2016-02-26T21:52:52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x v="78"/>
    <b v="0"/>
    <s v="film &amp; video/science fiction"/>
    <n v="0"/>
    <x v="121"/>
    <x v="0"/>
    <x v="2"/>
    <d v="2014-10-22T01:50:2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x v="29"/>
    <b v="0"/>
    <s v="film &amp; video/science fiction"/>
    <n v="0"/>
    <x v="119"/>
    <x v="0"/>
    <x v="2"/>
    <d v="2016-07-03T10:25:45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x v="78"/>
    <b v="0"/>
    <s v="film &amp; video/drama"/>
    <n v="0"/>
    <x v="121"/>
    <x v="0"/>
    <x v="3"/>
    <d v="2015-08-15T21:54:51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x v="29"/>
    <b v="0"/>
    <s v="film &amp; video/drama"/>
    <n v="0"/>
    <x v="144"/>
    <x v="0"/>
    <x v="3"/>
    <d v="2014-07-02T16:29:55"/>
    <x v="161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x v="73"/>
    <b v="0"/>
    <s v="film &amp; video/drama"/>
    <n v="16"/>
    <x v="145"/>
    <x v="0"/>
    <x v="3"/>
    <d v="2014-08-16T23:42:00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x v="78"/>
    <b v="0"/>
    <s v="film &amp; video/drama"/>
    <n v="0"/>
    <x v="121"/>
    <x v="0"/>
    <x v="3"/>
    <d v="2015-10-01T00:00:00"/>
    <x v="16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x v="63"/>
    <b v="0"/>
    <s v="film &amp; video/drama"/>
    <n v="1"/>
    <x v="146"/>
    <x v="0"/>
    <x v="3"/>
    <d v="2014-09-19T18:18:21"/>
    <x v="164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x v="78"/>
    <b v="0"/>
    <s v="film &amp; video/drama"/>
    <n v="0"/>
    <x v="121"/>
    <x v="0"/>
    <x v="3"/>
    <d v="2016-01-12T15:48:44"/>
    <x v="165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x v="29"/>
    <b v="0"/>
    <s v="film &amp; video/drama"/>
    <n v="60"/>
    <x v="147"/>
    <x v="0"/>
    <x v="3"/>
    <d v="2017-01-16T01:49:22"/>
    <x v="166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x v="84"/>
    <b v="0"/>
    <s v="film &amp; video/drama"/>
    <n v="0"/>
    <x v="148"/>
    <x v="0"/>
    <x v="3"/>
    <d v="2015-08-04T22:15:35"/>
    <x v="167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x v="83"/>
    <b v="0"/>
    <s v="film &amp; video/drama"/>
    <n v="4"/>
    <x v="149"/>
    <x v="0"/>
    <x v="3"/>
    <d v="2015-03-19T19:02:50"/>
    <x v="168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x v="73"/>
    <b v="0"/>
    <s v="film &amp; video/drama"/>
    <n v="22"/>
    <x v="150"/>
    <x v="0"/>
    <x v="3"/>
    <d v="2014-10-18T12:07:3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x v="73"/>
    <b v="0"/>
    <s v="film &amp; video/drama"/>
    <n v="3"/>
    <x v="151"/>
    <x v="0"/>
    <x v="3"/>
    <d v="2015-08-30T05:28:00"/>
    <x v="17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x v="29"/>
    <b v="0"/>
    <s v="film &amp; video/drama"/>
    <n v="0"/>
    <x v="120"/>
    <x v="0"/>
    <x v="3"/>
    <d v="2016-08-12T04:20:14"/>
    <x v="171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x v="78"/>
    <b v="0"/>
    <s v="film &amp; video/drama"/>
    <n v="0"/>
    <x v="121"/>
    <x v="0"/>
    <x v="3"/>
    <d v="2015-03-19T08:28:43"/>
    <x v="172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x v="78"/>
    <b v="0"/>
    <s v="film &amp; video/drama"/>
    <n v="0"/>
    <x v="121"/>
    <x v="0"/>
    <x v="3"/>
    <d v="2015-02-28T13:45:08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x v="78"/>
    <b v="0"/>
    <s v="film &amp; video/drama"/>
    <n v="0"/>
    <x v="121"/>
    <x v="0"/>
    <x v="3"/>
    <d v="2015-05-08T18:12:56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x v="55"/>
    <b v="0"/>
    <s v="film &amp; video/drama"/>
    <n v="6"/>
    <x v="34"/>
    <x v="0"/>
    <x v="3"/>
    <d v="2014-08-29T18:40:11"/>
    <x v="175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x v="78"/>
    <b v="0"/>
    <s v="film &amp; video/drama"/>
    <n v="0"/>
    <x v="121"/>
    <x v="0"/>
    <x v="3"/>
    <d v="2015-08-05T19:46:39"/>
    <x v="176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x v="63"/>
    <b v="0"/>
    <s v="film &amp; video/drama"/>
    <n v="40"/>
    <x v="152"/>
    <x v="0"/>
    <x v="3"/>
    <d v="2015-03-24T00:08:46"/>
    <x v="177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x v="78"/>
    <b v="0"/>
    <s v="film &amp; video/drama"/>
    <n v="0"/>
    <x v="121"/>
    <x v="0"/>
    <x v="3"/>
    <d v="2015-11-26T23:55:45"/>
    <x v="178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x v="84"/>
    <b v="0"/>
    <s v="film &amp; video/drama"/>
    <n v="20"/>
    <x v="101"/>
    <x v="0"/>
    <x v="3"/>
    <d v="2016-03-04T01:55:55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x v="62"/>
    <b v="0"/>
    <s v="film &amp; video/drama"/>
    <n v="33"/>
    <x v="153"/>
    <x v="0"/>
    <x v="3"/>
    <d v="2015-04-13T19:00:00"/>
    <x v="18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x v="80"/>
    <b v="0"/>
    <s v="film &amp; video/drama"/>
    <n v="21"/>
    <x v="154"/>
    <x v="0"/>
    <x v="3"/>
    <d v="2015-06-22T17:48:15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x v="78"/>
    <b v="0"/>
    <s v="film &amp; video/drama"/>
    <n v="0"/>
    <x v="121"/>
    <x v="0"/>
    <x v="3"/>
    <d v="2017-01-07T00:17:12"/>
    <x v="182"/>
  </r>
  <r>
    <n v="183"/>
    <s v="Three Little Words"/>
    <s v="Don't kill me until I meet my Dad"/>
    <n v="12500"/>
    <n v="4482"/>
    <x v="2"/>
    <x v="1"/>
    <s v="GBP"/>
    <n v="1417033610"/>
    <n v="1414438010"/>
    <b v="0"/>
    <x v="8"/>
    <b v="0"/>
    <s v="film &amp; video/drama"/>
    <n v="36"/>
    <x v="155"/>
    <x v="0"/>
    <x v="3"/>
    <d v="2014-11-26T20:26:50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x v="84"/>
    <b v="0"/>
    <s v="film &amp; video/drama"/>
    <n v="3"/>
    <x v="156"/>
    <x v="0"/>
    <x v="3"/>
    <d v="2014-09-01T03:59:00"/>
    <x v="184"/>
  </r>
  <r>
    <n v="185"/>
    <s v="BLANK Short Movie"/>
    <s v="Love has no boundaries!"/>
    <n v="40000"/>
    <n v="2200"/>
    <x v="2"/>
    <x v="10"/>
    <s v="NOK"/>
    <n v="1471557139"/>
    <n v="1468965139"/>
    <b v="0"/>
    <x v="73"/>
    <b v="0"/>
    <s v="film &amp; video/drama"/>
    <n v="6"/>
    <x v="157"/>
    <x v="0"/>
    <x v="3"/>
    <d v="2016-08-18T21:52:19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x v="78"/>
    <b v="0"/>
    <s v="film &amp; video/drama"/>
    <n v="0"/>
    <x v="121"/>
    <x v="0"/>
    <x v="3"/>
    <d v="2017-03-03T20:00:00"/>
    <x v="186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x v="81"/>
    <b v="0"/>
    <s v="film &amp; video/drama"/>
    <n v="16"/>
    <x v="158"/>
    <x v="0"/>
    <x v="3"/>
    <d v="2015-07-21T06:59:00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x v="78"/>
    <b v="0"/>
    <s v="film &amp; video/drama"/>
    <n v="0"/>
    <x v="121"/>
    <x v="0"/>
    <x v="3"/>
    <d v="2014-09-05T04:23:35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x v="81"/>
    <b v="0"/>
    <s v="film &amp; video/drama"/>
    <n v="0"/>
    <x v="159"/>
    <x v="0"/>
    <x v="3"/>
    <d v="2016-09-03T16:34:37"/>
    <x v="189"/>
  </r>
  <r>
    <n v="190"/>
    <s v="REGIONRAT, the movie"/>
    <s v="Because hope can be a 4 letter word"/>
    <n v="12000"/>
    <n v="50"/>
    <x v="2"/>
    <x v="0"/>
    <s v="USD"/>
    <n v="1466091446"/>
    <n v="1465227446"/>
    <b v="0"/>
    <x v="29"/>
    <b v="0"/>
    <s v="film &amp; video/drama"/>
    <n v="0"/>
    <x v="73"/>
    <x v="0"/>
    <x v="3"/>
    <d v="2016-06-16T15:37:26"/>
    <x v="190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x v="83"/>
    <b v="0"/>
    <s v="film &amp; video/drama"/>
    <n v="5"/>
    <x v="160"/>
    <x v="0"/>
    <x v="3"/>
    <d v="2015-10-02T10:35:38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x v="83"/>
    <b v="0"/>
    <s v="film &amp; video/drama"/>
    <n v="0"/>
    <x v="161"/>
    <x v="0"/>
    <x v="3"/>
    <d v="2014-10-17T19:00:3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x v="78"/>
    <b v="0"/>
    <s v="film &amp; video/drama"/>
    <n v="0"/>
    <x v="121"/>
    <x v="0"/>
    <x v="3"/>
    <d v="2014-11-28T23:26:06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x v="83"/>
    <b v="0"/>
    <s v="film &amp; video/drama"/>
    <n v="0"/>
    <x v="120"/>
    <x v="0"/>
    <x v="3"/>
    <d v="2016-03-06T23:55:31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x v="78"/>
    <b v="0"/>
    <s v="film &amp; video/drama"/>
    <n v="0"/>
    <x v="121"/>
    <x v="0"/>
    <x v="3"/>
    <d v="2015-07-10T16:05:32"/>
    <x v="195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x v="10"/>
    <b v="0"/>
    <s v="film &amp; video/drama"/>
    <n v="42"/>
    <x v="162"/>
    <x v="0"/>
    <x v="3"/>
    <d v="2015-10-10T21:00:00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x v="22"/>
    <b v="0"/>
    <s v="film &amp; video/drama"/>
    <n v="10"/>
    <x v="163"/>
    <x v="0"/>
    <x v="3"/>
    <d v="2017-02-17T21:00:00"/>
    <x v="197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x v="79"/>
    <b v="0"/>
    <s v="film &amp; video/drama"/>
    <n v="1"/>
    <x v="164"/>
    <x v="0"/>
    <x v="3"/>
    <d v="2014-10-05T09:12:02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x v="78"/>
    <b v="0"/>
    <s v="film &amp; video/drama"/>
    <n v="0"/>
    <x v="121"/>
    <x v="0"/>
    <x v="3"/>
    <d v="2016-09-01T02:58:22"/>
    <x v="199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x v="59"/>
    <b v="0"/>
    <s v="film &amp; video/drama"/>
    <n v="26"/>
    <x v="165"/>
    <x v="0"/>
    <x v="3"/>
    <d v="2014-09-15T02:00:03"/>
    <x v="200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x v="63"/>
    <b v="0"/>
    <s v="film &amp; video/drama"/>
    <n v="58"/>
    <x v="166"/>
    <x v="0"/>
    <x v="3"/>
    <d v="2015-02-08T19:38:49"/>
    <x v="201"/>
  </r>
  <r>
    <n v="202"/>
    <s v="Modern Gangsters"/>
    <s v="new web series created by jonney terry"/>
    <n v="6000"/>
    <n v="0"/>
    <x v="2"/>
    <x v="0"/>
    <s v="USD"/>
    <n v="1444337940"/>
    <n v="1441750564"/>
    <b v="0"/>
    <x v="78"/>
    <b v="0"/>
    <s v="film &amp; video/drama"/>
    <n v="0"/>
    <x v="121"/>
    <x v="0"/>
    <x v="3"/>
    <d v="2015-10-08T20:59:00"/>
    <x v="202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x v="22"/>
    <b v="0"/>
    <s v="film &amp; video/drama"/>
    <n v="30"/>
    <x v="167"/>
    <x v="0"/>
    <x v="3"/>
    <d v="2015-01-29T20:21:04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x v="86"/>
    <b v="0"/>
    <s v="film &amp; video/drama"/>
    <n v="51"/>
    <x v="168"/>
    <x v="0"/>
    <x v="3"/>
    <d v="2016-08-04T14:00:03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x v="57"/>
    <b v="0"/>
    <s v="film &amp; video/drama"/>
    <n v="16"/>
    <x v="169"/>
    <x v="0"/>
    <x v="3"/>
    <d v="2015-10-06T15:10:22"/>
    <x v="205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x v="78"/>
    <b v="0"/>
    <s v="film &amp; video/drama"/>
    <n v="0"/>
    <x v="121"/>
    <x v="0"/>
    <x v="3"/>
    <d v="2016-08-06T00:06:23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x v="62"/>
    <b v="0"/>
    <s v="film &amp; video/drama"/>
    <n v="15"/>
    <x v="170"/>
    <x v="0"/>
    <x v="3"/>
    <d v="2015-01-04T04:43:58"/>
    <x v="207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x v="78"/>
    <b v="0"/>
    <s v="film &amp; video/drama"/>
    <n v="0"/>
    <x v="121"/>
    <x v="0"/>
    <x v="3"/>
    <d v="2014-12-16T08:52:47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x v="78"/>
    <b v="0"/>
    <s v="film &amp; video/drama"/>
    <n v="0"/>
    <x v="121"/>
    <x v="0"/>
    <x v="3"/>
    <d v="2015-07-10T22:08:55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x v="51"/>
    <b v="0"/>
    <s v="film &amp; video/drama"/>
    <n v="25"/>
    <x v="171"/>
    <x v="0"/>
    <x v="3"/>
    <d v="2015-10-01T05:00:0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x v="8"/>
    <b v="0"/>
    <s v="film &amp; video/drama"/>
    <n v="45"/>
    <x v="172"/>
    <x v="0"/>
    <x v="3"/>
    <d v="2015-09-19T03:50:17"/>
    <x v="211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x v="29"/>
    <b v="0"/>
    <s v="film &amp; video/drama"/>
    <n v="0"/>
    <x v="120"/>
    <x v="0"/>
    <x v="3"/>
    <d v="2016-04-16T20:08:40"/>
    <x v="212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x v="29"/>
    <b v="0"/>
    <s v="film &amp; video/drama"/>
    <n v="0"/>
    <x v="135"/>
    <x v="0"/>
    <x v="3"/>
    <d v="2015-08-16T14:06:41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x v="29"/>
    <b v="0"/>
    <s v="film &amp; video/drama"/>
    <n v="0"/>
    <x v="120"/>
    <x v="0"/>
    <x v="3"/>
    <d v="2015-03-06T15:22:29"/>
    <x v="214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x v="29"/>
    <b v="0"/>
    <s v="film &amp; video/drama"/>
    <n v="0"/>
    <x v="119"/>
    <x v="0"/>
    <x v="3"/>
    <d v="2016-02-17T23:59:00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x v="87"/>
    <b v="0"/>
    <s v="film &amp; video/drama"/>
    <n v="56"/>
    <x v="173"/>
    <x v="0"/>
    <x v="3"/>
    <d v="2015-04-22T22:00:37"/>
    <x v="216"/>
  </r>
  <r>
    <n v="217"/>
    <s v="Bitch"/>
    <s v="A roadmovie by paw"/>
    <n v="100000"/>
    <n v="11943"/>
    <x v="2"/>
    <x v="11"/>
    <s v="SEK"/>
    <n v="1419780149"/>
    <n v="1417101749"/>
    <b v="0"/>
    <x v="44"/>
    <b v="0"/>
    <s v="film &amp; video/drama"/>
    <n v="12"/>
    <x v="174"/>
    <x v="0"/>
    <x v="3"/>
    <d v="2014-12-28T15:22:29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x v="29"/>
    <b v="0"/>
    <s v="film &amp; video/drama"/>
    <n v="2"/>
    <x v="101"/>
    <x v="0"/>
    <x v="3"/>
    <d v="2015-05-15T15:04:49"/>
    <x v="218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x v="88"/>
    <b v="0"/>
    <s v="film &amp; video/drama"/>
    <n v="18"/>
    <x v="175"/>
    <x v="0"/>
    <x v="3"/>
    <d v="2016-04-01T06:59:00"/>
    <x v="219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x v="83"/>
    <b v="0"/>
    <s v="film &amp; video/drama"/>
    <n v="1"/>
    <x v="176"/>
    <x v="0"/>
    <x v="3"/>
    <d v="2015-08-20T20:06:00"/>
    <x v="220"/>
  </r>
  <r>
    <n v="221"/>
    <s v="Archetypes"/>
    <s v="Film about Schizophrenia with Surreal Twists!"/>
    <n v="50000"/>
    <n v="0"/>
    <x v="2"/>
    <x v="0"/>
    <s v="USD"/>
    <n v="1427569564"/>
    <n v="1422389164"/>
    <b v="0"/>
    <x v="78"/>
    <b v="0"/>
    <s v="film &amp; video/drama"/>
    <n v="0"/>
    <x v="121"/>
    <x v="0"/>
    <x v="3"/>
    <d v="2015-03-28T19:06:04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x v="84"/>
    <b v="0"/>
    <s v="film &amp; video/drama"/>
    <n v="13"/>
    <x v="177"/>
    <x v="0"/>
    <x v="3"/>
    <d v="2015-03-27T02:39:00"/>
    <x v="222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x v="78"/>
    <b v="0"/>
    <s v="film &amp; video/drama"/>
    <n v="0"/>
    <x v="121"/>
    <x v="0"/>
    <x v="3"/>
    <d v="2016-05-22T01:05:00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x v="78"/>
    <b v="0"/>
    <s v="film &amp; video/drama"/>
    <n v="0"/>
    <x v="121"/>
    <x v="0"/>
    <x v="3"/>
    <d v="2015-07-10T05:38:46"/>
    <x v="224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x v="78"/>
    <b v="0"/>
    <s v="film &amp; video/drama"/>
    <n v="0"/>
    <x v="121"/>
    <x v="0"/>
    <x v="3"/>
    <d v="2016-04-08T22:04:14"/>
    <x v="225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x v="84"/>
    <b v="0"/>
    <s v="film &amp; video/drama"/>
    <n v="1"/>
    <x v="178"/>
    <x v="0"/>
    <x v="3"/>
    <d v="2015-05-31T09:29:00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x v="78"/>
    <b v="0"/>
    <s v="film &amp; video/drama"/>
    <n v="0"/>
    <x v="121"/>
    <x v="0"/>
    <x v="3"/>
    <d v="2015-07-09T21:27:21"/>
    <x v="227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x v="78"/>
    <b v="0"/>
    <s v="film &amp; video/drama"/>
    <n v="0"/>
    <x v="121"/>
    <x v="0"/>
    <x v="3"/>
    <d v="2015-06-01T16:28:25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x v="78"/>
    <b v="0"/>
    <s v="film &amp; video/drama"/>
    <n v="0"/>
    <x v="121"/>
    <x v="0"/>
    <x v="3"/>
    <d v="2016-02-13T22:24:57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x v="84"/>
    <b v="0"/>
    <s v="film &amp; video/drama"/>
    <n v="0"/>
    <x v="179"/>
    <x v="0"/>
    <x v="3"/>
    <d v="2015-06-04T18:39:11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x v="78"/>
    <b v="0"/>
    <s v="film &amp; video/drama"/>
    <n v="0"/>
    <x v="121"/>
    <x v="0"/>
    <x v="3"/>
    <d v="2016-01-02T23:00:51"/>
    <x v="23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x v="63"/>
    <b v="0"/>
    <s v="film &amp; video/drama"/>
    <n v="3"/>
    <x v="180"/>
    <x v="0"/>
    <x v="3"/>
    <d v="2015-02-27T19:49:06"/>
    <x v="232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x v="78"/>
    <b v="0"/>
    <s v="film &amp; video/drama"/>
    <n v="0"/>
    <x v="121"/>
    <x v="0"/>
    <x v="3"/>
    <d v="2016-09-29T21:52:52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x v="81"/>
    <b v="0"/>
    <s v="film &amp; video/drama"/>
    <n v="40"/>
    <x v="181"/>
    <x v="0"/>
    <x v="3"/>
    <d v="2015-06-21T00:50:59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x v="78"/>
    <b v="0"/>
    <s v="film &amp; video/drama"/>
    <n v="0"/>
    <x v="121"/>
    <x v="0"/>
    <x v="3"/>
    <d v="2015-07-09T21:48:17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x v="78"/>
    <b v="0"/>
    <s v="film &amp; video/drama"/>
    <n v="0"/>
    <x v="121"/>
    <x v="0"/>
    <x v="3"/>
    <d v="2016-01-05T00:00:00"/>
    <x v="236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x v="29"/>
    <b v="0"/>
    <s v="film &amp; video/drama"/>
    <n v="0"/>
    <x v="73"/>
    <x v="0"/>
    <x v="3"/>
    <d v="2016-03-08T13:51:09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x v="78"/>
    <b v="0"/>
    <s v="film &amp; video/drama"/>
    <n v="0"/>
    <x v="121"/>
    <x v="0"/>
    <x v="3"/>
    <d v="2016-12-30T09:00:00"/>
    <x v="238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x v="81"/>
    <b v="0"/>
    <s v="film &amp; video/drama"/>
    <n v="25"/>
    <x v="73"/>
    <x v="0"/>
    <x v="3"/>
    <d v="2015-11-08T12:00:00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x v="89"/>
    <b v="1"/>
    <s v="film &amp; video/documentary"/>
    <n v="108"/>
    <x v="182"/>
    <x v="0"/>
    <x v="4"/>
    <d v="2013-05-05T17:00:11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x v="90"/>
    <b v="1"/>
    <s v="film &amp; video/documentary"/>
    <n v="113"/>
    <x v="183"/>
    <x v="0"/>
    <x v="4"/>
    <d v="2014-12-21T16:45:04"/>
    <x v="241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x v="91"/>
    <b v="1"/>
    <s v="film &amp; video/documentary"/>
    <n v="113"/>
    <x v="184"/>
    <x v="0"/>
    <x v="4"/>
    <d v="2011-12-20T11:49:50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x v="92"/>
    <b v="1"/>
    <s v="film &amp; video/documentary"/>
    <n v="103"/>
    <x v="185"/>
    <x v="0"/>
    <x v="4"/>
    <d v="2014-02-22T01:08:24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x v="87"/>
    <b v="1"/>
    <s v="film &amp; video/documentary"/>
    <n v="114"/>
    <x v="186"/>
    <x v="0"/>
    <x v="4"/>
    <d v="2010-03-16T07:06:00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x v="93"/>
    <b v="1"/>
    <s v="film &amp; video/documentary"/>
    <n v="104"/>
    <x v="187"/>
    <x v="0"/>
    <x v="4"/>
    <d v="2012-08-16T01:16:25"/>
    <x v="24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x v="94"/>
    <b v="1"/>
    <s v="film &amp; video/documentary"/>
    <n v="305"/>
    <x v="188"/>
    <x v="0"/>
    <x v="4"/>
    <d v="2010-12-18T09:43:25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x v="95"/>
    <b v="1"/>
    <s v="film &amp; video/documentary"/>
    <n v="134"/>
    <x v="189"/>
    <x v="0"/>
    <x v="4"/>
    <d v="2010-10-16T03:39:00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x v="96"/>
    <b v="1"/>
    <s v="film &amp; video/documentary"/>
    <n v="101"/>
    <x v="190"/>
    <x v="0"/>
    <x v="4"/>
    <d v="2012-01-07T18:35:09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x v="97"/>
    <b v="1"/>
    <s v="film &amp; video/documentary"/>
    <n v="113"/>
    <x v="191"/>
    <x v="0"/>
    <x v="4"/>
    <d v="2010-08-22T17:40:00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x v="98"/>
    <b v="1"/>
    <s v="film &amp; video/documentary"/>
    <n v="106"/>
    <x v="192"/>
    <x v="0"/>
    <x v="4"/>
    <d v="2013-06-06T13:34:51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x v="99"/>
    <b v="1"/>
    <s v="film &amp; video/documentary"/>
    <n v="126"/>
    <x v="193"/>
    <x v="0"/>
    <x v="4"/>
    <d v="2012-05-16T19:00:00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x v="52"/>
    <b v="1"/>
    <s v="film &amp; video/documentary"/>
    <n v="185"/>
    <x v="194"/>
    <x v="0"/>
    <x v="4"/>
    <d v="2010-06-01T03:59:00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x v="63"/>
    <b v="1"/>
    <s v="film &amp; video/documentary"/>
    <n v="101"/>
    <x v="195"/>
    <x v="0"/>
    <x v="4"/>
    <d v="2012-02-15T15:37:15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x v="100"/>
    <b v="1"/>
    <s v="film &amp; video/documentary"/>
    <n v="117"/>
    <x v="196"/>
    <x v="0"/>
    <x v="4"/>
    <d v="2015-10-17T02:00:00"/>
    <x v="25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x v="101"/>
    <b v="1"/>
    <s v="film &amp; video/documentary"/>
    <n v="107"/>
    <x v="197"/>
    <x v="0"/>
    <x v="4"/>
    <d v="2011-03-16T11:38:02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x v="102"/>
    <b v="1"/>
    <s v="film &amp; video/documentary"/>
    <n v="139"/>
    <x v="198"/>
    <x v="0"/>
    <x v="4"/>
    <d v="2013-03-16T18:27:47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x v="103"/>
    <b v="1"/>
    <s v="film &amp; video/documentary"/>
    <n v="107"/>
    <x v="199"/>
    <x v="0"/>
    <x v="4"/>
    <d v="2016-05-19T15:02:42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x v="104"/>
    <b v="1"/>
    <s v="film &amp; video/documentary"/>
    <n v="191"/>
    <x v="200"/>
    <x v="0"/>
    <x v="4"/>
    <d v="2011-06-18T01:14:26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x v="105"/>
    <b v="1"/>
    <s v="film &amp; video/documentary"/>
    <n v="132"/>
    <x v="201"/>
    <x v="0"/>
    <x v="4"/>
    <d v="2015-04-08T17:42:4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x v="106"/>
    <b v="1"/>
    <s v="film &amp; video/documentary"/>
    <n v="106"/>
    <x v="202"/>
    <x v="0"/>
    <x v="4"/>
    <d v="2010-07-17T09:59:00"/>
    <x v="26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x v="107"/>
    <b v="1"/>
    <s v="film &amp; video/documentary"/>
    <n v="107"/>
    <x v="203"/>
    <x v="0"/>
    <x v="4"/>
    <d v="2012-06-07T14:55:00"/>
    <x v="261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x v="108"/>
    <b v="1"/>
    <s v="film &amp; video/documentary"/>
    <n v="240"/>
    <x v="204"/>
    <x v="0"/>
    <x v="4"/>
    <d v="2011-02-26T05:57:08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x v="109"/>
    <b v="1"/>
    <s v="film &amp; video/documentary"/>
    <n v="118"/>
    <x v="205"/>
    <x v="0"/>
    <x v="4"/>
    <d v="2012-09-27T22:54:54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x v="110"/>
    <b v="1"/>
    <s v="film &amp; video/documentary"/>
    <n v="118"/>
    <x v="206"/>
    <x v="0"/>
    <x v="4"/>
    <d v="2012-05-11T14:53:15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x v="6"/>
    <b v="1"/>
    <s v="film &amp; video/documentary"/>
    <n v="111"/>
    <x v="207"/>
    <x v="0"/>
    <x v="4"/>
    <d v="2010-05-10T20:16:00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x v="17"/>
    <b v="1"/>
    <s v="film &amp; video/documentary"/>
    <n v="146"/>
    <x v="208"/>
    <x v="0"/>
    <x v="4"/>
    <d v="2010-04-23T03:51:00"/>
    <x v="266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x v="111"/>
    <b v="1"/>
    <s v="film &amp; video/documentary"/>
    <n v="132"/>
    <x v="209"/>
    <x v="0"/>
    <x v="4"/>
    <d v="2014-06-25T10:51:39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x v="112"/>
    <b v="1"/>
    <s v="film &amp; video/documentary"/>
    <n v="111"/>
    <x v="210"/>
    <x v="0"/>
    <x v="4"/>
    <d v="2011-11-07T04:39:3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x v="113"/>
    <b v="1"/>
    <s v="film &amp; video/documentary"/>
    <n v="147"/>
    <x v="211"/>
    <x v="0"/>
    <x v="4"/>
    <d v="2017-02-22T04:43:42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x v="42"/>
    <b v="1"/>
    <s v="film &amp; video/documentary"/>
    <n v="153"/>
    <x v="212"/>
    <x v="0"/>
    <x v="4"/>
    <d v="2011-05-25T04:00:0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x v="114"/>
    <b v="1"/>
    <s v="film &amp; video/documentary"/>
    <n v="105"/>
    <x v="213"/>
    <x v="0"/>
    <x v="4"/>
    <d v="2014-01-02T08:00:00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x v="71"/>
    <b v="1"/>
    <s v="film &amp; video/documentary"/>
    <n v="177"/>
    <x v="214"/>
    <x v="0"/>
    <x v="4"/>
    <d v="2010-04-28T18:49:00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x v="115"/>
    <b v="1"/>
    <s v="film &amp; video/documentary"/>
    <n v="108"/>
    <x v="215"/>
    <x v="0"/>
    <x v="4"/>
    <d v="2011-07-03T11:57:46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x v="116"/>
    <b v="1"/>
    <s v="film &amp; video/documentary"/>
    <n v="156"/>
    <x v="216"/>
    <x v="0"/>
    <x v="4"/>
    <d v="2012-04-05T06:59:00"/>
    <x v="27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x v="117"/>
    <b v="1"/>
    <s v="film &amp; video/documentary"/>
    <n v="108"/>
    <x v="217"/>
    <x v="0"/>
    <x v="4"/>
    <d v="2012-11-10T01:46:06"/>
    <x v="27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x v="95"/>
    <b v="1"/>
    <s v="film &amp; video/documentary"/>
    <n v="148"/>
    <x v="218"/>
    <x v="0"/>
    <x v="4"/>
    <d v="2012-04-28T00:57:54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x v="118"/>
    <b v="1"/>
    <s v="film &amp; video/documentary"/>
    <n v="110"/>
    <x v="219"/>
    <x v="0"/>
    <x v="4"/>
    <d v="2015-05-23T21:23:39"/>
    <x v="277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x v="119"/>
    <b v="1"/>
    <s v="film &amp; video/documentary"/>
    <n v="150"/>
    <x v="220"/>
    <x v="0"/>
    <x v="4"/>
    <d v="2012-10-12T00:58:59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x v="120"/>
    <b v="1"/>
    <s v="film &amp; video/documentary"/>
    <n v="157"/>
    <x v="221"/>
    <x v="0"/>
    <x v="4"/>
    <d v="2017-02-27T02:01:00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x v="121"/>
    <b v="1"/>
    <s v="film &amp; video/documentary"/>
    <n v="156"/>
    <x v="222"/>
    <x v="0"/>
    <x v="4"/>
    <d v="2014-05-30T14:10:35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x v="1"/>
    <b v="1"/>
    <s v="film &amp; video/documentary"/>
    <n v="121"/>
    <x v="223"/>
    <x v="0"/>
    <x v="4"/>
    <d v="2009-08-10T19:26:00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x v="122"/>
    <b v="1"/>
    <s v="film &amp; video/documentary"/>
    <n v="101"/>
    <x v="224"/>
    <x v="0"/>
    <x v="4"/>
    <d v="2010-02-22T22:00:00"/>
    <x v="282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x v="91"/>
    <b v="1"/>
    <s v="film &amp; video/documentary"/>
    <n v="114"/>
    <x v="225"/>
    <x v="0"/>
    <x v="4"/>
    <d v="2011-06-01T04:59:00"/>
    <x v="283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x v="123"/>
    <b v="1"/>
    <s v="film &amp; video/documentary"/>
    <n v="105"/>
    <x v="226"/>
    <x v="0"/>
    <x v="4"/>
    <d v="2012-01-21T17:43:00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x v="124"/>
    <b v="1"/>
    <s v="film &amp; video/documentary"/>
    <n v="229"/>
    <x v="227"/>
    <x v="0"/>
    <x v="4"/>
    <d v="2013-09-19T18:08:48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x v="125"/>
    <b v="1"/>
    <s v="film &amp; video/documentary"/>
    <n v="109"/>
    <x v="228"/>
    <x v="0"/>
    <x v="4"/>
    <d v="2013-03-25T18:35:24"/>
    <x v="286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x v="126"/>
    <b v="1"/>
    <s v="film &amp; video/documentary"/>
    <n v="176"/>
    <x v="229"/>
    <x v="0"/>
    <x v="4"/>
    <d v="2012-11-02T04:00:00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x v="127"/>
    <b v="1"/>
    <s v="film &amp; video/documentary"/>
    <n v="103"/>
    <x v="230"/>
    <x v="0"/>
    <x v="4"/>
    <d v="2012-06-26T04:03:13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x v="128"/>
    <b v="1"/>
    <s v="film &amp; video/documentary"/>
    <n v="105"/>
    <x v="231"/>
    <x v="0"/>
    <x v="4"/>
    <d v="2013-11-02T10:57:14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x v="129"/>
    <b v="1"/>
    <s v="film &amp; video/documentary"/>
    <n v="107"/>
    <x v="232"/>
    <x v="0"/>
    <x v="4"/>
    <d v="2011-02-02T07:59:0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x v="130"/>
    <b v="1"/>
    <s v="film &amp; video/documentary"/>
    <n v="120"/>
    <x v="233"/>
    <x v="0"/>
    <x v="4"/>
    <d v="2013-05-01T00:01:00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x v="131"/>
    <b v="1"/>
    <s v="film &amp; video/documentary"/>
    <n v="102"/>
    <x v="234"/>
    <x v="0"/>
    <x v="4"/>
    <d v="2011-10-29T03:59:00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x v="132"/>
    <b v="1"/>
    <s v="film &amp; video/documentary"/>
    <n v="101"/>
    <x v="235"/>
    <x v="0"/>
    <x v="4"/>
    <d v="2014-04-20T16:01:54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x v="133"/>
    <b v="1"/>
    <s v="film &amp; video/documentary"/>
    <n v="100"/>
    <x v="101"/>
    <x v="0"/>
    <x v="4"/>
    <d v="2010-07-19T16:00:00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x v="134"/>
    <b v="1"/>
    <s v="film &amp; video/documentary"/>
    <n v="133"/>
    <x v="236"/>
    <x v="0"/>
    <x v="4"/>
    <d v="2013-11-01T00:00:00"/>
    <x v="295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x v="135"/>
    <b v="1"/>
    <s v="film &amp; video/documentary"/>
    <n v="119"/>
    <x v="237"/>
    <x v="0"/>
    <x v="4"/>
    <d v="2012-09-07T11:24:43"/>
    <x v="296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x v="136"/>
    <b v="1"/>
    <s v="film &amp; video/documentary"/>
    <n v="101"/>
    <x v="238"/>
    <x v="0"/>
    <x v="4"/>
    <d v="2015-05-01T03:59:00"/>
    <x v="297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x v="137"/>
    <b v="1"/>
    <s v="film &amp; video/documentary"/>
    <n v="109"/>
    <x v="239"/>
    <x v="0"/>
    <x v="4"/>
    <d v="2014-05-09T21:00:00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x v="138"/>
    <b v="1"/>
    <s v="film &amp; video/documentary"/>
    <n v="179"/>
    <x v="240"/>
    <x v="0"/>
    <x v="4"/>
    <d v="2010-11-17T06:24:20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x v="139"/>
    <b v="1"/>
    <s v="film &amp; video/documentary"/>
    <n v="102"/>
    <x v="241"/>
    <x v="0"/>
    <x v="4"/>
    <d v="2011-04-24T23:02:18"/>
    <x v="300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x v="140"/>
    <b v="1"/>
    <s v="film &amp; video/documentary"/>
    <n v="119"/>
    <x v="242"/>
    <x v="0"/>
    <x v="4"/>
    <d v="2013-03-19T16:42:15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x v="52"/>
    <b v="1"/>
    <s v="film &amp; video/documentary"/>
    <n v="100"/>
    <x v="243"/>
    <x v="0"/>
    <x v="4"/>
    <d v="2012-02-24T20:33:58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x v="141"/>
    <b v="1"/>
    <s v="film &amp; video/documentary"/>
    <n v="137"/>
    <x v="244"/>
    <x v="0"/>
    <x v="4"/>
    <d v="2012-06-02T01:42:26"/>
    <x v="303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x v="142"/>
    <b v="1"/>
    <s v="film &amp; video/documentary"/>
    <n v="232"/>
    <x v="245"/>
    <x v="0"/>
    <x v="4"/>
    <d v="2012-09-01T02:00:00"/>
    <x v="30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x v="143"/>
    <b v="1"/>
    <s v="film &amp; video/documentary"/>
    <n v="130"/>
    <x v="246"/>
    <x v="0"/>
    <x v="4"/>
    <d v="2012-03-10T15:07:29"/>
    <x v="305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x v="144"/>
    <b v="1"/>
    <s v="film &amp; video/documentary"/>
    <n v="293"/>
    <x v="247"/>
    <x v="0"/>
    <x v="4"/>
    <d v="2013-03-20T19:05:33"/>
    <x v="306"/>
  </r>
  <r>
    <n v="307"/>
    <s v="Grammar Revolution"/>
    <s v="Why is grammar important?"/>
    <n v="22000"/>
    <n v="24490"/>
    <x v="0"/>
    <x v="0"/>
    <s v="USD"/>
    <n v="1360276801"/>
    <n v="1357684801"/>
    <b v="1"/>
    <x v="145"/>
    <b v="1"/>
    <s v="film &amp; video/documentary"/>
    <n v="111"/>
    <x v="248"/>
    <x v="0"/>
    <x v="4"/>
    <d v="2013-02-07T22:40:01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x v="91"/>
    <b v="1"/>
    <s v="film &amp; video/documentary"/>
    <n v="106"/>
    <x v="249"/>
    <x v="0"/>
    <x v="4"/>
    <d v="2011-03-10T16:40:10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x v="146"/>
    <b v="1"/>
    <s v="film &amp; video/documentary"/>
    <n v="119"/>
    <x v="250"/>
    <x v="0"/>
    <x v="4"/>
    <d v="2012-09-03T18:02:14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x v="17"/>
    <b v="1"/>
    <s v="film &amp; video/documentary"/>
    <n v="104"/>
    <x v="251"/>
    <x v="0"/>
    <x v="4"/>
    <d v="2011-10-20T02:00:0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x v="3"/>
    <b v="1"/>
    <s v="film &amp; video/documentary"/>
    <n v="104"/>
    <x v="252"/>
    <x v="0"/>
    <x v="4"/>
    <d v="2012-01-01T07:59:00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x v="96"/>
    <b v="1"/>
    <s v="film &amp; video/documentary"/>
    <n v="112"/>
    <x v="253"/>
    <x v="0"/>
    <x v="4"/>
    <d v="2013-04-14T21:03:5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x v="147"/>
    <b v="1"/>
    <s v="film &amp; video/documentary"/>
    <n v="105"/>
    <x v="181"/>
    <x v="0"/>
    <x v="4"/>
    <d v="2010-08-11T15:59:00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x v="148"/>
    <b v="1"/>
    <s v="film &amp; video/documentary"/>
    <n v="385"/>
    <x v="254"/>
    <x v="0"/>
    <x v="4"/>
    <d v="2013-03-01T19:59:48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x v="149"/>
    <b v="1"/>
    <s v="film &amp; video/documentary"/>
    <n v="101"/>
    <x v="255"/>
    <x v="0"/>
    <x v="4"/>
    <d v="2012-08-22T18:32:14"/>
    <x v="315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x v="150"/>
    <b v="1"/>
    <s v="film &amp; video/documentary"/>
    <n v="114"/>
    <x v="256"/>
    <x v="0"/>
    <x v="4"/>
    <d v="2014-12-11T04:59:00"/>
    <x v="316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x v="151"/>
    <b v="1"/>
    <s v="film &amp; video/documentary"/>
    <n v="101"/>
    <x v="257"/>
    <x v="0"/>
    <x v="4"/>
    <d v="2013-12-11T16:14:43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x v="4"/>
    <b v="1"/>
    <s v="film &amp; video/documentary"/>
    <n v="283"/>
    <x v="34"/>
    <x v="0"/>
    <x v="4"/>
    <d v="2013-03-26T23:55:51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x v="13"/>
    <b v="1"/>
    <s v="film &amp; video/documentary"/>
    <n v="113"/>
    <x v="258"/>
    <x v="0"/>
    <x v="4"/>
    <d v="2010-02-02T07:59:00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x v="150"/>
    <b v="1"/>
    <s v="film &amp; video/documentary"/>
    <n v="107"/>
    <x v="259"/>
    <x v="0"/>
    <x v="4"/>
    <d v="2015-12-22T23:00:00"/>
    <x v="32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x v="152"/>
    <b v="1"/>
    <s v="film &amp; video/documentary"/>
    <n v="103"/>
    <x v="260"/>
    <x v="0"/>
    <x v="4"/>
    <d v="2016-11-08T11:43:06"/>
    <x v="321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x v="153"/>
    <b v="1"/>
    <s v="film &amp; video/documentary"/>
    <n v="108"/>
    <x v="261"/>
    <x v="0"/>
    <x v="4"/>
    <d v="2016-05-13T13:40:48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x v="6"/>
    <b v="1"/>
    <s v="film &amp; video/documentary"/>
    <n v="123"/>
    <x v="262"/>
    <x v="0"/>
    <x v="4"/>
    <d v="2016-12-21T07:59:00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x v="141"/>
    <b v="1"/>
    <s v="film &amp; video/documentary"/>
    <n v="102"/>
    <x v="263"/>
    <x v="0"/>
    <x v="4"/>
    <d v="2015-08-01T15:01:48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x v="154"/>
    <b v="1"/>
    <s v="film &amp; video/documentary"/>
    <n v="104"/>
    <x v="264"/>
    <x v="0"/>
    <x v="4"/>
    <d v="2016-12-20T04:30:33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x v="155"/>
    <b v="1"/>
    <s v="film &amp; video/documentary"/>
    <n v="113"/>
    <x v="265"/>
    <x v="0"/>
    <x v="4"/>
    <d v="2017-03-14T22:57:00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x v="69"/>
    <b v="1"/>
    <s v="film &amp; video/documentary"/>
    <n v="136"/>
    <x v="266"/>
    <x v="0"/>
    <x v="4"/>
    <d v="2015-03-22T08:00:00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x v="156"/>
    <b v="1"/>
    <s v="film &amp; video/documentary"/>
    <n v="104"/>
    <x v="267"/>
    <x v="0"/>
    <x v="4"/>
    <d v="2015-11-01T04:00:00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x v="157"/>
    <b v="1"/>
    <s v="film &amp; video/documentary"/>
    <n v="106"/>
    <x v="268"/>
    <x v="0"/>
    <x v="4"/>
    <d v="2015-11-07T04:00:00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x v="158"/>
    <b v="1"/>
    <s v="film &amp; video/documentary"/>
    <n v="102"/>
    <x v="269"/>
    <x v="0"/>
    <x v="4"/>
    <d v="2013-05-17T03:59:0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x v="159"/>
    <b v="1"/>
    <s v="film &amp; video/documentary"/>
    <n v="107"/>
    <x v="270"/>
    <x v="0"/>
    <x v="4"/>
    <d v="2016-06-17T13:57:14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x v="160"/>
    <b v="1"/>
    <s v="film &amp; video/documentary"/>
    <n v="113"/>
    <x v="271"/>
    <x v="0"/>
    <x v="4"/>
    <d v="2015-10-28T08:00:00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x v="161"/>
    <b v="1"/>
    <s v="film &amp; video/documentary"/>
    <n v="125"/>
    <x v="272"/>
    <x v="0"/>
    <x v="4"/>
    <d v="2016-04-07T14:16:31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x v="50"/>
    <b v="1"/>
    <s v="film &amp; video/documentary"/>
    <n v="101"/>
    <x v="273"/>
    <x v="0"/>
    <x v="4"/>
    <d v="2015-05-15T19:00:00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x v="144"/>
    <b v="1"/>
    <s v="film &amp; video/documentary"/>
    <n v="103"/>
    <x v="274"/>
    <x v="0"/>
    <x v="4"/>
    <d v="2015-05-08T22:00:00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x v="131"/>
    <b v="1"/>
    <s v="film &amp; video/documentary"/>
    <n v="117"/>
    <x v="275"/>
    <x v="0"/>
    <x v="4"/>
    <d v="2015-11-13T15:18:38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x v="162"/>
    <b v="1"/>
    <s v="film &amp; video/documentary"/>
    <n v="101"/>
    <x v="276"/>
    <x v="0"/>
    <x v="4"/>
    <d v="2015-03-14T02:05:08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x v="163"/>
    <b v="1"/>
    <s v="film &amp; video/documentary"/>
    <n v="110"/>
    <x v="277"/>
    <x v="0"/>
    <x v="4"/>
    <d v="2016-09-03T01:00:00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x v="30"/>
    <b v="1"/>
    <s v="film &amp; video/documentary"/>
    <n v="108"/>
    <x v="278"/>
    <x v="0"/>
    <x v="4"/>
    <d v="2015-04-29T18:14:28"/>
    <x v="339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x v="164"/>
    <b v="1"/>
    <s v="film &amp; video/documentary"/>
    <n v="125"/>
    <x v="279"/>
    <x v="0"/>
    <x v="4"/>
    <d v="2017-03-08T21:00:0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x v="165"/>
    <b v="1"/>
    <s v="film &amp; video/documentary"/>
    <n v="107"/>
    <x v="280"/>
    <x v="0"/>
    <x v="4"/>
    <d v="2014-10-01T03:59:00"/>
    <x v="341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x v="166"/>
    <b v="1"/>
    <s v="film &amp; video/documentary"/>
    <n v="100"/>
    <x v="281"/>
    <x v="0"/>
    <x v="4"/>
    <d v="2016-04-29T18:44:25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x v="167"/>
    <b v="1"/>
    <s v="film &amp; video/documentary"/>
    <n v="102"/>
    <x v="282"/>
    <x v="0"/>
    <x v="4"/>
    <d v="2014-11-14T03:00:00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x v="168"/>
    <b v="1"/>
    <s v="film &amp; video/documentary"/>
    <n v="102"/>
    <x v="283"/>
    <x v="0"/>
    <x v="4"/>
    <d v="2015-06-01T02:20:00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x v="122"/>
    <b v="1"/>
    <s v="film &amp; video/documentary"/>
    <n v="123"/>
    <x v="284"/>
    <x v="0"/>
    <x v="4"/>
    <d v="2015-05-20T22:39:50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x v="101"/>
    <b v="1"/>
    <s v="film &amp; video/documentary"/>
    <n v="170"/>
    <x v="285"/>
    <x v="0"/>
    <x v="4"/>
    <d v="2015-10-14T12:00:21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x v="169"/>
    <b v="1"/>
    <s v="film &amp; video/documentary"/>
    <n v="112"/>
    <x v="286"/>
    <x v="0"/>
    <x v="4"/>
    <d v="2015-11-14T12:53:29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x v="46"/>
    <b v="1"/>
    <s v="film &amp; video/documentary"/>
    <n v="103"/>
    <x v="287"/>
    <x v="0"/>
    <x v="4"/>
    <d v="2015-08-21T14:05:16"/>
    <x v="348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x v="157"/>
    <b v="1"/>
    <s v="film &amp; video/documentary"/>
    <n v="107"/>
    <x v="288"/>
    <x v="0"/>
    <x v="4"/>
    <d v="2017-02-24T11:58:28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x v="170"/>
    <b v="1"/>
    <s v="film &amp; video/documentary"/>
    <n v="115"/>
    <x v="289"/>
    <x v="0"/>
    <x v="4"/>
    <d v="2016-09-11T03:59:0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x v="171"/>
    <b v="1"/>
    <s v="film &amp; video/documentary"/>
    <n v="127"/>
    <x v="290"/>
    <x v="0"/>
    <x v="4"/>
    <d v="2016-04-07T22:09:14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x v="172"/>
    <b v="1"/>
    <s v="film &amp; video/documentary"/>
    <n v="117"/>
    <x v="291"/>
    <x v="0"/>
    <x v="4"/>
    <d v="2014-10-08T04:01:08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x v="173"/>
    <b v="1"/>
    <s v="film &amp; video/documentary"/>
    <n v="109"/>
    <x v="292"/>
    <x v="0"/>
    <x v="4"/>
    <d v="2015-11-19T20:00:19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x v="60"/>
    <b v="1"/>
    <s v="film &amp; video/documentary"/>
    <n v="104"/>
    <x v="293"/>
    <x v="0"/>
    <x v="4"/>
    <d v="2016-04-08T18:52:01"/>
    <x v="35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x v="111"/>
    <b v="1"/>
    <s v="film &amp; video/documentary"/>
    <n v="116"/>
    <x v="294"/>
    <x v="0"/>
    <x v="4"/>
    <d v="2014-12-01T08:03:14"/>
    <x v="355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x v="174"/>
    <b v="1"/>
    <s v="film &amp; video/documentary"/>
    <n v="103"/>
    <x v="295"/>
    <x v="0"/>
    <x v="4"/>
    <d v="2016-03-16T18:16:33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x v="175"/>
    <b v="1"/>
    <s v="film &amp; video/documentary"/>
    <n v="174"/>
    <x v="296"/>
    <x v="0"/>
    <x v="4"/>
    <d v="2015-04-24T05:19: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x v="176"/>
    <b v="1"/>
    <s v="film &amp; video/documentary"/>
    <n v="103"/>
    <x v="297"/>
    <x v="0"/>
    <x v="4"/>
    <d v="2016-06-15T15:00:00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x v="177"/>
    <b v="1"/>
    <s v="film &amp; video/documentary"/>
    <n v="105"/>
    <x v="298"/>
    <x v="0"/>
    <x v="4"/>
    <d v="2014-11-14T05:12:00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x v="45"/>
    <b v="1"/>
    <s v="film &amp; video/documentary"/>
    <n v="101"/>
    <x v="299"/>
    <x v="0"/>
    <x v="4"/>
    <d v="2015-07-23T03:11:0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x v="178"/>
    <b v="1"/>
    <s v="film &amp; video/documentary"/>
    <n v="111"/>
    <x v="300"/>
    <x v="0"/>
    <x v="4"/>
    <d v="2014-11-23T01:01:46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x v="48"/>
    <b v="1"/>
    <s v="film &amp; video/documentary"/>
    <n v="124"/>
    <x v="301"/>
    <x v="0"/>
    <x v="4"/>
    <d v="2014-08-08T00:00:00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x v="55"/>
    <b v="1"/>
    <s v="film &amp; video/documentary"/>
    <n v="101"/>
    <x v="302"/>
    <x v="0"/>
    <x v="4"/>
    <d v="2010-05-02T19:22:00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x v="116"/>
    <b v="1"/>
    <s v="film &amp; video/documentary"/>
    <n v="110"/>
    <x v="303"/>
    <x v="0"/>
    <x v="4"/>
    <d v="2014-06-21T03:59:00"/>
    <x v="36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x v="71"/>
    <b v="1"/>
    <s v="film &amp; video/documentary"/>
    <n v="104"/>
    <x v="304"/>
    <x v="0"/>
    <x v="4"/>
    <d v="2014-02-28T14:33:19"/>
    <x v="36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x v="179"/>
    <b v="1"/>
    <s v="film &amp; video/documentary"/>
    <n v="101"/>
    <x v="305"/>
    <x v="0"/>
    <x v="4"/>
    <d v="2012-05-20T19:01:58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x v="46"/>
    <b v="1"/>
    <s v="film &amp; video/documentary"/>
    <n v="103"/>
    <x v="306"/>
    <x v="0"/>
    <x v="4"/>
    <d v="2013-05-01T04:59:00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x v="180"/>
    <b v="1"/>
    <s v="film &amp; video/documentary"/>
    <n v="104"/>
    <x v="307"/>
    <x v="0"/>
    <x v="4"/>
    <d v="2015-03-15T13:32:02"/>
    <x v="368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x v="157"/>
    <b v="1"/>
    <s v="film &amp; video/documentary"/>
    <n v="110"/>
    <x v="308"/>
    <x v="0"/>
    <x v="4"/>
    <d v="2012-01-15T13:14:2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x v="68"/>
    <b v="1"/>
    <s v="film &amp; video/documentary"/>
    <n v="122"/>
    <x v="309"/>
    <x v="0"/>
    <x v="4"/>
    <d v="2017-01-06T19:05:00"/>
    <x v="37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x v="181"/>
    <b v="1"/>
    <s v="film &amp; video/documentary"/>
    <n v="114"/>
    <x v="310"/>
    <x v="0"/>
    <x v="4"/>
    <d v="2013-02-01T18:25:39"/>
    <x v="371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x v="82"/>
    <b v="1"/>
    <s v="film &amp; video/documentary"/>
    <n v="125"/>
    <x v="311"/>
    <x v="0"/>
    <x v="4"/>
    <d v="2016-04-05T16:00:00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x v="30"/>
    <b v="1"/>
    <s v="film &amp; video/documentary"/>
    <n v="107"/>
    <x v="312"/>
    <x v="0"/>
    <x v="4"/>
    <d v="2012-07-18T21:53:18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x v="49"/>
    <b v="1"/>
    <s v="film &amp; video/documentary"/>
    <n v="131"/>
    <x v="313"/>
    <x v="0"/>
    <x v="4"/>
    <d v="2011-09-16T21:20:31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x v="25"/>
    <b v="1"/>
    <s v="film &amp; video/documentary"/>
    <n v="120"/>
    <x v="314"/>
    <x v="0"/>
    <x v="4"/>
    <d v="2014-03-01T17:18:00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x v="53"/>
    <b v="1"/>
    <s v="film &amp; video/documentary"/>
    <n v="106"/>
    <x v="315"/>
    <x v="0"/>
    <x v="4"/>
    <d v="2016-08-25T10:51:5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x v="182"/>
    <b v="1"/>
    <s v="film &amp; video/documentary"/>
    <n v="114"/>
    <x v="316"/>
    <x v="0"/>
    <x v="4"/>
    <d v="2015-11-14T07:01:00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x v="183"/>
    <b v="1"/>
    <s v="film &amp; video/documentary"/>
    <n v="112"/>
    <x v="317"/>
    <x v="0"/>
    <x v="4"/>
    <d v="2016-01-25T23:52:00"/>
    <x v="378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x v="184"/>
    <b v="1"/>
    <s v="film &amp; video/documentary"/>
    <n v="116"/>
    <x v="318"/>
    <x v="0"/>
    <x v="4"/>
    <d v="2012-05-03T16:31:12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x v="72"/>
    <b v="1"/>
    <s v="film &amp; video/documentary"/>
    <n v="142"/>
    <x v="319"/>
    <x v="0"/>
    <x v="4"/>
    <d v="2016-01-23T17:16:32"/>
    <x v="380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x v="140"/>
    <b v="1"/>
    <s v="film &amp; video/documentary"/>
    <n v="105"/>
    <x v="320"/>
    <x v="0"/>
    <x v="4"/>
    <d v="2012-07-30T05:00:00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x v="19"/>
    <b v="1"/>
    <s v="film &amp; video/documentary"/>
    <n v="256"/>
    <x v="321"/>
    <x v="0"/>
    <x v="4"/>
    <d v="2012-09-06T17:01:40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x v="53"/>
    <b v="1"/>
    <s v="film &amp; video/documentary"/>
    <n v="207"/>
    <x v="322"/>
    <x v="0"/>
    <x v="4"/>
    <d v="2014-05-19T02:49:19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x v="185"/>
    <b v="1"/>
    <s v="film &amp; video/documentary"/>
    <n v="112"/>
    <x v="323"/>
    <x v="0"/>
    <x v="4"/>
    <d v="2015-01-06T18:45:47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x v="186"/>
    <b v="1"/>
    <s v="film &amp; video/documentary"/>
    <n v="106"/>
    <x v="324"/>
    <x v="0"/>
    <x v="4"/>
    <d v="2014-11-21T15:01:41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x v="62"/>
    <b v="1"/>
    <s v="film &amp; video/documentary"/>
    <n v="100"/>
    <x v="325"/>
    <x v="0"/>
    <x v="4"/>
    <d v="2015-08-10T22:49:51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x v="187"/>
    <b v="1"/>
    <s v="film &amp; video/documentary"/>
    <n v="214"/>
    <x v="326"/>
    <x v="0"/>
    <x v="4"/>
    <d v="2015-08-15T06:00:00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x v="26"/>
    <b v="1"/>
    <s v="film &amp; video/documentary"/>
    <n v="126"/>
    <x v="327"/>
    <x v="0"/>
    <x v="4"/>
    <d v="2016-07-28T01:49:40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x v="188"/>
    <b v="1"/>
    <s v="film &amp; video/documentary"/>
    <n v="182"/>
    <x v="328"/>
    <x v="0"/>
    <x v="4"/>
    <d v="2014-03-07T22:59:00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x v="25"/>
    <b v="1"/>
    <s v="film &amp; video/documentary"/>
    <n v="100"/>
    <x v="84"/>
    <x v="0"/>
    <x v="4"/>
    <d v="2015-05-08T00:52:52"/>
    <x v="390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x v="189"/>
    <b v="1"/>
    <s v="film &amp; video/documentary"/>
    <n v="101"/>
    <x v="329"/>
    <x v="0"/>
    <x v="4"/>
    <d v="2011-12-18T00:59:00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x v="190"/>
    <b v="1"/>
    <s v="film &amp; video/documentary"/>
    <n v="101"/>
    <x v="330"/>
    <x v="0"/>
    <x v="4"/>
    <d v="2011-09-08T03:00:00"/>
    <x v="392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x v="191"/>
    <b v="1"/>
    <s v="film &amp; video/documentary"/>
    <n v="110"/>
    <x v="331"/>
    <x v="0"/>
    <x v="4"/>
    <d v="2013-10-10T17:00:52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x v="133"/>
    <b v="1"/>
    <s v="film &amp; video/documentary"/>
    <n v="112"/>
    <x v="332"/>
    <x v="0"/>
    <x v="4"/>
    <d v="2016-04-17T18:38:02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x v="192"/>
    <b v="1"/>
    <s v="film &amp; video/documentary"/>
    <n v="108"/>
    <x v="333"/>
    <x v="0"/>
    <x v="4"/>
    <d v="2012-04-27T21:32:00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x v="193"/>
    <b v="1"/>
    <s v="film &amp; video/documentary"/>
    <n v="107"/>
    <x v="334"/>
    <x v="0"/>
    <x v="4"/>
    <d v="2012-07-07T13:33:2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x v="194"/>
    <b v="1"/>
    <s v="film &amp; video/documentary"/>
    <n v="104"/>
    <x v="335"/>
    <x v="0"/>
    <x v="4"/>
    <d v="2010-09-01T03:44:00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x v="85"/>
    <b v="1"/>
    <s v="film &amp; video/documentary"/>
    <n v="125"/>
    <x v="336"/>
    <x v="0"/>
    <x v="4"/>
    <d v="2015-04-29T19:02:06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x v="195"/>
    <b v="1"/>
    <s v="film &amp; video/documentary"/>
    <n v="107"/>
    <x v="337"/>
    <x v="0"/>
    <x v="4"/>
    <d v="2016-12-14T12:00:00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x v="95"/>
    <b v="1"/>
    <s v="film &amp; video/documentary"/>
    <n v="112"/>
    <x v="338"/>
    <x v="0"/>
    <x v="4"/>
    <d v="2014-05-17T03:30: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x v="196"/>
    <b v="1"/>
    <s v="film &amp; video/documentary"/>
    <n v="104"/>
    <x v="339"/>
    <x v="0"/>
    <x v="4"/>
    <d v="2011-08-07T20:12:50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x v="68"/>
    <b v="1"/>
    <s v="film &amp; video/documentary"/>
    <n v="142"/>
    <x v="340"/>
    <x v="0"/>
    <x v="4"/>
    <d v="2015-11-05T13:56:57"/>
    <x v="402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x v="16"/>
    <b v="1"/>
    <s v="film &amp; video/documentary"/>
    <n v="105"/>
    <x v="341"/>
    <x v="0"/>
    <x v="4"/>
    <d v="2011-08-10T07:08:00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x v="197"/>
    <b v="1"/>
    <s v="film &amp; video/documentary"/>
    <n v="103"/>
    <x v="342"/>
    <x v="0"/>
    <x v="4"/>
    <d v="2014-02-05T23:04:00"/>
    <x v="40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x v="165"/>
    <b v="1"/>
    <s v="film &amp; video/documentary"/>
    <n v="108"/>
    <x v="343"/>
    <x v="0"/>
    <x v="4"/>
    <d v="2014-03-06T02:02:19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x v="2"/>
    <b v="1"/>
    <s v="film &amp; video/documentary"/>
    <n v="108"/>
    <x v="344"/>
    <x v="0"/>
    <x v="4"/>
    <d v="2011-05-09T05:59:00"/>
    <x v="406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x v="19"/>
    <b v="1"/>
    <s v="film &amp; video/documentary"/>
    <n v="102"/>
    <x v="345"/>
    <x v="0"/>
    <x v="4"/>
    <d v="2011-11-19T21:54:10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x v="44"/>
    <b v="1"/>
    <s v="film &amp; video/documentary"/>
    <n v="101"/>
    <x v="346"/>
    <x v="0"/>
    <x v="4"/>
    <d v="2013-11-05T18:39:50"/>
    <x v="408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x v="41"/>
    <b v="1"/>
    <s v="film &amp; video/documentary"/>
    <n v="137"/>
    <x v="347"/>
    <x v="0"/>
    <x v="4"/>
    <d v="2016-07-22T20:42:24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x v="63"/>
    <b v="1"/>
    <s v="film &amp; video/documentary"/>
    <n v="128"/>
    <x v="348"/>
    <x v="0"/>
    <x v="4"/>
    <d v="2015-06-18T23:33:17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x v="198"/>
    <b v="1"/>
    <s v="film &amp; video/documentary"/>
    <n v="101"/>
    <x v="349"/>
    <x v="0"/>
    <x v="4"/>
    <d v="2013-12-22T05:00:00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x v="165"/>
    <b v="1"/>
    <s v="film &amp; video/documentary"/>
    <n v="127"/>
    <x v="350"/>
    <x v="0"/>
    <x v="4"/>
    <d v="2012-07-25T17:49:38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x v="199"/>
    <b v="1"/>
    <s v="film &amp; video/documentary"/>
    <n v="105"/>
    <x v="351"/>
    <x v="0"/>
    <x v="4"/>
    <d v="2012-07-19T21:03:31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x v="200"/>
    <b v="1"/>
    <s v="film &amp; video/documentary"/>
    <n v="103"/>
    <x v="352"/>
    <x v="0"/>
    <x v="4"/>
    <d v="2013-10-12T01:31:05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x v="64"/>
    <b v="1"/>
    <s v="film &amp; video/documentary"/>
    <n v="102"/>
    <x v="353"/>
    <x v="0"/>
    <x v="4"/>
    <d v="2014-10-17T12:00:00"/>
    <x v="41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x v="20"/>
    <b v="1"/>
    <s v="film &amp; video/documentary"/>
    <n v="120"/>
    <x v="354"/>
    <x v="0"/>
    <x v="4"/>
    <d v="2014-02-08T09:30:31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x v="47"/>
    <b v="1"/>
    <s v="film &amp; video/documentary"/>
    <n v="100"/>
    <x v="355"/>
    <x v="0"/>
    <x v="4"/>
    <d v="2013-04-08T04:33:00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x v="201"/>
    <b v="1"/>
    <s v="film &amp; video/documentary"/>
    <n v="101"/>
    <x v="356"/>
    <x v="0"/>
    <x v="4"/>
    <d v="2015-07-23T06:46:37"/>
    <x v="418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x v="196"/>
    <b v="1"/>
    <s v="film &amp; video/documentary"/>
    <n v="100"/>
    <x v="357"/>
    <x v="0"/>
    <x v="4"/>
    <d v="2013-06-29T20:13:07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x v="83"/>
    <b v="0"/>
    <s v="film &amp; video/animation"/>
    <n v="0"/>
    <x v="358"/>
    <x v="0"/>
    <x v="5"/>
    <d v="2014-03-14T04:40:31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x v="79"/>
    <b v="0"/>
    <s v="film &amp; video/animation"/>
    <n v="2"/>
    <x v="359"/>
    <x v="0"/>
    <x v="5"/>
    <d v="2015-08-21T11:47:36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x v="8"/>
    <b v="0"/>
    <s v="film &amp; video/animation"/>
    <n v="1"/>
    <x v="360"/>
    <x v="0"/>
    <x v="5"/>
    <d v="2014-09-11T06:14:57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x v="62"/>
    <b v="0"/>
    <s v="film &amp; video/animation"/>
    <n v="1"/>
    <x v="361"/>
    <x v="0"/>
    <x v="5"/>
    <d v="2013-06-05T22:13:50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x v="81"/>
    <b v="0"/>
    <s v="film &amp; video/animation"/>
    <n v="7"/>
    <x v="99"/>
    <x v="0"/>
    <x v="5"/>
    <d v="2012-03-26T08:01:39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x v="84"/>
    <b v="0"/>
    <s v="film &amp; video/animation"/>
    <n v="0"/>
    <x v="362"/>
    <x v="0"/>
    <x v="5"/>
    <d v="2015-11-27T21:40:04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x v="22"/>
    <b v="0"/>
    <s v="film &amp; video/animation"/>
    <n v="1"/>
    <x v="363"/>
    <x v="0"/>
    <x v="5"/>
    <d v="2016-03-01T17:05:14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x v="78"/>
    <b v="0"/>
    <s v="film &amp; video/animation"/>
    <n v="0"/>
    <x v="121"/>
    <x v="0"/>
    <x v="5"/>
    <d v="2015-10-22T18:59:00"/>
    <x v="427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x v="62"/>
    <b v="0"/>
    <s v="film &amp; video/animation"/>
    <n v="6"/>
    <x v="364"/>
    <x v="0"/>
    <x v="5"/>
    <d v="2014-06-16T22:00:00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x v="78"/>
    <b v="0"/>
    <s v="film &amp; video/animation"/>
    <n v="0"/>
    <x v="121"/>
    <x v="0"/>
    <x v="5"/>
    <d v="2009-11-27T04:59:00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x v="81"/>
    <b v="0"/>
    <s v="film &amp; video/animation"/>
    <n v="2"/>
    <x v="365"/>
    <x v="0"/>
    <x v="5"/>
    <d v="2013-09-11T02:34:27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x v="22"/>
    <b v="0"/>
    <s v="film &amp; video/animation"/>
    <n v="14"/>
    <x v="366"/>
    <x v="0"/>
    <x v="5"/>
    <d v="2016-07-05T20:54:43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x v="22"/>
    <b v="0"/>
    <s v="film &amp; video/animation"/>
    <n v="10"/>
    <x v="367"/>
    <x v="0"/>
    <x v="5"/>
    <d v="2015-10-21T17:26:21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x v="78"/>
    <b v="0"/>
    <s v="film &amp; video/animation"/>
    <n v="0"/>
    <x v="121"/>
    <x v="0"/>
    <x v="5"/>
    <d v="2015-10-11T15:07:02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x v="84"/>
    <b v="0"/>
    <s v="film &amp; video/animation"/>
    <n v="5"/>
    <x v="368"/>
    <x v="0"/>
    <x v="5"/>
    <d v="2013-12-01T21:01:42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x v="83"/>
    <b v="0"/>
    <s v="film &amp; video/animation"/>
    <n v="0"/>
    <x v="120"/>
    <x v="0"/>
    <x v="5"/>
    <d v="2013-09-13T17:56:20"/>
    <x v="43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x v="78"/>
    <b v="0"/>
    <s v="film &amp; video/animation"/>
    <n v="0"/>
    <x v="121"/>
    <x v="0"/>
    <x v="5"/>
    <d v="2013-07-31T08:41:53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x v="78"/>
    <b v="0"/>
    <s v="film &amp; video/animation"/>
    <n v="0"/>
    <x v="121"/>
    <x v="0"/>
    <x v="5"/>
    <d v="2016-10-08T07:38:46"/>
    <x v="437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x v="202"/>
    <b v="0"/>
    <s v="film &amp; video/animation"/>
    <n v="9"/>
    <x v="369"/>
    <x v="0"/>
    <x v="5"/>
    <d v="2015-11-18T07:15:5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x v="78"/>
    <b v="0"/>
    <s v="film &amp; video/animation"/>
    <n v="0"/>
    <x v="121"/>
    <x v="0"/>
    <x v="5"/>
    <d v="2014-10-17T18:16:58"/>
    <x v="439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x v="29"/>
    <b v="0"/>
    <s v="film &amp; video/animation"/>
    <n v="0"/>
    <x v="144"/>
    <x v="0"/>
    <x v="5"/>
    <d v="2016-03-24T22:39:13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x v="78"/>
    <b v="0"/>
    <s v="film &amp; video/animation"/>
    <n v="0"/>
    <x v="121"/>
    <x v="0"/>
    <x v="5"/>
    <d v="2013-11-02T19:03:16"/>
    <x v="441"/>
  </r>
  <r>
    <n v="442"/>
    <s v="The Paranormal Idiot"/>
    <s v="Doomsday is here"/>
    <n v="17000"/>
    <n v="6691"/>
    <x v="2"/>
    <x v="0"/>
    <s v="USD"/>
    <n v="1424380783"/>
    <n v="1421788783"/>
    <b v="0"/>
    <x v="57"/>
    <b v="0"/>
    <s v="film &amp; video/animation"/>
    <n v="39"/>
    <x v="370"/>
    <x v="0"/>
    <x v="5"/>
    <d v="2015-02-19T21:19:43"/>
    <x v="442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x v="84"/>
    <b v="0"/>
    <s v="film &amp; video/animation"/>
    <n v="0"/>
    <x v="144"/>
    <x v="0"/>
    <x v="5"/>
    <d v="2014-02-10T00:21:41"/>
    <x v="443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x v="29"/>
    <b v="0"/>
    <s v="film &amp; video/animation"/>
    <n v="5"/>
    <x v="73"/>
    <x v="0"/>
    <x v="5"/>
    <d v="2012-02-15T21:46:01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x v="84"/>
    <b v="0"/>
    <s v="film &amp; video/animation"/>
    <n v="0"/>
    <x v="120"/>
    <x v="0"/>
    <x v="5"/>
    <d v="2015-05-21T08:02:55"/>
    <x v="44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x v="38"/>
    <b v="0"/>
    <s v="film &amp; video/animation"/>
    <n v="7"/>
    <x v="371"/>
    <x v="0"/>
    <x v="5"/>
    <d v="2015-03-04T02:00:20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x v="29"/>
    <b v="0"/>
    <s v="film &amp; video/animation"/>
    <n v="0"/>
    <x v="144"/>
    <x v="0"/>
    <x v="5"/>
    <d v="2013-03-23T12:19:23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x v="80"/>
    <b v="0"/>
    <s v="film &amp; video/animation"/>
    <n v="3"/>
    <x v="372"/>
    <x v="0"/>
    <x v="5"/>
    <d v="2014-05-14T18:11:35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x v="81"/>
    <b v="0"/>
    <s v="film &amp; video/animation"/>
    <n v="2"/>
    <x v="373"/>
    <x v="0"/>
    <x v="5"/>
    <d v="2013-10-17T13:38:05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x v="63"/>
    <b v="0"/>
    <s v="film &amp; video/animation"/>
    <n v="1"/>
    <x v="374"/>
    <x v="0"/>
    <x v="5"/>
    <d v="2014-02-14T22:43:2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x v="78"/>
    <b v="0"/>
    <s v="film &amp; video/animation"/>
    <n v="0"/>
    <x v="121"/>
    <x v="0"/>
    <x v="5"/>
    <d v="2014-01-25T17:09:51"/>
    <x v="4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x v="8"/>
    <b v="0"/>
    <s v="film &amp; video/animation"/>
    <n v="64"/>
    <x v="375"/>
    <x v="0"/>
    <x v="5"/>
    <d v="2015-05-13T16:53:35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x v="84"/>
    <b v="0"/>
    <s v="film &amp; video/animation"/>
    <n v="0"/>
    <x v="31"/>
    <x v="0"/>
    <x v="5"/>
    <d v="2015-02-19T19:47:59"/>
    <x v="453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x v="81"/>
    <b v="0"/>
    <s v="film &amp; video/animation"/>
    <n v="1"/>
    <x v="376"/>
    <x v="0"/>
    <x v="5"/>
    <d v="2014-11-26T13:14:00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x v="84"/>
    <b v="0"/>
    <s v="film &amp; video/animation"/>
    <n v="0"/>
    <x v="377"/>
    <x v="0"/>
    <x v="5"/>
    <d v="2012-04-17T00:31:00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x v="83"/>
    <b v="0"/>
    <s v="film &amp; video/animation"/>
    <n v="1"/>
    <x v="378"/>
    <x v="0"/>
    <x v="5"/>
    <d v="2013-10-22T03:59:00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x v="78"/>
    <b v="0"/>
    <s v="film &amp; video/animation"/>
    <n v="0"/>
    <x v="121"/>
    <x v="0"/>
    <x v="5"/>
    <d v="2014-08-16T18:25:12"/>
    <x v="457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x v="72"/>
    <b v="0"/>
    <s v="film &amp; video/animation"/>
    <n v="8"/>
    <x v="379"/>
    <x v="0"/>
    <x v="5"/>
    <d v="2013-05-14T16:47:40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x v="29"/>
    <b v="0"/>
    <s v="film &amp; video/animation"/>
    <n v="0"/>
    <x v="380"/>
    <x v="0"/>
    <x v="5"/>
    <d v="2011-11-13T16:22:07"/>
    <x v="459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x v="84"/>
    <b v="0"/>
    <s v="film &amp; video/animation"/>
    <n v="0"/>
    <x v="381"/>
    <x v="0"/>
    <x v="5"/>
    <d v="2014-06-01T04:00:0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x v="78"/>
    <b v="0"/>
    <s v="film &amp; video/animation"/>
    <n v="0"/>
    <x v="121"/>
    <x v="0"/>
    <x v="5"/>
    <d v="2013-06-02T20:19:27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x v="78"/>
    <b v="0"/>
    <s v="film &amp; video/animation"/>
    <n v="0"/>
    <x v="121"/>
    <x v="0"/>
    <x v="5"/>
    <d v="2011-08-10T03:02:21"/>
    <x v="462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x v="202"/>
    <b v="0"/>
    <s v="film &amp; video/animation"/>
    <n v="2"/>
    <x v="382"/>
    <x v="0"/>
    <x v="5"/>
    <d v="2011-09-24T17:02:33"/>
    <x v="46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x v="29"/>
    <b v="0"/>
    <s v="film &amp; video/animation"/>
    <n v="0"/>
    <x v="120"/>
    <x v="0"/>
    <x v="5"/>
    <d v="2016-05-18T20:22:15"/>
    <x v="464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x v="22"/>
    <b v="0"/>
    <s v="film &amp; video/animation"/>
    <n v="27"/>
    <x v="383"/>
    <x v="0"/>
    <x v="5"/>
    <d v="2014-06-27T02:52:54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x v="81"/>
    <b v="0"/>
    <s v="film &amp; video/animation"/>
    <n v="1"/>
    <x v="384"/>
    <x v="0"/>
    <x v="5"/>
    <d v="2012-09-07T22:37:44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x v="70"/>
    <b v="0"/>
    <s v="film &amp; video/animation"/>
    <n v="22"/>
    <x v="385"/>
    <x v="0"/>
    <x v="5"/>
    <d v="2012-09-28T16:18:54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x v="78"/>
    <b v="0"/>
    <s v="film &amp; video/animation"/>
    <n v="0"/>
    <x v="121"/>
    <x v="0"/>
    <x v="5"/>
    <d v="2012-07-11T03:51:05"/>
    <x v="468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x v="78"/>
    <b v="0"/>
    <s v="film &amp; video/animation"/>
    <n v="0"/>
    <x v="121"/>
    <x v="0"/>
    <x v="5"/>
    <d v="2014-09-05T23:45:24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x v="84"/>
    <b v="0"/>
    <s v="film &amp; video/animation"/>
    <n v="1"/>
    <x v="156"/>
    <x v="0"/>
    <x v="5"/>
    <d v="2014-01-16T04:00:0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x v="203"/>
    <b v="0"/>
    <s v="film &amp; video/animation"/>
    <n v="12"/>
    <x v="386"/>
    <x v="0"/>
    <x v="5"/>
    <d v="2014-04-19T16:19:39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x v="81"/>
    <b v="0"/>
    <s v="film &amp; video/animation"/>
    <n v="18"/>
    <x v="387"/>
    <x v="0"/>
    <x v="5"/>
    <d v="2014-08-23T22:08:38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x v="25"/>
    <b v="0"/>
    <s v="film &amp; video/animation"/>
    <n v="3"/>
    <x v="242"/>
    <x v="0"/>
    <x v="5"/>
    <d v="2014-09-17T16:45:19"/>
    <x v="473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x v="29"/>
    <b v="0"/>
    <s v="film &amp; video/animation"/>
    <n v="0"/>
    <x v="120"/>
    <x v="0"/>
    <x v="5"/>
    <d v="2017-02-17T07:53:49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x v="78"/>
    <b v="0"/>
    <s v="film &amp; video/animation"/>
    <n v="0"/>
    <x v="121"/>
    <x v="0"/>
    <x v="5"/>
    <d v="2015-05-06T02:04:03"/>
    <x v="47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x v="204"/>
    <b v="0"/>
    <s v="film &amp; video/animation"/>
    <n v="2"/>
    <x v="388"/>
    <x v="0"/>
    <x v="5"/>
    <d v="2014-06-03T03:59:00"/>
    <x v="476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x v="78"/>
    <b v="0"/>
    <s v="film &amp; video/animation"/>
    <n v="0"/>
    <x v="121"/>
    <x v="0"/>
    <x v="5"/>
    <d v="2012-05-18T20:02:14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x v="78"/>
    <b v="0"/>
    <s v="film &amp; video/animation"/>
    <n v="0"/>
    <x v="121"/>
    <x v="0"/>
    <x v="5"/>
    <d v="2015-04-01T20:51:49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x v="165"/>
    <b v="0"/>
    <s v="film &amp; video/animation"/>
    <n v="33"/>
    <x v="389"/>
    <x v="0"/>
    <x v="5"/>
    <d v="2014-11-21T10:47:15"/>
    <x v="479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x v="205"/>
    <b v="0"/>
    <s v="film &amp; video/animation"/>
    <n v="19"/>
    <x v="390"/>
    <x v="0"/>
    <x v="5"/>
    <d v="2013-08-09T12:00:15"/>
    <x v="480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x v="64"/>
    <b v="0"/>
    <s v="film &amp; video/animation"/>
    <n v="6"/>
    <x v="391"/>
    <x v="0"/>
    <x v="5"/>
    <d v="2012-10-10T16:08:09"/>
    <x v="481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x v="29"/>
    <b v="0"/>
    <s v="film &amp; video/animation"/>
    <n v="0"/>
    <x v="119"/>
    <x v="0"/>
    <x v="5"/>
    <d v="2016-04-14T14:34:00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x v="206"/>
    <b v="0"/>
    <s v="film &amp; video/animation"/>
    <n v="50"/>
    <x v="392"/>
    <x v="0"/>
    <x v="5"/>
    <d v="2013-01-29T04:44:32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x v="202"/>
    <b v="0"/>
    <s v="film &amp; video/animation"/>
    <n v="0"/>
    <x v="393"/>
    <x v="0"/>
    <x v="5"/>
    <d v="2015-11-05T23:32:52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x v="207"/>
    <b v="0"/>
    <s v="film &amp; video/animation"/>
    <n v="22"/>
    <x v="394"/>
    <x v="0"/>
    <x v="5"/>
    <d v="2013-05-17T12:08:19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x v="29"/>
    <b v="0"/>
    <s v="film &amp; video/animation"/>
    <n v="0"/>
    <x v="73"/>
    <x v="0"/>
    <x v="5"/>
    <d v="2014-06-01T22:37:19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x v="78"/>
    <b v="0"/>
    <s v="film &amp; video/animation"/>
    <n v="0"/>
    <x v="121"/>
    <x v="0"/>
    <x v="5"/>
    <d v="2016-12-25T15:16:34"/>
    <x v="487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x v="78"/>
    <b v="0"/>
    <s v="film &amp; video/animation"/>
    <n v="0"/>
    <x v="121"/>
    <x v="0"/>
    <x v="5"/>
    <d v="2017-01-09T01:18:20"/>
    <x v="488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x v="83"/>
    <b v="0"/>
    <s v="film &amp; video/animation"/>
    <n v="0"/>
    <x v="395"/>
    <x v="0"/>
    <x v="5"/>
    <d v="2012-01-05T11:33:00"/>
    <x v="489"/>
  </r>
  <r>
    <n v="490"/>
    <s v="PROJECT IS CANCELLED"/>
    <s v="Cancelled"/>
    <n v="1000"/>
    <n v="0"/>
    <x v="2"/>
    <x v="0"/>
    <s v="USD"/>
    <n v="1345677285"/>
    <n v="1343085285"/>
    <b v="0"/>
    <x v="78"/>
    <b v="0"/>
    <s v="film &amp; video/animation"/>
    <n v="0"/>
    <x v="121"/>
    <x v="0"/>
    <x v="5"/>
    <d v="2012-08-22T23:14:45"/>
    <x v="490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x v="78"/>
    <b v="0"/>
    <s v="film &amp; video/animation"/>
    <n v="0"/>
    <x v="121"/>
    <x v="0"/>
    <x v="5"/>
    <d v="2016-01-27T23:34:59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x v="78"/>
    <b v="0"/>
    <s v="film &amp; video/animation"/>
    <n v="0"/>
    <x v="121"/>
    <x v="0"/>
    <x v="5"/>
    <d v="2016-10-13T00:50:30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x v="78"/>
    <b v="0"/>
    <s v="film &amp; video/animation"/>
    <n v="0"/>
    <x v="121"/>
    <x v="0"/>
    <x v="5"/>
    <d v="2015-05-20T17:25:38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x v="83"/>
    <b v="0"/>
    <s v="film &amp; video/animation"/>
    <n v="0"/>
    <x v="396"/>
    <x v="0"/>
    <x v="5"/>
    <d v="2014-07-03T03:00:00"/>
    <x v="494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x v="78"/>
    <b v="0"/>
    <s v="film &amp; video/animation"/>
    <n v="0"/>
    <x v="121"/>
    <x v="0"/>
    <x v="5"/>
    <d v="2015-07-16T19:51:45"/>
    <x v="49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x v="29"/>
    <b v="0"/>
    <s v="film &amp; video/animation"/>
    <n v="0"/>
    <x v="120"/>
    <x v="0"/>
    <x v="5"/>
    <d v="2014-02-10T22:21:14"/>
    <x v="496"/>
  </r>
  <r>
    <n v="497"/>
    <s v="Galaxy Probe Kids"/>
    <s v="live-action/animated series pilot."/>
    <n v="4480"/>
    <n v="30"/>
    <x v="2"/>
    <x v="0"/>
    <s v="USD"/>
    <n v="1419483600"/>
    <n v="1414889665"/>
    <b v="0"/>
    <x v="83"/>
    <b v="0"/>
    <s v="film &amp; video/animation"/>
    <n v="1"/>
    <x v="119"/>
    <x v="0"/>
    <x v="5"/>
    <d v="2014-12-25T05:00:00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x v="19"/>
    <b v="0"/>
    <s v="film &amp; video/animation"/>
    <n v="5"/>
    <x v="397"/>
    <x v="0"/>
    <x v="5"/>
    <d v="2011-12-23T18:17:29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x v="55"/>
    <b v="0"/>
    <s v="film &amp; video/animation"/>
    <n v="10"/>
    <x v="398"/>
    <x v="0"/>
    <x v="5"/>
    <d v="2009-10-12T20:59:00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x v="80"/>
    <b v="0"/>
    <s v="film &amp; video/animation"/>
    <n v="3"/>
    <x v="399"/>
    <x v="0"/>
    <x v="5"/>
    <d v="2010-05-08T22:16:00"/>
    <x v="5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x v="78"/>
    <b v="0"/>
    <s v="film &amp; video/animation"/>
    <n v="0"/>
    <x v="121"/>
    <x v="0"/>
    <x v="5"/>
    <d v="2011-07-09T05:37:3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x v="80"/>
    <b v="0"/>
    <s v="film &amp; video/animation"/>
    <n v="1"/>
    <x v="400"/>
    <x v="0"/>
    <x v="5"/>
    <d v="2012-03-18T12:17:05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x v="82"/>
    <b v="0"/>
    <s v="film &amp; video/animation"/>
    <n v="2"/>
    <x v="401"/>
    <x v="0"/>
    <x v="5"/>
    <d v="2015-01-17T12:38:2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x v="81"/>
    <b v="0"/>
    <s v="film &amp; video/animation"/>
    <n v="1"/>
    <x v="402"/>
    <x v="0"/>
    <x v="5"/>
    <d v="2012-04-10T22:36:27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x v="25"/>
    <b v="0"/>
    <s v="film &amp; video/animation"/>
    <n v="0"/>
    <x v="403"/>
    <x v="0"/>
    <x v="5"/>
    <d v="2015-12-25T02:21:26"/>
    <x v="50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x v="29"/>
    <b v="0"/>
    <s v="film &amp; video/animation"/>
    <n v="0"/>
    <x v="404"/>
    <x v="0"/>
    <x v="5"/>
    <d v="2013-08-10T13:15:20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x v="73"/>
    <b v="0"/>
    <s v="film &amp; video/animation"/>
    <n v="3"/>
    <x v="405"/>
    <x v="0"/>
    <x v="5"/>
    <d v="2012-10-19T23:00:5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x v="83"/>
    <b v="0"/>
    <s v="film &amp; video/animation"/>
    <n v="1"/>
    <x v="44"/>
    <x v="0"/>
    <x v="5"/>
    <d v="2012-05-25T14:14:00"/>
    <x v="508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x v="29"/>
    <b v="0"/>
    <s v="film &amp; video/animation"/>
    <n v="0"/>
    <x v="119"/>
    <x v="0"/>
    <x v="5"/>
    <d v="2015-06-28T15:09:30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x v="78"/>
    <b v="0"/>
    <s v="film &amp; video/animation"/>
    <n v="0"/>
    <x v="121"/>
    <x v="0"/>
    <x v="5"/>
    <d v="2016-03-01T04:13:59"/>
    <x v="510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x v="81"/>
    <b v="0"/>
    <s v="film &amp; video/animation"/>
    <n v="3"/>
    <x v="179"/>
    <x v="0"/>
    <x v="5"/>
    <d v="2013-04-06T06:16:22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x v="84"/>
    <b v="0"/>
    <s v="film &amp; video/animation"/>
    <n v="0"/>
    <x v="148"/>
    <x v="0"/>
    <x v="5"/>
    <d v="2016-11-20T18:48:47"/>
    <x v="512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x v="32"/>
    <b v="0"/>
    <s v="film &amp; video/animation"/>
    <n v="14"/>
    <x v="406"/>
    <x v="0"/>
    <x v="5"/>
    <d v="2016-08-15T07:00:00"/>
    <x v="513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x v="83"/>
    <b v="0"/>
    <s v="film &amp; video/animation"/>
    <n v="3"/>
    <x v="407"/>
    <x v="0"/>
    <x v="5"/>
    <d v="2014-08-09T14:44:07"/>
    <x v="514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x v="69"/>
    <b v="0"/>
    <s v="film &amp; video/animation"/>
    <n v="25"/>
    <x v="408"/>
    <x v="0"/>
    <x v="5"/>
    <d v="2015-12-29T11:46:41"/>
    <x v="51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x v="78"/>
    <b v="0"/>
    <s v="film &amp; video/animation"/>
    <n v="0"/>
    <x v="121"/>
    <x v="0"/>
    <x v="5"/>
    <d v="2015-05-27T18:41:20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x v="83"/>
    <b v="0"/>
    <s v="film &amp; video/animation"/>
    <n v="1"/>
    <x v="409"/>
    <x v="0"/>
    <x v="5"/>
    <d v="2017-02-02T14:46:01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x v="78"/>
    <b v="0"/>
    <s v="film &amp; video/animation"/>
    <n v="0"/>
    <x v="121"/>
    <x v="0"/>
    <x v="5"/>
    <d v="2015-09-06T14:46:00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x v="16"/>
    <b v="0"/>
    <s v="film &amp; video/animation"/>
    <n v="23"/>
    <x v="410"/>
    <x v="0"/>
    <x v="5"/>
    <d v="2012-12-05T09:23:41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x v="69"/>
    <b v="1"/>
    <s v="theater/plays"/>
    <n v="102"/>
    <x v="411"/>
    <x v="1"/>
    <x v="6"/>
    <d v="2015-12-10T16:51:01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x v="66"/>
    <b v="1"/>
    <s v="theater/plays"/>
    <n v="105"/>
    <x v="412"/>
    <x v="1"/>
    <x v="6"/>
    <d v="2016-11-01T04:59:00"/>
    <x v="521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x v="162"/>
    <b v="1"/>
    <s v="theater/plays"/>
    <n v="115"/>
    <x v="413"/>
    <x v="1"/>
    <x v="6"/>
    <d v="2016-03-20T23:58:45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x v="87"/>
    <b v="1"/>
    <s v="theater/plays"/>
    <n v="121"/>
    <x v="414"/>
    <x v="1"/>
    <x v="6"/>
    <d v="2015-09-21T03:11:16"/>
    <x v="523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x v="208"/>
    <b v="1"/>
    <s v="theater/plays"/>
    <n v="109"/>
    <x v="415"/>
    <x v="1"/>
    <x v="6"/>
    <d v="2016-06-01T17:12:49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x v="8"/>
    <b v="1"/>
    <s v="theater/plays"/>
    <n v="100"/>
    <x v="416"/>
    <x v="1"/>
    <x v="6"/>
    <d v="2014-09-13T09:37:21"/>
    <x v="525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x v="23"/>
    <b v="1"/>
    <s v="theater/plays"/>
    <n v="114"/>
    <x v="417"/>
    <x v="1"/>
    <x v="6"/>
    <d v="2015-08-07T17:00:00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x v="150"/>
    <b v="1"/>
    <s v="theater/plays"/>
    <n v="101"/>
    <x v="418"/>
    <x v="1"/>
    <x v="6"/>
    <d v="2017-02-17T16:05:00"/>
    <x v="527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x v="209"/>
    <b v="1"/>
    <s v="theater/plays"/>
    <n v="116"/>
    <x v="419"/>
    <x v="1"/>
    <x v="6"/>
    <d v="2015-06-21T21:20:00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x v="59"/>
    <b v="1"/>
    <s v="theater/plays"/>
    <n v="130"/>
    <x v="420"/>
    <x v="1"/>
    <x v="6"/>
    <d v="2017-01-11T05:00:00"/>
    <x v="529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x v="60"/>
    <b v="1"/>
    <s v="theater/plays"/>
    <n v="108"/>
    <x v="421"/>
    <x v="1"/>
    <x v="6"/>
    <d v="2015-06-24T02:00:0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x v="162"/>
    <b v="1"/>
    <s v="theater/plays"/>
    <n v="100"/>
    <x v="422"/>
    <x v="1"/>
    <x v="6"/>
    <d v="2016-12-17T06:59:00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x v="210"/>
    <b v="1"/>
    <s v="theater/plays"/>
    <n v="123"/>
    <x v="423"/>
    <x v="1"/>
    <x v="6"/>
    <d v="2016-05-13T00:10:08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x v="57"/>
    <b v="1"/>
    <s v="theater/plays"/>
    <n v="100"/>
    <x v="424"/>
    <x v="1"/>
    <x v="6"/>
    <d v="2016-05-16T10:26:05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x v="53"/>
    <b v="1"/>
    <s v="theater/plays"/>
    <n v="105"/>
    <x v="425"/>
    <x v="1"/>
    <x v="6"/>
    <d v="2015-11-01T23:00:00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x v="211"/>
    <b v="1"/>
    <s v="theater/plays"/>
    <n v="103"/>
    <x v="426"/>
    <x v="1"/>
    <x v="6"/>
    <d v="2017-01-06T13:05:0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x v="70"/>
    <b v="1"/>
    <s v="theater/plays"/>
    <n v="118"/>
    <x v="427"/>
    <x v="1"/>
    <x v="6"/>
    <d v="2015-08-03T18:00:00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x v="211"/>
    <b v="1"/>
    <s v="theater/plays"/>
    <n v="121"/>
    <x v="428"/>
    <x v="1"/>
    <x v="6"/>
    <d v="2015-11-04T19:26:31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x v="65"/>
    <b v="1"/>
    <s v="theater/plays"/>
    <n v="302"/>
    <x v="429"/>
    <x v="1"/>
    <x v="6"/>
    <d v="2016-05-13T19:04:23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x v="9"/>
    <b v="1"/>
    <s v="theater/plays"/>
    <n v="101"/>
    <x v="430"/>
    <x v="1"/>
    <x v="6"/>
    <d v="2016-07-05T01:11:47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x v="29"/>
    <b v="0"/>
    <s v="technology/web"/>
    <n v="0"/>
    <x v="120"/>
    <x v="2"/>
    <x v="7"/>
    <d v="2015-02-04T19:36:46"/>
    <x v="540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x v="29"/>
    <b v="0"/>
    <s v="technology/web"/>
    <n v="1"/>
    <x v="380"/>
    <x v="2"/>
    <x v="7"/>
    <d v="2015-10-29T01:07:14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x v="29"/>
    <b v="0"/>
    <s v="technology/web"/>
    <n v="0"/>
    <x v="120"/>
    <x v="2"/>
    <x v="7"/>
    <d v="2016-05-03T16:41:56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x v="84"/>
    <b v="0"/>
    <s v="technology/web"/>
    <n v="0"/>
    <x v="431"/>
    <x v="2"/>
    <x v="7"/>
    <d v="2014-11-01T02:12:42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x v="84"/>
    <b v="0"/>
    <s v="technology/web"/>
    <n v="1"/>
    <x v="362"/>
    <x v="2"/>
    <x v="7"/>
    <d v="2016-07-04T15:46:00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x v="69"/>
    <b v="0"/>
    <s v="technology/web"/>
    <n v="27"/>
    <x v="432"/>
    <x v="2"/>
    <x v="7"/>
    <d v="2015-11-15T15:13:09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x v="84"/>
    <b v="0"/>
    <s v="technology/web"/>
    <n v="0"/>
    <x v="433"/>
    <x v="2"/>
    <x v="7"/>
    <d v="2015-10-17T16:01:55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x v="78"/>
    <b v="0"/>
    <s v="technology/web"/>
    <n v="0"/>
    <x v="121"/>
    <x v="2"/>
    <x v="7"/>
    <d v="2016-02-10T16:42:44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x v="29"/>
    <b v="0"/>
    <s v="technology/web"/>
    <n v="0"/>
    <x v="373"/>
    <x v="2"/>
    <x v="7"/>
    <d v="2015-10-29T21:40: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x v="22"/>
    <b v="0"/>
    <s v="technology/web"/>
    <n v="3"/>
    <x v="434"/>
    <x v="2"/>
    <x v="7"/>
    <d v="2015-07-08T15:17:02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x v="80"/>
    <b v="0"/>
    <s v="technology/web"/>
    <n v="1"/>
    <x v="435"/>
    <x v="2"/>
    <x v="7"/>
    <d v="2017-01-31T05:00:0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x v="33"/>
    <b v="0"/>
    <s v="technology/web"/>
    <n v="5"/>
    <x v="436"/>
    <x v="2"/>
    <x v="7"/>
    <d v="2015-08-01T17:53:00"/>
    <x v="551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x v="78"/>
    <b v="0"/>
    <s v="technology/web"/>
    <n v="0"/>
    <x v="121"/>
    <x v="2"/>
    <x v="7"/>
    <d v="2016-01-09T14:48:16"/>
    <x v="552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x v="79"/>
    <b v="0"/>
    <s v="technology/web"/>
    <n v="0"/>
    <x v="372"/>
    <x v="2"/>
    <x v="7"/>
    <d v="2014-11-14T18:16:31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x v="19"/>
    <b v="0"/>
    <s v="technology/web"/>
    <n v="37"/>
    <x v="437"/>
    <x v="2"/>
    <x v="7"/>
    <d v="2014-10-19T16:26:12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x v="78"/>
    <b v="0"/>
    <s v="technology/web"/>
    <n v="0"/>
    <x v="121"/>
    <x v="2"/>
    <x v="7"/>
    <d v="2016-06-12T08:29:03"/>
    <x v="555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x v="29"/>
    <b v="0"/>
    <s v="technology/web"/>
    <n v="3"/>
    <x v="438"/>
    <x v="2"/>
    <x v="7"/>
    <d v="2016-01-06T20:38:37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x v="9"/>
    <b v="0"/>
    <s v="technology/web"/>
    <n v="1"/>
    <x v="439"/>
    <x v="2"/>
    <x v="7"/>
    <d v="2016-12-02T23:36:43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x v="78"/>
    <b v="0"/>
    <s v="technology/web"/>
    <n v="0"/>
    <x v="121"/>
    <x v="2"/>
    <x v="7"/>
    <d v="2015-03-24T20:11:45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x v="29"/>
    <b v="0"/>
    <s v="technology/web"/>
    <n v="0"/>
    <x v="73"/>
    <x v="2"/>
    <x v="7"/>
    <d v="2015-12-13T06:47:40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x v="83"/>
    <b v="0"/>
    <s v="technology/web"/>
    <n v="0"/>
    <x v="143"/>
    <x v="2"/>
    <x v="7"/>
    <d v="2014-12-17T18:30:45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x v="84"/>
    <b v="0"/>
    <s v="technology/web"/>
    <n v="0"/>
    <x v="440"/>
    <x v="2"/>
    <x v="7"/>
    <d v="2015-10-26T15:48:33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x v="78"/>
    <b v="0"/>
    <s v="technology/web"/>
    <n v="0"/>
    <x v="121"/>
    <x v="2"/>
    <x v="7"/>
    <d v="2016-12-18T09:20:15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x v="84"/>
    <b v="0"/>
    <s v="technology/web"/>
    <n v="0"/>
    <x v="441"/>
    <x v="2"/>
    <x v="7"/>
    <d v="2015-02-17T01:40:47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x v="29"/>
    <b v="0"/>
    <s v="technology/web"/>
    <n v="0"/>
    <x v="120"/>
    <x v="2"/>
    <x v="7"/>
    <d v="2016-03-12T22:37:55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x v="78"/>
    <b v="0"/>
    <s v="technology/web"/>
    <n v="0"/>
    <x v="121"/>
    <x v="2"/>
    <x v="7"/>
    <d v="2015-07-10T18:50:49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x v="29"/>
    <b v="0"/>
    <s v="technology/web"/>
    <n v="0"/>
    <x v="120"/>
    <x v="2"/>
    <x v="7"/>
    <d v="2016-07-14T16:25:33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x v="78"/>
    <b v="0"/>
    <s v="technology/web"/>
    <n v="0"/>
    <x v="121"/>
    <x v="2"/>
    <x v="7"/>
    <d v="2015-01-01T20:13:14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x v="81"/>
    <b v="0"/>
    <s v="technology/web"/>
    <n v="1"/>
    <x v="442"/>
    <x v="2"/>
    <x v="7"/>
    <d v="2016-01-16T11:00:00"/>
    <x v="568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x v="29"/>
    <b v="0"/>
    <s v="technology/web"/>
    <n v="1"/>
    <x v="135"/>
    <x v="2"/>
    <x v="7"/>
    <d v="2016-01-01T20:20:12"/>
    <x v="569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x v="29"/>
    <b v="0"/>
    <s v="technology/web"/>
    <n v="0"/>
    <x v="443"/>
    <x v="2"/>
    <x v="7"/>
    <d v="2016-02-18T19:09:29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x v="84"/>
    <b v="0"/>
    <s v="technology/web"/>
    <n v="0"/>
    <x v="444"/>
    <x v="2"/>
    <x v="7"/>
    <d v="2015-07-27T03:59:00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x v="78"/>
    <b v="0"/>
    <s v="technology/web"/>
    <n v="0"/>
    <x v="121"/>
    <x v="2"/>
    <x v="7"/>
    <d v="2015-11-04T18:11:28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x v="82"/>
    <b v="0"/>
    <s v="technology/web"/>
    <n v="0"/>
    <x v="445"/>
    <x v="2"/>
    <x v="7"/>
    <d v="2015-01-18T01:12:00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x v="80"/>
    <b v="0"/>
    <s v="technology/web"/>
    <n v="1"/>
    <x v="135"/>
    <x v="2"/>
    <x v="7"/>
    <d v="2016-10-19T10:38:27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x v="80"/>
    <b v="0"/>
    <s v="technology/web"/>
    <n v="0"/>
    <x v="446"/>
    <x v="2"/>
    <x v="7"/>
    <d v="2015-06-13T16:37:23"/>
    <x v="575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x v="29"/>
    <b v="0"/>
    <s v="technology/web"/>
    <n v="0"/>
    <x v="120"/>
    <x v="2"/>
    <x v="7"/>
    <d v="2015-03-28T10:19:12"/>
    <x v="576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x v="29"/>
    <b v="0"/>
    <s v="technology/web"/>
    <n v="0"/>
    <x v="119"/>
    <x v="2"/>
    <x v="7"/>
    <d v="2016-05-20T14:08:22"/>
    <x v="57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x v="63"/>
    <b v="0"/>
    <s v="technology/web"/>
    <n v="0"/>
    <x v="447"/>
    <x v="2"/>
    <x v="7"/>
    <d v="2015-09-07T13:53:13"/>
    <x v="578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x v="81"/>
    <b v="0"/>
    <s v="technology/web"/>
    <n v="1"/>
    <x v="431"/>
    <x v="2"/>
    <x v="7"/>
    <d v="2014-12-25T20:27:03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x v="29"/>
    <b v="0"/>
    <s v="technology/web"/>
    <n v="0"/>
    <x v="120"/>
    <x v="2"/>
    <x v="7"/>
    <d v="2016-09-22T21:47:47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x v="78"/>
    <b v="0"/>
    <s v="technology/web"/>
    <n v="0"/>
    <x v="121"/>
    <x v="2"/>
    <x v="7"/>
    <d v="2015-08-02T00:18:24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x v="78"/>
    <b v="0"/>
    <s v="technology/web"/>
    <n v="0"/>
    <x v="121"/>
    <x v="2"/>
    <x v="7"/>
    <d v="2015-03-15T18:00:00"/>
    <x v="582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x v="29"/>
    <b v="0"/>
    <s v="technology/web"/>
    <n v="0"/>
    <x v="120"/>
    <x v="2"/>
    <x v="7"/>
    <d v="2015-03-19T21:31:27"/>
    <x v="583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x v="84"/>
    <b v="0"/>
    <s v="technology/web"/>
    <n v="1"/>
    <x v="144"/>
    <x v="2"/>
    <x v="7"/>
    <d v="2015-03-16T16:11:56"/>
    <x v="584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x v="78"/>
    <b v="0"/>
    <s v="technology/web"/>
    <n v="0"/>
    <x v="121"/>
    <x v="2"/>
    <x v="7"/>
    <d v="2015-12-01T00:00:00"/>
    <x v="585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x v="80"/>
    <b v="0"/>
    <s v="technology/web"/>
    <n v="1"/>
    <x v="448"/>
    <x v="2"/>
    <x v="7"/>
    <d v="2015-02-15T20:30:07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x v="63"/>
    <b v="0"/>
    <s v="technology/web"/>
    <n v="9"/>
    <x v="449"/>
    <x v="2"/>
    <x v="7"/>
    <d v="2015-04-16T18:10:33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x v="84"/>
    <b v="0"/>
    <s v="technology/web"/>
    <n v="3"/>
    <x v="450"/>
    <x v="2"/>
    <x v="7"/>
    <d v="2016-11-17T19:28:06"/>
    <x v="588"/>
  </r>
  <r>
    <n v="589"/>
    <s v="Get Neighborly"/>
    <s v="Services closer than you think..."/>
    <n v="7500"/>
    <n v="1"/>
    <x v="2"/>
    <x v="0"/>
    <s v="USD"/>
    <n v="1436366699"/>
    <n v="1435070699"/>
    <b v="0"/>
    <x v="29"/>
    <b v="0"/>
    <s v="technology/web"/>
    <n v="0"/>
    <x v="120"/>
    <x v="2"/>
    <x v="7"/>
    <d v="2015-07-08T14:44:5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x v="82"/>
    <b v="0"/>
    <s v="technology/web"/>
    <n v="4"/>
    <x v="451"/>
    <x v="2"/>
    <x v="7"/>
    <d v="2016-02-08T13:01:0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x v="84"/>
    <b v="0"/>
    <s v="technology/web"/>
    <n v="0"/>
    <x v="452"/>
    <x v="2"/>
    <x v="7"/>
    <d v="2015-07-22T13:02:10"/>
    <x v="591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x v="29"/>
    <b v="0"/>
    <s v="technology/web"/>
    <n v="3"/>
    <x v="404"/>
    <x v="2"/>
    <x v="7"/>
    <d v="2014-12-03T05:34:20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x v="63"/>
    <b v="0"/>
    <s v="technology/web"/>
    <n v="23"/>
    <x v="453"/>
    <x v="2"/>
    <x v="7"/>
    <d v="2015-04-06T15:15:45"/>
    <x v="593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x v="84"/>
    <b v="0"/>
    <s v="technology/web"/>
    <n v="0"/>
    <x v="31"/>
    <x v="2"/>
    <x v="7"/>
    <d v="2016-04-16T18:43:26"/>
    <x v="594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x v="22"/>
    <b v="0"/>
    <s v="technology/web"/>
    <n v="0"/>
    <x v="454"/>
    <x v="2"/>
    <x v="7"/>
    <d v="2015-05-04T01:40:38"/>
    <x v="595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x v="84"/>
    <b v="0"/>
    <s v="technology/web"/>
    <n v="0"/>
    <x v="362"/>
    <x v="2"/>
    <x v="7"/>
    <d v="2016-11-02T21:31:32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x v="84"/>
    <b v="0"/>
    <s v="technology/web"/>
    <n v="0"/>
    <x v="119"/>
    <x v="2"/>
    <x v="7"/>
    <d v="2016-07-31T16:00:00"/>
    <x v="59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x v="63"/>
    <b v="0"/>
    <s v="technology/web"/>
    <n v="34"/>
    <x v="455"/>
    <x v="2"/>
    <x v="7"/>
    <d v="2014-12-05T00:03:01"/>
    <x v="598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x v="84"/>
    <b v="0"/>
    <s v="technology/web"/>
    <n v="0"/>
    <x v="456"/>
    <x v="2"/>
    <x v="7"/>
    <d v="2015-03-08T15:16:00"/>
    <x v="599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x v="29"/>
    <b v="0"/>
    <s v="technology/web"/>
    <n v="2"/>
    <x v="101"/>
    <x v="2"/>
    <x v="7"/>
    <d v="2015-05-09T19:09:22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x v="79"/>
    <b v="0"/>
    <s v="technology/web"/>
    <n v="1"/>
    <x v="457"/>
    <x v="2"/>
    <x v="7"/>
    <d v="2014-12-26T20:35:39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x v="78"/>
    <b v="0"/>
    <s v="technology/web"/>
    <n v="0"/>
    <x v="121"/>
    <x v="2"/>
    <x v="7"/>
    <d v="2015-06-18T19:03:35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x v="62"/>
    <b v="0"/>
    <s v="technology/web"/>
    <n v="4"/>
    <x v="458"/>
    <x v="2"/>
    <x v="7"/>
    <d v="2014-08-14T15:20:2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x v="78"/>
    <b v="0"/>
    <s v="technology/web"/>
    <n v="0"/>
    <x v="121"/>
    <x v="2"/>
    <x v="7"/>
    <d v="2014-08-28T00:50:56"/>
    <x v="604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x v="22"/>
    <b v="0"/>
    <s v="technology/web"/>
    <n v="3"/>
    <x v="459"/>
    <x v="2"/>
    <x v="7"/>
    <d v="2015-08-23T08:35:08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x v="29"/>
    <b v="0"/>
    <s v="technology/web"/>
    <n v="0"/>
    <x v="119"/>
    <x v="2"/>
    <x v="7"/>
    <d v="2015-05-24T15:00:00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x v="78"/>
    <b v="0"/>
    <s v="technology/web"/>
    <n v="0"/>
    <x v="121"/>
    <x v="2"/>
    <x v="7"/>
    <d v="2015-11-22T20:48:56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x v="81"/>
    <b v="0"/>
    <s v="technology/web"/>
    <n v="1"/>
    <x v="460"/>
    <x v="2"/>
    <x v="7"/>
    <d v="2015-06-15T22:06:20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x v="29"/>
    <b v="0"/>
    <s v="technology/web"/>
    <n v="1"/>
    <x v="144"/>
    <x v="2"/>
    <x v="7"/>
    <d v="2015-11-29T01:49:04"/>
    <x v="609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x v="78"/>
    <b v="0"/>
    <s v="technology/web"/>
    <n v="0"/>
    <x v="121"/>
    <x v="2"/>
    <x v="7"/>
    <d v="2015-04-22T19:56:26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x v="78"/>
    <b v="0"/>
    <s v="technology/web"/>
    <n v="0"/>
    <x v="121"/>
    <x v="2"/>
    <x v="7"/>
    <d v="2016-01-19T13:27:17"/>
    <x v="611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x v="78"/>
    <b v="0"/>
    <s v="technology/web"/>
    <n v="0"/>
    <x v="121"/>
    <x v="2"/>
    <x v="7"/>
    <d v="2016-09-02T00:45:46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x v="212"/>
    <b v="0"/>
    <s v="technology/web"/>
    <n v="21"/>
    <x v="461"/>
    <x v="2"/>
    <x v="7"/>
    <d v="2015-10-01T04:59:00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x v="78"/>
    <b v="0"/>
    <s v="technology/web"/>
    <n v="0"/>
    <x v="121"/>
    <x v="2"/>
    <x v="7"/>
    <d v="2016-06-24T01:29:00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x v="78"/>
    <b v="0"/>
    <s v="technology/web"/>
    <n v="0"/>
    <x v="121"/>
    <x v="2"/>
    <x v="7"/>
    <d v="2015-09-25T02:55:59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x v="78"/>
    <b v="0"/>
    <s v="technology/web"/>
    <n v="0"/>
    <x v="121"/>
    <x v="2"/>
    <x v="7"/>
    <d v="2017-02-25T09:01:47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x v="83"/>
    <b v="0"/>
    <s v="technology/web"/>
    <n v="3"/>
    <x v="135"/>
    <x v="2"/>
    <x v="7"/>
    <d v="2015-05-08T08:14:03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x v="78"/>
    <b v="0"/>
    <s v="technology/web"/>
    <n v="0"/>
    <x v="121"/>
    <x v="2"/>
    <x v="7"/>
    <d v="2015-12-09T19:26:43"/>
    <x v="618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x v="29"/>
    <b v="0"/>
    <s v="technology/web"/>
    <n v="0"/>
    <x v="120"/>
    <x v="2"/>
    <x v="7"/>
    <d v="2014-11-25T16:36:30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x v="29"/>
    <b v="0"/>
    <s v="technology/web"/>
    <n v="1"/>
    <x v="462"/>
    <x v="2"/>
    <x v="7"/>
    <d v="2014-08-25T17:12:18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x v="83"/>
    <b v="0"/>
    <s v="technology/web"/>
    <n v="1"/>
    <x v="463"/>
    <x v="2"/>
    <x v="7"/>
    <d v="2016-07-07T23:42:17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x v="82"/>
    <b v="0"/>
    <s v="technology/web"/>
    <n v="6"/>
    <x v="464"/>
    <x v="2"/>
    <x v="7"/>
    <d v="2016-07-01T18:35:38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x v="78"/>
    <b v="0"/>
    <s v="technology/web"/>
    <n v="0"/>
    <x v="121"/>
    <x v="2"/>
    <x v="7"/>
    <d v="2015-05-28T00:13:17"/>
    <x v="623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x v="78"/>
    <b v="0"/>
    <s v="technology/web"/>
    <n v="0"/>
    <x v="121"/>
    <x v="2"/>
    <x v="7"/>
    <d v="2015-05-14T23:44:01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x v="78"/>
    <b v="0"/>
    <s v="technology/web"/>
    <n v="0"/>
    <x v="121"/>
    <x v="2"/>
    <x v="7"/>
    <d v="2017-03-26T20:29:37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x v="70"/>
    <b v="0"/>
    <s v="technology/web"/>
    <n v="17"/>
    <x v="465"/>
    <x v="2"/>
    <x v="7"/>
    <d v="2015-08-15T13:22:00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x v="29"/>
    <b v="0"/>
    <s v="technology/web"/>
    <n v="0"/>
    <x v="466"/>
    <x v="2"/>
    <x v="7"/>
    <d v="2016-03-14T23:00:00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x v="78"/>
    <b v="0"/>
    <s v="technology/web"/>
    <n v="0"/>
    <x v="121"/>
    <x v="2"/>
    <x v="7"/>
    <d v="2014-07-13T16:37:37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x v="83"/>
    <b v="0"/>
    <s v="technology/web"/>
    <n v="0"/>
    <x v="467"/>
    <x v="2"/>
    <x v="7"/>
    <d v="2016-05-14T15:18:28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x v="29"/>
    <b v="0"/>
    <s v="technology/web"/>
    <n v="0"/>
    <x v="119"/>
    <x v="2"/>
    <x v="7"/>
    <d v="2015-09-06T05:10:0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x v="82"/>
    <b v="0"/>
    <s v="technology/web"/>
    <n v="1"/>
    <x v="468"/>
    <x v="2"/>
    <x v="7"/>
    <d v="2016-05-28T18:32:09"/>
    <x v="631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x v="78"/>
    <b v="0"/>
    <s v="technology/web"/>
    <n v="0"/>
    <x v="121"/>
    <x v="2"/>
    <x v="7"/>
    <d v="2015-11-25T16:49:25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x v="20"/>
    <b v="0"/>
    <s v="technology/web"/>
    <n v="12"/>
    <x v="469"/>
    <x v="2"/>
    <x v="7"/>
    <d v="2016-06-17T23:00:00"/>
    <x v="633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x v="29"/>
    <b v="0"/>
    <s v="technology/web"/>
    <n v="0"/>
    <x v="120"/>
    <x v="2"/>
    <x v="7"/>
    <d v="2015-02-26T22:17:09"/>
    <x v="634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x v="29"/>
    <b v="0"/>
    <s v="technology/web"/>
    <n v="0"/>
    <x v="447"/>
    <x v="2"/>
    <x v="7"/>
    <d v="2015-04-12T02:12:42"/>
    <x v="635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x v="29"/>
    <b v="0"/>
    <s v="technology/web"/>
    <n v="0"/>
    <x v="143"/>
    <x v="2"/>
    <x v="7"/>
    <d v="2015-06-06T10:47:00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x v="78"/>
    <b v="0"/>
    <s v="technology/web"/>
    <n v="0"/>
    <x v="121"/>
    <x v="2"/>
    <x v="7"/>
    <d v="2017-02-25T23:04:00"/>
    <x v="637"/>
  </r>
  <r>
    <n v="638"/>
    <s v="W (Canceled)"/>
    <s v="O0"/>
    <n v="200000"/>
    <n v="18"/>
    <x v="1"/>
    <x v="12"/>
    <s v="EUR"/>
    <n v="1490447662"/>
    <n v="1485267262"/>
    <b v="0"/>
    <x v="79"/>
    <b v="0"/>
    <s v="technology/web"/>
    <n v="0"/>
    <x v="362"/>
    <x v="2"/>
    <x v="7"/>
    <d v="2017-03-25T13:14:22"/>
    <x v="638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x v="29"/>
    <b v="0"/>
    <s v="technology/web"/>
    <n v="0"/>
    <x v="120"/>
    <x v="2"/>
    <x v="7"/>
    <d v="2014-10-13T13:59:55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x v="84"/>
    <b v="1"/>
    <s v="technology/wearables"/>
    <n v="144"/>
    <x v="470"/>
    <x v="2"/>
    <x v="8"/>
    <d v="2016-11-24T23:00:0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x v="213"/>
    <b v="1"/>
    <s v="technology/wearables"/>
    <n v="119"/>
    <x v="471"/>
    <x v="2"/>
    <x v="8"/>
    <d v="2015-08-13T13:40:48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x v="214"/>
    <b v="1"/>
    <s v="technology/wearables"/>
    <n v="1460"/>
    <x v="472"/>
    <x v="2"/>
    <x v="8"/>
    <d v="2015-08-19T15:37:54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x v="215"/>
    <b v="1"/>
    <s v="technology/wearables"/>
    <n v="106"/>
    <x v="473"/>
    <x v="2"/>
    <x v="8"/>
    <d v="2015-05-31T15:24:35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x v="216"/>
    <b v="1"/>
    <s v="technology/wearables"/>
    <n v="300"/>
    <x v="474"/>
    <x v="2"/>
    <x v="8"/>
    <d v="2014-10-29T01:00:00"/>
    <x v="644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x v="186"/>
    <b v="1"/>
    <s v="technology/wearables"/>
    <n v="279"/>
    <x v="475"/>
    <x v="2"/>
    <x v="8"/>
    <d v="2016-08-12T00:37:54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x v="74"/>
    <b v="1"/>
    <s v="technology/wearables"/>
    <n v="132"/>
    <x v="476"/>
    <x v="2"/>
    <x v="8"/>
    <d v="2014-08-11T20:27:47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x v="57"/>
    <b v="1"/>
    <s v="technology/wearables"/>
    <n v="107"/>
    <x v="477"/>
    <x v="2"/>
    <x v="8"/>
    <d v="2016-03-17T17:25:49"/>
    <x v="647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x v="74"/>
    <b v="1"/>
    <s v="technology/wearables"/>
    <n v="127"/>
    <x v="478"/>
    <x v="2"/>
    <x v="8"/>
    <d v="2014-10-14T16:38:2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x v="141"/>
    <b v="1"/>
    <s v="technology/wearables"/>
    <n v="140"/>
    <x v="479"/>
    <x v="2"/>
    <x v="8"/>
    <d v="2014-09-16T21:53:33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x v="53"/>
    <b v="1"/>
    <s v="technology/wearables"/>
    <n v="112"/>
    <x v="480"/>
    <x v="2"/>
    <x v="8"/>
    <d v="2014-12-19T01:53:04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x v="217"/>
    <b v="1"/>
    <s v="technology/wearables"/>
    <n v="101"/>
    <x v="481"/>
    <x v="2"/>
    <x v="8"/>
    <d v="2014-12-13T00:25:1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x v="33"/>
    <b v="1"/>
    <s v="technology/wearables"/>
    <n v="100"/>
    <x v="482"/>
    <x v="2"/>
    <x v="8"/>
    <d v="2016-12-01T17:34:10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x v="218"/>
    <b v="1"/>
    <s v="technology/wearables"/>
    <n v="141"/>
    <x v="483"/>
    <x v="2"/>
    <x v="8"/>
    <d v="2015-08-20T14:50:40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x v="219"/>
    <b v="1"/>
    <s v="technology/wearables"/>
    <n v="267"/>
    <x v="484"/>
    <x v="2"/>
    <x v="8"/>
    <d v="2015-07-08T22:58:33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x v="220"/>
    <b v="1"/>
    <s v="technology/wearables"/>
    <n v="147"/>
    <x v="485"/>
    <x v="2"/>
    <x v="8"/>
    <d v="2015-03-12T21:58:32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x v="45"/>
    <b v="1"/>
    <s v="technology/wearables"/>
    <n v="214"/>
    <x v="486"/>
    <x v="2"/>
    <x v="8"/>
    <d v="2016-04-17T18:18:39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x v="221"/>
    <b v="1"/>
    <s v="technology/wearables"/>
    <n v="126"/>
    <x v="487"/>
    <x v="2"/>
    <x v="8"/>
    <d v="2015-12-23T20:17:52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x v="222"/>
    <b v="1"/>
    <s v="technology/wearables"/>
    <n v="104"/>
    <x v="488"/>
    <x v="2"/>
    <x v="8"/>
    <d v="2015-07-26T18:00:00"/>
    <x v="658"/>
  </r>
  <r>
    <n v="659"/>
    <s v="Lulu Watch Designs - Apple Watch"/>
    <s v="Sync up your lifestyle"/>
    <n v="3000"/>
    <n v="3017"/>
    <x v="0"/>
    <x v="0"/>
    <s v="USD"/>
    <n v="1440339295"/>
    <n v="1437747295"/>
    <b v="0"/>
    <x v="64"/>
    <b v="1"/>
    <s v="technology/wearables"/>
    <n v="101"/>
    <x v="489"/>
    <x v="2"/>
    <x v="8"/>
    <d v="2015-08-23T14:14:55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x v="59"/>
    <b v="0"/>
    <s v="technology/wearables"/>
    <n v="3"/>
    <x v="490"/>
    <x v="2"/>
    <x v="8"/>
    <d v="2014-11-09T18:47:59"/>
    <x v="660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x v="82"/>
    <b v="0"/>
    <s v="technology/wearables"/>
    <n v="1"/>
    <x v="491"/>
    <x v="2"/>
    <x v="8"/>
    <d v="2016-10-23T15:29:19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x v="80"/>
    <b v="0"/>
    <s v="technology/wearables"/>
    <n v="0"/>
    <x v="492"/>
    <x v="2"/>
    <x v="8"/>
    <d v="2015-01-16T10:30:47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x v="63"/>
    <b v="0"/>
    <s v="technology/wearables"/>
    <n v="0"/>
    <x v="101"/>
    <x v="2"/>
    <x v="8"/>
    <d v="2015-07-18T20:14:16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x v="60"/>
    <b v="0"/>
    <s v="technology/wearables"/>
    <n v="8"/>
    <x v="493"/>
    <x v="2"/>
    <x v="8"/>
    <d v="2015-04-13T15:59:35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x v="8"/>
    <b v="0"/>
    <s v="technology/wearables"/>
    <n v="19"/>
    <x v="494"/>
    <x v="2"/>
    <x v="8"/>
    <d v="2017-01-13T17:04:21"/>
    <x v="665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x v="80"/>
    <b v="0"/>
    <s v="technology/wearables"/>
    <n v="0"/>
    <x v="447"/>
    <x v="2"/>
    <x v="8"/>
    <d v="2014-08-17T19:58:18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x v="33"/>
    <b v="0"/>
    <s v="technology/wearables"/>
    <n v="10"/>
    <x v="495"/>
    <x v="2"/>
    <x v="8"/>
    <d v="2016-10-29T08:57:43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x v="20"/>
    <b v="0"/>
    <s v="technology/wearables"/>
    <n v="5"/>
    <x v="496"/>
    <x v="2"/>
    <x v="8"/>
    <d v="2015-05-11T19:57:02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x v="33"/>
    <b v="0"/>
    <s v="technology/wearables"/>
    <n v="22"/>
    <x v="497"/>
    <x v="2"/>
    <x v="8"/>
    <d v="2016-07-06T15:00:58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x v="223"/>
    <b v="0"/>
    <s v="technology/wearables"/>
    <n v="29"/>
    <x v="498"/>
    <x v="2"/>
    <x v="8"/>
    <d v="2016-06-19T08:10:0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x v="41"/>
    <b v="0"/>
    <s v="technology/wearables"/>
    <n v="39"/>
    <x v="499"/>
    <x v="2"/>
    <x v="8"/>
    <d v="2015-01-14T04:00:00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x v="224"/>
    <b v="0"/>
    <s v="technology/wearables"/>
    <n v="22"/>
    <x v="500"/>
    <x v="2"/>
    <x v="8"/>
    <d v="2015-01-01T04:59:00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x v="83"/>
    <b v="0"/>
    <s v="technology/wearables"/>
    <n v="0"/>
    <x v="409"/>
    <x v="2"/>
    <x v="8"/>
    <d v="2014-09-01T20:10:17"/>
    <x v="673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x v="84"/>
    <b v="0"/>
    <s v="technology/wearables"/>
    <n v="0"/>
    <x v="501"/>
    <x v="2"/>
    <x v="8"/>
    <d v="2014-08-12T02:47:07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x v="55"/>
    <b v="0"/>
    <s v="technology/wearables"/>
    <n v="15"/>
    <x v="502"/>
    <x v="2"/>
    <x v="8"/>
    <d v="2015-01-01T06:59:00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x v="54"/>
    <b v="0"/>
    <s v="technology/wearables"/>
    <n v="1"/>
    <x v="503"/>
    <x v="2"/>
    <x v="8"/>
    <d v="2015-02-07T18:26:21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x v="93"/>
    <b v="0"/>
    <s v="technology/wearables"/>
    <n v="26"/>
    <x v="504"/>
    <x v="2"/>
    <x v="8"/>
    <d v="2016-06-28T09:41:35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x v="57"/>
    <b v="0"/>
    <s v="technology/wearables"/>
    <n v="4"/>
    <x v="505"/>
    <x v="2"/>
    <x v="8"/>
    <d v="2016-05-21T09:02:1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x v="225"/>
    <b v="0"/>
    <s v="technology/wearables"/>
    <n v="15"/>
    <x v="506"/>
    <x v="2"/>
    <x v="8"/>
    <d v="2016-09-03T16:41:4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x v="135"/>
    <b v="0"/>
    <s v="technology/wearables"/>
    <n v="26"/>
    <x v="507"/>
    <x v="2"/>
    <x v="8"/>
    <d v="2014-09-17T12:02:11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x v="29"/>
    <b v="0"/>
    <s v="technology/wearables"/>
    <n v="0"/>
    <x v="120"/>
    <x v="2"/>
    <x v="8"/>
    <d v="2016-10-26T19:20:04"/>
    <x v="681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x v="80"/>
    <b v="0"/>
    <s v="technology/wearables"/>
    <n v="0"/>
    <x v="508"/>
    <x v="2"/>
    <x v="8"/>
    <d v="2017-03-14T17:22:0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x v="83"/>
    <b v="0"/>
    <s v="technology/wearables"/>
    <n v="1"/>
    <x v="509"/>
    <x v="2"/>
    <x v="8"/>
    <d v="2016-10-31T21:36:04"/>
    <x v="683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x v="125"/>
    <b v="0"/>
    <s v="technology/wearables"/>
    <n v="7"/>
    <x v="510"/>
    <x v="2"/>
    <x v="8"/>
    <d v="2014-07-25T03:00:00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x v="73"/>
    <b v="0"/>
    <s v="technology/wearables"/>
    <n v="28"/>
    <x v="511"/>
    <x v="2"/>
    <x v="8"/>
    <d v="2015-01-12T20:47:52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x v="78"/>
    <b v="0"/>
    <s v="technology/wearables"/>
    <n v="0"/>
    <x v="121"/>
    <x v="2"/>
    <x v="8"/>
    <d v="2015-08-03T16:09:30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x v="79"/>
    <b v="0"/>
    <s v="technology/wearables"/>
    <n v="4"/>
    <x v="512"/>
    <x v="2"/>
    <x v="8"/>
    <d v="2017-02-05T18:00:53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x v="17"/>
    <b v="0"/>
    <s v="technology/wearables"/>
    <n v="73"/>
    <x v="513"/>
    <x v="2"/>
    <x v="8"/>
    <d v="2015-10-15T02:30:53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x v="226"/>
    <b v="0"/>
    <s v="technology/wearables"/>
    <n v="58"/>
    <x v="514"/>
    <x v="2"/>
    <x v="8"/>
    <d v="2016-12-08T04:59:00"/>
    <x v="689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x v="69"/>
    <b v="0"/>
    <s v="technology/wearables"/>
    <n v="12"/>
    <x v="515"/>
    <x v="2"/>
    <x v="8"/>
    <d v="2016-09-09T06:00:0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x v="73"/>
    <b v="0"/>
    <s v="technology/wearables"/>
    <n v="1"/>
    <x v="433"/>
    <x v="2"/>
    <x v="8"/>
    <d v="2015-07-01T00:40:46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x v="227"/>
    <b v="0"/>
    <s v="technology/wearables"/>
    <n v="7"/>
    <x v="516"/>
    <x v="2"/>
    <x v="8"/>
    <d v="2016-12-22T09:01:03"/>
    <x v="692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x v="228"/>
    <b v="0"/>
    <s v="technology/wearables"/>
    <n v="35"/>
    <x v="517"/>
    <x v="2"/>
    <x v="8"/>
    <d v="2015-04-30T19:23:47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x v="63"/>
    <b v="0"/>
    <s v="technology/wearables"/>
    <n v="0"/>
    <x v="518"/>
    <x v="2"/>
    <x v="8"/>
    <d v="2017-02-01T15:55:59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x v="63"/>
    <b v="0"/>
    <s v="technology/wearables"/>
    <n v="1"/>
    <x v="519"/>
    <x v="2"/>
    <x v="8"/>
    <d v="2014-10-31T12:30:20"/>
    <x v="695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x v="29"/>
    <b v="0"/>
    <s v="technology/wearables"/>
    <n v="0"/>
    <x v="120"/>
    <x v="2"/>
    <x v="8"/>
    <d v="2014-07-25T22:15:02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x v="229"/>
    <b v="0"/>
    <s v="technology/wearables"/>
    <n v="46"/>
    <x v="520"/>
    <x v="2"/>
    <x v="8"/>
    <d v="2016-02-03T12:33:09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x v="60"/>
    <b v="0"/>
    <s v="technology/wearables"/>
    <n v="15"/>
    <x v="521"/>
    <x v="2"/>
    <x v="8"/>
    <d v="2014-09-18T02:00:00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x v="230"/>
    <b v="0"/>
    <s v="technology/wearables"/>
    <n v="82"/>
    <x v="522"/>
    <x v="2"/>
    <x v="8"/>
    <d v="2013-11-22T16:00:00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x v="162"/>
    <b v="0"/>
    <s v="technology/wearables"/>
    <n v="3"/>
    <x v="31"/>
    <x v="2"/>
    <x v="8"/>
    <d v="2017-01-10T16:31:21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x v="64"/>
    <b v="0"/>
    <s v="technology/wearables"/>
    <n v="27"/>
    <x v="523"/>
    <x v="2"/>
    <x v="8"/>
    <d v="2014-07-23T15:54:40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x v="77"/>
    <b v="0"/>
    <s v="technology/wearables"/>
    <n v="31"/>
    <x v="524"/>
    <x v="2"/>
    <x v="8"/>
    <d v="2016-11-24T18:26:27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x v="63"/>
    <b v="0"/>
    <s v="technology/wearables"/>
    <n v="6"/>
    <x v="525"/>
    <x v="2"/>
    <x v="8"/>
    <d v="2017-01-31T23:32:00"/>
    <x v="703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x v="80"/>
    <b v="0"/>
    <s v="technology/wearables"/>
    <n v="1"/>
    <x v="526"/>
    <x v="2"/>
    <x v="8"/>
    <d v="2017-02-20T04:37:48"/>
    <x v="704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x v="81"/>
    <b v="0"/>
    <s v="technology/wearables"/>
    <n v="1"/>
    <x v="527"/>
    <x v="2"/>
    <x v="8"/>
    <d v="2017-01-21T11:47:58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x v="78"/>
    <b v="0"/>
    <s v="technology/wearables"/>
    <n v="0"/>
    <x v="121"/>
    <x v="2"/>
    <x v="8"/>
    <d v="2016-12-14T18:39:00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x v="231"/>
    <b v="0"/>
    <s v="technology/wearables"/>
    <n v="79"/>
    <x v="528"/>
    <x v="2"/>
    <x v="8"/>
    <d v="2017-01-01T15:55:2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x v="232"/>
    <b v="0"/>
    <s v="technology/wearables"/>
    <n v="22"/>
    <x v="529"/>
    <x v="2"/>
    <x v="8"/>
    <d v="2014-09-13T13:56:40"/>
    <x v="70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x v="84"/>
    <b v="0"/>
    <s v="technology/wearables"/>
    <n v="0"/>
    <x v="452"/>
    <x v="2"/>
    <x v="8"/>
    <d v="2014-12-05T00:59:19"/>
    <x v="70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x v="78"/>
    <b v="0"/>
    <s v="technology/wearables"/>
    <n v="0"/>
    <x v="121"/>
    <x v="2"/>
    <x v="8"/>
    <d v="2014-08-20T00:44:0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x v="233"/>
    <b v="0"/>
    <s v="technology/wearables"/>
    <n v="34"/>
    <x v="530"/>
    <x v="2"/>
    <x v="8"/>
    <d v="2016-12-14T12:01:08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x v="80"/>
    <b v="0"/>
    <s v="technology/wearables"/>
    <n v="0"/>
    <x v="531"/>
    <x v="2"/>
    <x v="8"/>
    <d v="2016-02-14T16:20:3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x v="29"/>
    <b v="0"/>
    <s v="technology/wearables"/>
    <n v="1"/>
    <x v="532"/>
    <x v="2"/>
    <x v="8"/>
    <d v="2016-06-05T12:42:12"/>
    <x v="713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x v="33"/>
    <b v="0"/>
    <s v="technology/wearables"/>
    <n v="15"/>
    <x v="533"/>
    <x v="2"/>
    <x v="8"/>
    <d v="2017-02-28T18:54:42"/>
    <x v="714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x v="8"/>
    <b v="0"/>
    <s v="technology/wearables"/>
    <n v="5"/>
    <x v="534"/>
    <x v="2"/>
    <x v="8"/>
    <d v="2015-11-05T03:10:40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x v="38"/>
    <b v="0"/>
    <s v="technology/wearables"/>
    <n v="10"/>
    <x v="535"/>
    <x v="2"/>
    <x v="8"/>
    <d v="2014-12-01T00:00:00"/>
    <x v="716"/>
  </r>
  <r>
    <n v="717"/>
    <s v="cool air belt"/>
    <s v="Cool air flowing under clothing keeps you cool."/>
    <n v="100000"/>
    <n v="305"/>
    <x v="2"/>
    <x v="0"/>
    <s v="USD"/>
    <n v="1409949002"/>
    <n v="1407357002"/>
    <b v="0"/>
    <x v="80"/>
    <b v="0"/>
    <s v="technology/wearables"/>
    <n v="0"/>
    <x v="536"/>
    <x v="2"/>
    <x v="8"/>
    <d v="2014-09-05T20:30:02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x v="80"/>
    <b v="0"/>
    <s v="technology/wearables"/>
    <n v="1"/>
    <x v="377"/>
    <x v="2"/>
    <x v="8"/>
    <d v="2017-02-18T05:59:00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x v="73"/>
    <b v="0"/>
    <s v="technology/wearables"/>
    <n v="1"/>
    <x v="537"/>
    <x v="2"/>
    <x v="8"/>
    <d v="2016-02-23T00:57:56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x v="14"/>
    <b v="1"/>
    <s v="publishing/nonfiction"/>
    <n v="144"/>
    <x v="538"/>
    <x v="3"/>
    <x v="9"/>
    <d v="2012-01-29T15:34:51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x v="46"/>
    <b v="1"/>
    <s v="publishing/nonfiction"/>
    <n v="122"/>
    <x v="539"/>
    <x v="3"/>
    <x v="9"/>
    <d v="2014-08-01T13:43:27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x v="234"/>
    <b v="1"/>
    <s v="publishing/nonfiction"/>
    <n v="132"/>
    <x v="540"/>
    <x v="3"/>
    <x v="9"/>
    <d v="2012-04-08T18:19:38"/>
    <x v="722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x v="61"/>
    <b v="1"/>
    <s v="publishing/nonfiction"/>
    <n v="109"/>
    <x v="541"/>
    <x v="3"/>
    <x v="9"/>
    <d v="2015-07-30T03:59:00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x v="235"/>
    <b v="1"/>
    <s v="publishing/nonfiction"/>
    <n v="105"/>
    <x v="542"/>
    <x v="3"/>
    <x v="9"/>
    <d v="2011-06-30T15:19:23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x v="205"/>
    <b v="1"/>
    <s v="publishing/nonfiction"/>
    <n v="100"/>
    <x v="543"/>
    <x v="3"/>
    <x v="9"/>
    <d v="2015-12-13T15:01:52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x v="2"/>
    <b v="1"/>
    <s v="publishing/nonfiction"/>
    <n v="101"/>
    <x v="544"/>
    <x v="3"/>
    <x v="9"/>
    <d v="2013-04-12T01:01:27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x v="184"/>
    <b v="1"/>
    <s v="publishing/nonfiction"/>
    <n v="156"/>
    <x v="545"/>
    <x v="3"/>
    <x v="9"/>
    <d v="2013-01-14T21:20:00"/>
    <x v="727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x v="208"/>
    <b v="1"/>
    <s v="publishing/nonfiction"/>
    <n v="106"/>
    <x v="546"/>
    <x v="3"/>
    <x v="9"/>
    <d v="2011-08-21T20:05:57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x v="148"/>
    <b v="1"/>
    <s v="publishing/nonfiction"/>
    <n v="131"/>
    <x v="547"/>
    <x v="3"/>
    <x v="9"/>
    <d v="2012-09-19T04:27:41"/>
    <x v="72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x v="236"/>
    <b v="1"/>
    <s v="publishing/nonfiction"/>
    <n v="132"/>
    <x v="548"/>
    <x v="3"/>
    <x v="9"/>
    <d v="2011-12-07T17:53:11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x v="26"/>
    <b v="1"/>
    <s v="publishing/nonfiction"/>
    <n v="126"/>
    <x v="549"/>
    <x v="3"/>
    <x v="9"/>
    <d v="2012-01-22T06:00:00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x v="62"/>
    <b v="1"/>
    <s v="publishing/nonfiction"/>
    <n v="160"/>
    <x v="550"/>
    <x v="3"/>
    <x v="9"/>
    <d v="2013-09-29T10:11:01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x v="39"/>
    <b v="1"/>
    <s v="publishing/nonfiction"/>
    <n v="120"/>
    <x v="551"/>
    <x v="3"/>
    <x v="9"/>
    <d v="2013-12-20T10:04:52"/>
    <x v="733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x v="7"/>
    <b v="1"/>
    <s v="publishing/nonfiction"/>
    <n v="126"/>
    <x v="552"/>
    <x v="3"/>
    <x v="9"/>
    <d v="2015-05-09T05:00:00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x v="194"/>
    <b v="1"/>
    <s v="publishing/nonfiction"/>
    <n v="114"/>
    <x v="553"/>
    <x v="3"/>
    <x v="9"/>
    <d v="2014-12-04T00:39:00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x v="52"/>
    <b v="1"/>
    <s v="publishing/nonfiction"/>
    <n v="315"/>
    <x v="201"/>
    <x v="3"/>
    <x v="9"/>
    <d v="2013-11-21T04:59:00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x v="52"/>
    <b v="1"/>
    <s v="publishing/nonfiction"/>
    <n v="122"/>
    <x v="98"/>
    <x v="3"/>
    <x v="9"/>
    <d v="2014-02-14T20:00:00"/>
    <x v="737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x v="14"/>
    <b v="1"/>
    <s v="publishing/nonfiction"/>
    <n v="107"/>
    <x v="554"/>
    <x v="3"/>
    <x v="9"/>
    <d v="2014-12-01T04:59:00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x v="237"/>
    <b v="1"/>
    <s v="publishing/nonfiction"/>
    <n v="158"/>
    <x v="555"/>
    <x v="3"/>
    <x v="9"/>
    <d v="2014-08-11T12:03:4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x v="10"/>
    <b v="1"/>
    <s v="publishing/nonfiction"/>
    <n v="107"/>
    <x v="556"/>
    <x v="3"/>
    <x v="9"/>
    <d v="2015-06-21T03:31:22"/>
    <x v="740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x v="225"/>
    <b v="1"/>
    <s v="publishing/nonfiction"/>
    <n v="102"/>
    <x v="557"/>
    <x v="3"/>
    <x v="9"/>
    <d v="2013-06-11T15:33:26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x v="23"/>
    <b v="1"/>
    <s v="publishing/nonfiction"/>
    <n v="111"/>
    <x v="558"/>
    <x v="3"/>
    <x v="9"/>
    <d v="2014-03-21T21:01:5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x v="41"/>
    <b v="1"/>
    <s v="publishing/nonfiction"/>
    <n v="148"/>
    <x v="559"/>
    <x v="3"/>
    <x v="9"/>
    <d v="2012-04-16T21:00:00"/>
    <x v="743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x v="95"/>
    <b v="1"/>
    <s v="publishing/nonfiction"/>
    <n v="102"/>
    <x v="560"/>
    <x v="3"/>
    <x v="9"/>
    <d v="2012-12-13T22:58:23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x v="142"/>
    <b v="1"/>
    <s v="publishing/nonfiction"/>
    <n v="179"/>
    <x v="561"/>
    <x v="3"/>
    <x v="9"/>
    <d v="2013-05-03T13:44:05"/>
    <x v="74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x v="174"/>
    <b v="1"/>
    <s v="publishing/nonfiction"/>
    <n v="111"/>
    <x v="562"/>
    <x v="3"/>
    <x v="9"/>
    <d v="2012-09-23T03:59:00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x v="165"/>
    <b v="1"/>
    <s v="publishing/nonfiction"/>
    <n v="100"/>
    <x v="563"/>
    <x v="3"/>
    <x v="9"/>
    <d v="2015-01-15T10:54:00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x v="34"/>
    <b v="1"/>
    <s v="publishing/nonfiction"/>
    <n v="100"/>
    <x v="564"/>
    <x v="3"/>
    <x v="9"/>
    <d v="2014-08-10T20:19:26"/>
    <x v="748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x v="238"/>
    <b v="1"/>
    <s v="publishing/nonfiction"/>
    <n v="106"/>
    <x v="565"/>
    <x v="3"/>
    <x v="9"/>
    <d v="2017-01-28T22:35:30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x v="211"/>
    <b v="1"/>
    <s v="publishing/nonfiction"/>
    <n v="103"/>
    <x v="566"/>
    <x v="3"/>
    <x v="9"/>
    <d v="2013-02-24T21:04:32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x v="95"/>
    <b v="1"/>
    <s v="publishing/nonfiction"/>
    <n v="119"/>
    <x v="567"/>
    <x v="3"/>
    <x v="9"/>
    <d v="2011-08-04T15:07:55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x v="217"/>
    <b v="1"/>
    <s v="publishing/nonfiction"/>
    <n v="112"/>
    <x v="568"/>
    <x v="3"/>
    <x v="9"/>
    <d v="2016-10-16T11:00:00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x v="55"/>
    <b v="1"/>
    <s v="publishing/nonfiction"/>
    <n v="128"/>
    <x v="569"/>
    <x v="3"/>
    <x v="9"/>
    <d v="2015-02-14T14:09:51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x v="72"/>
    <b v="1"/>
    <s v="publishing/nonfiction"/>
    <n v="104"/>
    <x v="570"/>
    <x v="3"/>
    <x v="9"/>
    <d v="2013-01-05T17:58:41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x v="32"/>
    <b v="1"/>
    <s v="publishing/nonfiction"/>
    <n v="102"/>
    <x v="571"/>
    <x v="3"/>
    <x v="9"/>
    <d v="2013-05-20T00:41:00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x v="19"/>
    <b v="1"/>
    <s v="publishing/nonfiction"/>
    <n v="118"/>
    <x v="572"/>
    <x v="3"/>
    <x v="9"/>
    <d v="2011-04-18T17:24:19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x v="59"/>
    <b v="1"/>
    <s v="publishing/nonfiction"/>
    <n v="238"/>
    <x v="573"/>
    <x v="3"/>
    <x v="9"/>
    <d v="2012-12-06T01:18:34"/>
    <x v="757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x v="10"/>
    <b v="1"/>
    <s v="publishing/nonfiction"/>
    <n v="102"/>
    <x v="574"/>
    <x v="3"/>
    <x v="9"/>
    <d v="2010-10-08T20:04:28"/>
    <x v="75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x v="221"/>
    <b v="1"/>
    <s v="publishing/nonfiction"/>
    <n v="102"/>
    <x v="575"/>
    <x v="3"/>
    <x v="9"/>
    <d v="2014-07-09T07:55:3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x v="78"/>
    <b v="0"/>
    <s v="publishing/fiction"/>
    <n v="0"/>
    <x v="121"/>
    <x v="3"/>
    <x v="10"/>
    <d v="2016-11-26T19:20:13"/>
    <x v="76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x v="79"/>
    <b v="0"/>
    <s v="publishing/fiction"/>
    <n v="5"/>
    <x v="576"/>
    <x v="3"/>
    <x v="10"/>
    <d v="2014-02-02T18:02:06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x v="78"/>
    <b v="0"/>
    <s v="publishing/fiction"/>
    <n v="0"/>
    <x v="121"/>
    <x v="3"/>
    <x v="10"/>
    <d v="2016-12-04T06:00:00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x v="29"/>
    <b v="0"/>
    <s v="publishing/fiction"/>
    <n v="0"/>
    <x v="144"/>
    <x v="3"/>
    <x v="10"/>
    <d v="2013-08-15T10:43:28"/>
    <x v="763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x v="78"/>
    <b v="0"/>
    <s v="publishing/fiction"/>
    <n v="0"/>
    <x v="121"/>
    <x v="3"/>
    <x v="10"/>
    <d v="2015-09-10T04:09:21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x v="34"/>
    <b v="0"/>
    <s v="publishing/fiction"/>
    <n v="36"/>
    <x v="577"/>
    <x v="3"/>
    <x v="10"/>
    <d v="2014-10-19T13:01:24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x v="78"/>
    <b v="0"/>
    <s v="publishing/fiction"/>
    <n v="0"/>
    <x v="121"/>
    <x v="3"/>
    <x v="10"/>
    <d v="2015-02-16T18:48:03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x v="83"/>
    <b v="0"/>
    <s v="publishing/fiction"/>
    <n v="4"/>
    <x v="578"/>
    <x v="3"/>
    <x v="10"/>
    <d v="2015-05-21T03:26:50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x v="78"/>
    <b v="0"/>
    <s v="publishing/fiction"/>
    <n v="0"/>
    <x v="121"/>
    <x v="3"/>
    <x v="10"/>
    <d v="2013-12-16T04:58:10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x v="47"/>
    <b v="0"/>
    <s v="publishing/fiction"/>
    <n v="41"/>
    <x v="579"/>
    <x v="3"/>
    <x v="10"/>
    <d v="2013-12-26T23:54:54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x v="78"/>
    <b v="0"/>
    <s v="publishing/fiction"/>
    <n v="0"/>
    <x v="121"/>
    <x v="3"/>
    <x v="10"/>
    <d v="2013-02-24T23:59:29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x v="29"/>
    <b v="0"/>
    <s v="publishing/fiction"/>
    <n v="0"/>
    <x v="119"/>
    <x v="3"/>
    <x v="10"/>
    <d v="2016-01-30T19:46:42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x v="29"/>
    <b v="0"/>
    <s v="publishing/fiction"/>
    <n v="3"/>
    <x v="73"/>
    <x v="3"/>
    <x v="10"/>
    <d v="2009-11-01T03:59:00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x v="84"/>
    <b v="0"/>
    <s v="publishing/fiction"/>
    <n v="1"/>
    <x v="580"/>
    <x v="3"/>
    <x v="10"/>
    <d v="2015-05-10T23:01:00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x v="82"/>
    <b v="0"/>
    <s v="publishing/fiction"/>
    <n v="70"/>
    <x v="492"/>
    <x v="3"/>
    <x v="10"/>
    <d v="2014-02-23T18:43:38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x v="81"/>
    <b v="0"/>
    <s v="publishing/fiction"/>
    <n v="2"/>
    <x v="441"/>
    <x v="3"/>
    <x v="10"/>
    <d v="2011-12-16T01:26:35"/>
    <x v="77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x v="7"/>
    <b v="0"/>
    <s v="publishing/fiction"/>
    <n v="51"/>
    <x v="581"/>
    <x v="3"/>
    <x v="10"/>
    <d v="2015-10-11T05:00:00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x v="83"/>
    <b v="0"/>
    <s v="publishing/fiction"/>
    <n v="1"/>
    <x v="582"/>
    <x v="3"/>
    <x v="10"/>
    <d v="2013-07-31T23:32:5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x v="29"/>
    <b v="0"/>
    <s v="publishing/fiction"/>
    <n v="0"/>
    <x v="447"/>
    <x v="3"/>
    <x v="10"/>
    <d v="2014-04-30T16:51:20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x v="79"/>
    <b v="0"/>
    <s v="publishing/fiction"/>
    <n v="3"/>
    <x v="583"/>
    <x v="3"/>
    <x v="10"/>
    <d v="2010-10-15T04:00:00"/>
    <x v="779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x v="74"/>
    <b v="1"/>
    <s v="music/rock"/>
    <n v="104"/>
    <x v="584"/>
    <x v="4"/>
    <x v="11"/>
    <d v="2011-05-03T16:10:25"/>
    <x v="780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x v="20"/>
    <b v="1"/>
    <s v="music/rock"/>
    <n v="133"/>
    <x v="585"/>
    <x v="4"/>
    <x v="11"/>
    <d v="2013-06-08T00:01:14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x v="25"/>
    <b v="1"/>
    <s v="music/rock"/>
    <n v="100"/>
    <x v="73"/>
    <x v="4"/>
    <x v="11"/>
    <d v="2012-08-25T18:11:4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x v="2"/>
    <b v="1"/>
    <s v="music/rock"/>
    <n v="148"/>
    <x v="586"/>
    <x v="4"/>
    <x v="11"/>
    <d v="2012-04-27T22:00:00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x v="73"/>
    <b v="1"/>
    <s v="music/rock"/>
    <n v="103"/>
    <x v="587"/>
    <x v="4"/>
    <x v="11"/>
    <d v="2014-03-17T02:35:19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x v="60"/>
    <b v="1"/>
    <s v="music/rock"/>
    <n v="181"/>
    <x v="588"/>
    <x v="4"/>
    <x v="11"/>
    <d v="2013-02-28T14:15:1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x v="34"/>
    <b v="1"/>
    <s v="music/rock"/>
    <n v="143"/>
    <x v="589"/>
    <x v="4"/>
    <x v="11"/>
    <d v="2012-05-11T15:47:00"/>
    <x v="786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x v="57"/>
    <b v="1"/>
    <s v="music/rock"/>
    <n v="114"/>
    <x v="590"/>
    <x v="4"/>
    <x v="11"/>
    <d v="2013-11-01T15:03:46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x v="69"/>
    <b v="1"/>
    <s v="music/rock"/>
    <n v="204"/>
    <x v="591"/>
    <x v="4"/>
    <x v="11"/>
    <d v="2012-07-07T03:59:00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x v="25"/>
    <b v="1"/>
    <s v="music/rock"/>
    <n v="109"/>
    <x v="592"/>
    <x v="4"/>
    <x v="11"/>
    <d v="2013-01-21T07:59:00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x v="239"/>
    <b v="1"/>
    <s v="music/rock"/>
    <n v="144"/>
    <x v="593"/>
    <x v="4"/>
    <x v="11"/>
    <d v="2013-02-01T01:08:59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x v="130"/>
    <b v="1"/>
    <s v="music/rock"/>
    <n v="104"/>
    <x v="594"/>
    <x v="4"/>
    <x v="11"/>
    <d v="2013-11-13T05:59:00"/>
    <x v="79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x v="65"/>
    <b v="1"/>
    <s v="music/rock"/>
    <n v="100"/>
    <x v="595"/>
    <x v="4"/>
    <x v="11"/>
    <d v="2013-11-07T21:58:03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x v="58"/>
    <b v="1"/>
    <s v="music/rock"/>
    <n v="103"/>
    <x v="596"/>
    <x v="4"/>
    <x v="11"/>
    <d v="2013-07-03T04:59:00"/>
    <x v="79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x v="28"/>
    <b v="1"/>
    <s v="music/rock"/>
    <n v="105"/>
    <x v="597"/>
    <x v="4"/>
    <x v="11"/>
    <d v="2011-09-05T17:06:00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x v="192"/>
    <b v="1"/>
    <s v="music/rock"/>
    <n v="112"/>
    <x v="598"/>
    <x v="4"/>
    <x v="11"/>
    <d v="2012-04-07T04:59:00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x v="240"/>
    <b v="1"/>
    <s v="music/rock"/>
    <n v="101"/>
    <x v="599"/>
    <x v="4"/>
    <x v="11"/>
    <d v="2013-09-15T21:10:00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x v="26"/>
    <b v="1"/>
    <s v="music/rock"/>
    <n v="108"/>
    <x v="600"/>
    <x v="4"/>
    <x v="11"/>
    <d v="2012-04-29T04:00:00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x v="45"/>
    <b v="1"/>
    <s v="music/rock"/>
    <n v="115"/>
    <x v="601"/>
    <x v="4"/>
    <x v="11"/>
    <d v="2014-09-30T14:09:47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x v="33"/>
    <b v="1"/>
    <s v="music/rock"/>
    <n v="100"/>
    <x v="602"/>
    <x v="4"/>
    <x v="11"/>
    <d v="2012-04-27T16:00:46"/>
    <x v="799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x v="66"/>
    <b v="1"/>
    <s v="music/rock"/>
    <n v="152"/>
    <x v="603"/>
    <x v="4"/>
    <x v="11"/>
    <d v="2014-09-11T10:24:14"/>
    <x v="800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x v="13"/>
    <b v="1"/>
    <s v="music/rock"/>
    <n v="112"/>
    <x v="604"/>
    <x v="4"/>
    <x v="11"/>
    <d v="2011-07-01T19:05:20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x v="11"/>
    <b v="1"/>
    <s v="music/rock"/>
    <n v="101"/>
    <x v="605"/>
    <x v="4"/>
    <x v="11"/>
    <d v="2012-09-17T04:05:00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x v="44"/>
    <b v="1"/>
    <s v="music/rock"/>
    <n v="123"/>
    <x v="606"/>
    <x v="4"/>
    <x v="11"/>
    <d v="2011-05-29T01:00:00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x v="59"/>
    <b v="1"/>
    <s v="music/rock"/>
    <n v="100"/>
    <x v="607"/>
    <x v="4"/>
    <x v="11"/>
    <d v="2011-07-23T03:59:00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x v="241"/>
    <b v="1"/>
    <s v="music/rock"/>
    <n v="105"/>
    <x v="608"/>
    <x v="4"/>
    <x v="11"/>
    <d v="2011-07-16T23:00:00"/>
    <x v="805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x v="26"/>
    <b v="1"/>
    <s v="music/rock"/>
    <n v="104"/>
    <x v="168"/>
    <x v="4"/>
    <x v="11"/>
    <d v="2011-09-07T16:35:39"/>
    <x v="806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x v="7"/>
    <b v="1"/>
    <s v="music/rock"/>
    <n v="105"/>
    <x v="609"/>
    <x v="4"/>
    <x v="11"/>
    <d v="2017-03-01T02:00:00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x v="68"/>
    <b v="1"/>
    <s v="music/rock"/>
    <n v="100"/>
    <x v="610"/>
    <x v="4"/>
    <x v="11"/>
    <d v="2014-12-22T04:59:00"/>
    <x v="808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x v="47"/>
    <b v="1"/>
    <s v="music/rock"/>
    <n v="104"/>
    <x v="611"/>
    <x v="4"/>
    <x v="11"/>
    <d v="2014-01-19T20:00:30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x v="74"/>
    <b v="1"/>
    <s v="music/rock"/>
    <n v="105"/>
    <x v="608"/>
    <x v="4"/>
    <x v="11"/>
    <d v="2012-09-01T01:21:02"/>
    <x v="810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x v="8"/>
    <b v="1"/>
    <s v="music/rock"/>
    <n v="104"/>
    <x v="64"/>
    <x v="4"/>
    <x v="11"/>
    <d v="2013-07-10T16:52:00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x v="51"/>
    <b v="1"/>
    <s v="music/rock"/>
    <n v="152"/>
    <x v="612"/>
    <x v="4"/>
    <x v="11"/>
    <d v="2013-03-01T13:58:00"/>
    <x v="812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x v="93"/>
    <b v="1"/>
    <s v="music/rock"/>
    <n v="160"/>
    <x v="380"/>
    <x v="4"/>
    <x v="11"/>
    <d v="2012-07-20T23:02:45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x v="33"/>
    <b v="1"/>
    <s v="music/rock"/>
    <n v="127"/>
    <x v="613"/>
    <x v="4"/>
    <x v="11"/>
    <d v="2011-05-31T18:04:00"/>
    <x v="814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x v="68"/>
    <b v="1"/>
    <s v="music/rock"/>
    <n v="107"/>
    <x v="614"/>
    <x v="4"/>
    <x v="11"/>
    <d v="2014-11-01T22:01:43"/>
    <x v="815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x v="242"/>
    <b v="1"/>
    <s v="music/rock"/>
    <n v="115"/>
    <x v="615"/>
    <x v="4"/>
    <x v="11"/>
    <d v="2013-04-09T06:30:00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x v="23"/>
    <b v="1"/>
    <s v="music/rock"/>
    <n v="137"/>
    <x v="616"/>
    <x v="4"/>
    <x v="11"/>
    <d v="2012-03-11T04:59:00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x v="10"/>
    <b v="1"/>
    <s v="music/rock"/>
    <n v="156"/>
    <x v="617"/>
    <x v="4"/>
    <x v="11"/>
    <d v="2012-08-07T17:01:00"/>
    <x v="818"/>
  </r>
  <r>
    <n v="819"/>
    <s v="Winter Tour"/>
    <s v="We are touring the Southeast in support of our new EP"/>
    <n v="400"/>
    <n v="435"/>
    <x v="0"/>
    <x v="0"/>
    <s v="USD"/>
    <n v="1387601040"/>
    <n v="1386806254"/>
    <b v="0"/>
    <x v="25"/>
    <b v="1"/>
    <s v="music/rock"/>
    <n v="109"/>
    <x v="618"/>
    <x v="4"/>
    <x v="11"/>
    <d v="2013-12-21T04:44:00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x v="44"/>
    <b v="1"/>
    <s v="music/rock"/>
    <n v="134"/>
    <x v="619"/>
    <x v="4"/>
    <x v="11"/>
    <d v="2014-06-09T05:00:0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x v="76"/>
    <b v="1"/>
    <s v="music/rock"/>
    <n v="100"/>
    <x v="620"/>
    <x v="4"/>
    <x v="11"/>
    <d v="2015-05-04T04:01:00"/>
    <x v="82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x v="50"/>
    <b v="1"/>
    <s v="music/rock"/>
    <n v="119"/>
    <x v="621"/>
    <x v="4"/>
    <x v="11"/>
    <d v="2012-10-05T22:44:10"/>
    <x v="822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x v="51"/>
    <b v="1"/>
    <s v="music/rock"/>
    <n v="180"/>
    <x v="622"/>
    <x v="4"/>
    <x v="11"/>
    <d v="2015-03-22T22:20:52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x v="241"/>
    <b v="1"/>
    <s v="music/rock"/>
    <n v="134"/>
    <x v="623"/>
    <x v="4"/>
    <x v="11"/>
    <d v="2010-04-18T06:59:00"/>
    <x v="824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x v="221"/>
    <b v="1"/>
    <s v="music/rock"/>
    <n v="100"/>
    <x v="624"/>
    <x v="4"/>
    <x v="11"/>
    <d v="2012-10-29T07:21:24"/>
    <x v="825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x v="72"/>
    <b v="1"/>
    <s v="music/rock"/>
    <n v="101"/>
    <x v="625"/>
    <x v="4"/>
    <x v="11"/>
    <d v="2012-03-25T23:55:30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x v="202"/>
    <b v="1"/>
    <s v="music/rock"/>
    <n v="103"/>
    <x v="626"/>
    <x v="4"/>
    <x v="11"/>
    <d v="2012-02-14T19:49:00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x v="44"/>
    <b v="1"/>
    <s v="music/rock"/>
    <n v="107"/>
    <x v="247"/>
    <x v="4"/>
    <x v="11"/>
    <d v="2012-06-25T16:24:00"/>
    <x v="828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x v="38"/>
    <b v="1"/>
    <s v="music/rock"/>
    <n v="104"/>
    <x v="151"/>
    <x v="4"/>
    <x v="11"/>
    <d v="2016-07-13T19:14:00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x v="58"/>
    <b v="1"/>
    <s v="music/rock"/>
    <n v="108"/>
    <x v="627"/>
    <x v="4"/>
    <x v="11"/>
    <d v="2013-03-22T11:37:05"/>
    <x v="830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x v="9"/>
    <b v="1"/>
    <s v="music/rock"/>
    <n v="233"/>
    <x v="628"/>
    <x v="4"/>
    <x v="11"/>
    <d v="2012-04-27T15:31:34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x v="243"/>
    <b v="1"/>
    <s v="music/rock"/>
    <n v="101"/>
    <x v="629"/>
    <x v="4"/>
    <x v="11"/>
    <d v="2012-01-21T08:13:00"/>
    <x v="832"/>
  </r>
  <r>
    <n v="833"/>
    <s v="Ragman Rolls"/>
    <s v="This is an American rock album."/>
    <n v="6000"/>
    <n v="6100"/>
    <x v="0"/>
    <x v="0"/>
    <s v="USD"/>
    <n v="1397941475"/>
    <n v="1395349475"/>
    <b v="0"/>
    <x v="14"/>
    <b v="1"/>
    <s v="music/rock"/>
    <n v="102"/>
    <x v="630"/>
    <x v="4"/>
    <x v="11"/>
    <d v="2014-04-19T21:04:35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x v="11"/>
    <b v="1"/>
    <s v="music/rock"/>
    <n v="131"/>
    <x v="631"/>
    <x v="4"/>
    <x v="11"/>
    <d v="2013-07-01T03:59:00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x v="244"/>
    <b v="1"/>
    <s v="music/rock"/>
    <n v="117"/>
    <x v="632"/>
    <x v="4"/>
    <x v="11"/>
    <d v="2012-05-19T03:00:00"/>
    <x v="835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x v="67"/>
    <b v="1"/>
    <s v="music/rock"/>
    <n v="101"/>
    <x v="633"/>
    <x v="4"/>
    <x v="11"/>
    <d v="2013-10-07T01:21:58"/>
    <x v="836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x v="95"/>
    <b v="1"/>
    <s v="music/rock"/>
    <n v="122"/>
    <x v="634"/>
    <x v="4"/>
    <x v="11"/>
    <d v="2014-05-01T23:57:42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x v="42"/>
    <b v="1"/>
    <s v="music/rock"/>
    <n v="145"/>
    <x v="635"/>
    <x v="4"/>
    <x v="11"/>
    <d v="2012-01-17T21:33:05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x v="93"/>
    <b v="1"/>
    <s v="music/rock"/>
    <n v="117"/>
    <x v="636"/>
    <x v="4"/>
    <x v="11"/>
    <d v="2012-09-22T18:19:16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x v="245"/>
    <b v="1"/>
    <s v="music/metal"/>
    <n v="120"/>
    <x v="637"/>
    <x v="4"/>
    <x v="12"/>
    <d v="2016-09-24T05:26: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x v="225"/>
    <b v="1"/>
    <s v="music/metal"/>
    <n v="101"/>
    <x v="638"/>
    <x v="4"/>
    <x v="12"/>
    <d v="2014-11-10T21:07:43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x v="70"/>
    <b v="1"/>
    <s v="music/metal"/>
    <n v="104"/>
    <x v="639"/>
    <x v="4"/>
    <x v="12"/>
    <d v="2013-10-14T03:59:00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x v="246"/>
    <b v="1"/>
    <s v="music/metal"/>
    <n v="267"/>
    <x v="640"/>
    <x v="4"/>
    <x v="12"/>
    <d v="2016-12-08T08:00:00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x v="180"/>
    <b v="1"/>
    <s v="music/metal"/>
    <n v="194"/>
    <x v="641"/>
    <x v="4"/>
    <x v="12"/>
    <d v="2014-11-01T04:59:00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x v="247"/>
    <b v="1"/>
    <s v="music/metal"/>
    <n v="120"/>
    <x v="642"/>
    <x v="4"/>
    <x v="12"/>
    <d v="2016-09-05T03:59:00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x v="5"/>
    <b v="1"/>
    <s v="music/metal"/>
    <n v="122"/>
    <x v="643"/>
    <x v="4"/>
    <x v="12"/>
    <d v="2014-03-10T14:00:00"/>
    <x v="846"/>
  </r>
  <r>
    <n v="847"/>
    <s v="CENTROPYMUSIC"/>
    <s v="MUSIC WITH MEANING!  MUSIC THAT MATTERS!!!"/>
    <n v="10"/>
    <n v="10"/>
    <x v="0"/>
    <x v="0"/>
    <s v="USD"/>
    <n v="1436555376"/>
    <n v="1433963376"/>
    <b v="0"/>
    <x v="29"/>
    <b v="1"/>
    <s v="music/metal"/>
    <n v="100"/>
    <x v="119"/>
    <x v="4"/>
    <x v="12"/>
    <d v="2015-07-10T19:09:36"/>
    <x v="847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x v="38"/>
    <b v="1"/>
    <s v="music/metal"/>
    <n v="100"/>
    <x v="644"/>
    <x v="4"/>
    <x v="12"/>
    <d v="2015-04-14T19:00:33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x v="248"/>
    <b v="1"/>
    <s v="music/metal"/>
    <n v="120"/>
    <x v="645"/>
    <x v="4"/>
    <x v="12"/>
    <d v="2015-03-16T02:34:24"/>
    <x v="849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x v="182"/>
    <b v="1"/>
    <s v="music/metal"/>
    <n v="155"/>
    <x v="646"/>
    <x v="4"/>
    <x v="12"/>
    <d v="2016-04-25T04:59:0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x v="16"/>
    <b v="1"/>
    <s v="music/metal"/>
    <n v="130"/>
    <x v="647"/>
    <x v="4"/>
    <x v="12"/>
    <d v="2016-07-31T19:45:00"/>
    <x v="851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x v="95"/>
    <b v="1"/>
    <s v="music/metal"/>
    <n v="105"/>
    <x v="648"/>
    <x v="4"/>
    <x v="12"/>
    <d v="2016-10-24T21:00:00"/>
    <x v="85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x v="73"/>
    <b v="1"/>
    <s v="music/metal"/>
    <n v="100"/>
    <x v="179"/>
    <x v="4"/>
    <x v="12"/>
    <d v="2015-02-16T19:58:29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x v="249"/>
    <b v="1"/>
    <s v="music/metal"/>
    <n v="118"/>
    <x v="649"/>
    <x v="4"/>
    <x v="12"/>
    <d v="2016-12-28T05:05:46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x v="5"/>
    <b v="1"/>
    <s v="music/metal"/>
    <n v="103"/>
    <x v="650"/>
    <x v="4"/>
    <x v="12"/>
    <d v="2016-07-24T03:00:17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x v="33"/>
    <b v="1"/>
    <s v="music/metal"/>
    <n v="218"/>
    <x v="651"/>
    <x v="4"/>
    <x v="12"/>
    <d v="2016-10-25T19:00:00"/>
    <x v="856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x v="54"/>
    <b v="1"/>
    <s v="music/metal"/>
    <n v="100"/>
    <x v="73"/>
    <x v="4"/>
    <x v="12"/>
    <d v="2015-11-25T14:57:11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x v="88"/>
    <b v="1"/>
    <s v="music/metal"/>
    <n v="144"/>
    <x v="652"/>
    <x v="4"/>
    <x v="12"/>
    <d v="2015-04-15T22:59:00"/>
    <x v="858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x v="15"/>
    <b v="1"/>
    <s v="music/metal"/>
    <n v="105"/>
    <x v="653"/>
    <x v="4"/>
    <x v="12"/>
    <d v="2015-06-04T00:00:00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x v="53"/>
    <b v="0"/>
    <s v="music/jazz"/>
    <n v="18"/>
    <x v="654"/>
    <x v="4"/>
    <x v="13"/>
    <d v="2013-11-22T12:35:13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x v="84"/>
    <b v="0"/>
    <s v="music/jazz"/>
    <n v="2"/>
    <x v="470"/>
    <x v="4"/>
    <x v="13"/>
    <d v="2016-09-16T23:10:04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x v="80"/>
    <b v="0"/>
    <s v="music/jazz"/>
    <n v="0"/>
    <x v="655"/>
    <x v="4"/>
    <x v="13"/>
    <d v="2013-11-11T14:19:08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x v="81"/>
    <b v="0"/>
    <s v="music/jazz"/>
    <n v="5"/>
    <x v="656"/>
    <x v="4"/>
    <x v="13"/>
    <d v="2012-02-12T02:49:26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x v="1"/>
    <b v="0"/>
    <s v="music/jazz"/>
    <n v="42"/>
    <x v="657"/>
    <x v="4"/>
    <x v="13"/>
    <d v="2013-10-16T09:59:00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x v="84"/>
    <b v="0"/>
    <s v="music/jazz"/>
    <n v="2"/>
    <x v="377"/>
    <x v="4"/>
    <x v="13"/>
    <d v="2013-01-16T18:33:17"/>
    <x v="865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x v="202"/>
    <b v="0"/>
    <s v="music/jazz"/>
    <n v="18"/>
    <x v="658"/>
    <x v="4"/>
    <x v="13"/>
    <d v="2015-02-28T15:10:00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x v="202"/>
    <b v="0"/>
    <s v="music/jazz"/>
    <n v="24"/>
    <x v="659"/>
    <x v="4"/>
    <x v="13"/>
    <d v="2009-12-01T04:59:00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x v="29"/>
    <b v="0"/>
    <s v="music/jazz"/>
    <n v="0"/>
    <x v="73"/>
    <x v="4"/>
    <x v="13"/>
    <d v="2014-01-07T00:39:5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x v="83"/>
    <b v="0"/>
    <s v="music/jazz"/>
    <n v="12"/>
    <x v="660"/>
    <x v="4"/>
    <x v="13"/>
    <d v="2013-04-08T19:17:37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x v="81"/>
    <b v="0"/>
    <s v="music/jazz"/>
    <n v="0"/>
    <x v="661"/>
    <x v="4"/>
    <x v="13"/>
    <d v="2013-09-01T00:32:03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x v="8"/>
    <b v="0"/>
    <s v="music/jazz"/>
    <n v="5"/>
    <x v="662"/>
    <x v="4"/>
    <x v="13"/>
    <d v="2013-11-29T14:28:15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x v="84"/>
    <b v="0"/>
    <s v="music/jazz"/>
    <n v="1"/>
    <x v="151"/>
    <x v="4"/>
    <x v="13"/>
    <d v="2011-03-10T19:48:47"/>
    <x v="872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x v="81"/>
    <b v="0"/>
    <s v="music/jazz"/>
    <n v="1"/>
    <x v="373"/>
    <x v="4"/>
    <x v="13"/>
    <d v="2012-11-11T05:00:40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x v="64"/>
    <b v="0"/>
    <s v="music/jazz"/>
    <n v="24"/>
    <x v="663"/>
    <x v="4"/>
    <x v="13"/>
    <d v="2013-05-04T14:00:3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x v="78"/>
    <b v="0"/>
    <s v="music/jazz"/>
    <n v="0"/>
    <x v="121"/>
    <x v="4"/>
    <x v="13"/>
    <d v="2015-09-21T17:22:11"/>
    <x v="875"/>
  </r>
  <r>
    <n v="876"/>
    <s v="Sound Of Dobells"/>
    <s v="What was the greatest record shop ever?  DOBELLS!"/>
    <n v="3152"/>
    <n v="1286"/>
    <x v="2"/>
    <x v="1"/>
    <s v="GBP"/>
    <n v="1359978927"/>
    <n v="1357127727"/>
    <b v="0"/>
    <x v="43"/>
    <b v="0"/>
    <s v="music/jazz"/>
    <n v="41"/>
    <x v="232"/>
    <x v="4"/>
    <x v="13"/>
    <d v="2013-02-04T11:55:27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x v="60"/>
    <b v="0"/>
    <s v="music/jazz"/>
    <n v="68"/>
    <x v="664"/>
    <x v="4"/>
    <x v="13"/>
    <d v="2013-12-19T18:56:00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x v="84"/>
    <b v="0"/>
    <s v="music/jazz"/>
    <n v="1"/>
    <x v="151"/>
    <x v="4"/>
    <x v="13"/>
    <d v="2010-12-23T05:35:24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x v="209"/>
    <b v="0"/>
    <s v="music/jazz"/>
    <n v="31"/>
    <x v="665"/>
    <x v="4"/>
    <x v="13"/>
    <d v="2012-05-29T19:55:05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x v="22"/>
    <b v="0"/>
    <s v="music/indie rock"/>
    <n v="3"/>
    <x v="666"/>
    <x v="4"/>
    <x v="14"/>
    <d v="2012-10-30T07:42:18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x v="29"/>
    <b v="0"/>
    <s v="music/indie rock"/>
    <n v="1"/>
    <x v="179"/>
    <x v="4"/>
    <x v="14"/>
    <d v="2012-01-14T06:01:26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x v="25"/>
    <b v="0"/>
    <s v="music/indie rock"/>
    <n v="20"/>
    <x v="667"/>
    <x v="4"/>
    <x v="14"/>
    <d v="2011-09-06T20:39:10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x v="54"/>
    <b v="0"/>
    <s v="music/indie rock"/>
    <n v="40"/>
    <x v="668"/>
    <x v="4"/>
    <x v="14"/>
    <d v="2016-03-02T22:27:15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x v="84"/>
    <b v="0"/>
    <s v="music/indie rock"/>
    <n v="1"/>
    <x v="119"/>
    <x v="4"/>
    <x v="14"/>
    <d v="2012-05-12T02:31:00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x v="64"/>
    <b v="0"/>
    <s v="music/indie rock"/>
    <n v="75"/>
    <x v="669"/>
    <x v="4"/>
    <x v="14"/>
    <d v="2016-12-30T22:35:11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x v="63"/>
    <b v="0"/>
    <s v="music/indie rock"/>
    <n v="41"/>
    <x v="670"/>
    <x v="4"/>
    <x v="14"/>
    <d v="2016-09-15T20:53:33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x v="78"/>
    <b v="0"/>
    <s v="music/indie rock"/>
    <n v="0"/>
    <x v="121"/>
    <x v="4"/>
    <x v="14"/>
    <d v="2012-05-27T23:00:55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x v="80"/>
    <b v="0"/>
    <s v="music/indie rock"/>
    <n v="7"/>
    <x v="656"/>
    <x v="4"/>
    <x v="14"/>
    <d v="2011-09-01T06:00:00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x v="58"/>
    <b v="0"/>
    <s v="music/indie rock"/>
    <n v="9"/>
    <x v="671"/>
    <x v="4"/>
    <x v="14"/>
    <d v="2014-10-05T18:49:03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x v="80"/>
    <b v="0"/>
    <s v="music/indie rock"/>
    <n v="4"/>
    <x v="672"/>
    <x v="4"/>
    <x v="14"/>
    <d v="2013-11-21T17:46:19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x v="82"/>
    <b v="0"/>
    <s v="music/indie rock"/>
    <n v="3"/>
    <x v="673"/>
    <x v="4"/>
    <x v="14"/>
    <d v="2014-08-21T00:45:30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x v="57"/>
    <b v="0"/>
    <s v="music/indie rock"/>
    <n v="41"/>
    <x v="674"/>
    <x v="4"/>
    <x v="14"/>
    <d v="2010-08-01T04:00:00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x v="81"/>
    <b v="0"/>
    <s v="music/indie rock"/>
    <n v="10"/>
    <x v="375"/>
    <x v="4"/>
    <x v="14"/>
    <d v="2015-04-01T20:32:4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x v="28"/>
    <b v="0"/>
    <s v="music/indie rock"/>
    <n v="39"/>
    <x v="675"/>
    <x v="4"/>
    <x v="14"/>
    <d v="2016-06-05T23:33:30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x v="63"/>
    <b v="0"/>
    <s v="music/indie rock"/>
    <n v="2"/>
    <x v="676"/>
    <x v="4"/>
    <x v="14"/>
    <d v="2010-10-25T03:03:49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x v="250"/>
    <b v="0"/>
    <s v="music/indie rock"/>
    <n v="40"/>
    <x v="677"/>
    <x v="4"/>
    <x v="14"/>
    <d v="2015-08-28T04:00:00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x v="78"/>
    <b v="0"/>
    <s v="music/indie rock"/>
    <n v="0"/>
    <x v="121"/>
    <x v="4"/>
    <x v="14"/>
    <d v="2012-11-28T17:31:48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x v="84"/>
    <b v="0"/>
    <s v="music/indie rock"/>
    <n v="3"/>
    <x v="431"/>
    <x v="4"/>
    <x v="14"/>
    <d v="2012-01-15T18:11:50"/>
    <x v="898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x v="22"/>
    <b v="0"/>
    <s v="music/indie rock"/>
    <n v="37"/>
    <x v="431"/>
    <x v="4"/>
    <x v="14"/>
    <d v="2011-05-28T02:22:42"/>
    <x v="899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x v="84"/>
    <b v="0"/>
    <s v="music/jazz"/>
    <n v="0"/>
    <x v="678"/>
    <x v="4"/>
    <x v="13"/>
    <d v="2016-03-30T19:23:22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x v="78"/>
    <b v="0"/>
    <s v="music/jazz"/>
    <n v="0"/>
    <x v="121"/>
    <x v="4"/>
    <x v="13"/>
    <d v="2010-06-08T19:11:00"/>
    <x v="901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x v="83"/>
    <b v="0"/>
    <s v="music/jazz"/>
    <n v="0"/>
    <x v="179"/>
    <x v="4"/>
    <x v="13"/>
    <d v="2014-08-30T15:30:00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x v="80"/>
    <b v="0"/>
    <s v="music/jazz"/>
    <n v="3"/>
    <x v="375"/>
    <x v="4"/>
    <x v="13"/>
    <d v="2012-09-23T02:25:00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x v="83"/>
    <b v="0"/>
    <s v="music/jazz"/>
    <n v="0"/>
    <x v="679"/>
    <x v="4"/>
    <x v="13"/>
    <d v="2016-01-03T01:55:37"/>
    <x v="904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x v="79"/>
    <b v="0"/>
    <s v="music/jazz"/>
    <n v="3"/>
    <x v="680"/>
    <x v="4"/>
    <x v="13"/>
    <d v="2011-01-24T05:45:26"/>
    <x v="905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x v="78"/>
    <b v="0"/>
    <s v="music/jazz"/>
    <n v="0"/>
    <x v="121"/>
    <x v="4"/>
    <x v="13"/>
    <d v="2014-03-13T03:33:10"/>
    <x v="906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x v="78"/>
    <b v="0"/>
    <s v="music/jazz"/>
    <n v="0"/>
    <x v="121"/>
    <x v="4"/>
    <x v="13"/>
    <d v="2011-09-11T04:37:03"/>
    <x v="907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x v="78"/>
    <b v="0"/>
    <s v="music/jazz"/>
    <n v="0"/>
    <x v="121"/>
    <x v="4"/>
    <x v="13"/>
    <d v="2010-07-27T04:59:00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x v="22"/>
    <b v="0"/>
    <s v="music/jazz"/>
    <n v="3"/>
    <x v="177"/>
    <x v="4"/>
    <x v="13"/>
    <d v="2012-07-23T04:00:00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x v="81"/>
    <b v="0"/>
    <s v="music/jazz"/>
    <n v="22"/>
    <x v="681"/>
    <x v="4"/>
    <x v="13"/>
    <d v="2017-03-03T13:05:19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x v="78"/>
    <b v="0"/>
    <s v="music/jazz"/>
    <n v="0"/>
    <x v="121"/>
    <x v="4"/>
    <x v="13"/>
    <d v="2014-01-24T00:07:25"/>
    <x v="911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x v="84"/>
    <b v="0"/>
    <s v="music/jazz"/>
    <n v="1"/>
    <x v="2"/>
    <x v="4"/>
    <x v="13"/>
    <d v="2012-12-11T03:37:27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x v="54"/>
    <b v="0"/>
    <s v="music/jazz"/>
    <n v="7"/>
    <x v="682"/>
    <x v="4"/>
    <x v="13"/>
    <d v="2012-05-05T03:20:19"/>
    <x v="9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x v="78"/>
    <b v="0"/>
    <s v="music/jazz"/>
    <n v="0"/>
    <x v="121"/>
    <x v="4"/>
    <x v="13"/>
    <d v="2012-08-25T18:19:07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x v="82"/>
    <b v="0"/>
    <s v="music/jazz"/>
    <n v="6"/>
    <x v="683"/>
    <x v="4"/>
    <x v="13"/>
    <d v="2012-03-01T04:59:00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x v="78"/>
    <b v="0"/>
    <s v="music/jazz"/>
    <n v="0"/>
    <x v="121"/>
    <x v="4"/>
    <x v="13"/>
    <d v="2010-10-22T05:00:00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x v="29"/>
    <b v="0"/>
    <s v="music/jazz"/>
    <n v="1"/>
    <x v="179"/>
    <x v="4"/>
    <x v="13"/>
    <d v="2014-07-14T02:30:00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x v="73"/>
    <b v="0"/>
    <s v="music/jazz"/>
    <n v="5"/>
    <x v="684"/>
    <x v="4"/>
    <x v="13"/>
    <d v="2014-12-01T22:59:21"/>
    <x v="918"/>
  </r>
  <r>
    <n v="919"/>
    <s v="Jazz CD:  Out of The Blue"/>
    <s v="Cool jazz with a New Orleans flavor."/>
    <n v="20000"/>
    <n v="100"/>
    <x v="2"/>
    <x v="0"/>
    <s v="USD"/>
    <n v="1355930645"/>
    <n v="1352906645"/>
    <b v="0"/>
    <x v="29"/>
    <b v="0"/>
    <s v="music/jazz"/>
    <n v="1"/>
    <x v="101"/>
    <x v="4"/>
    <x v="13"/>
    <d v="2012-12-19T15:24:05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x v="78"/>
    <b v="0"/>
    <s v="music/jazz"/>
    <n v="0"/>
    <x v="121"/>
    <x v="4"/>
    <x v="13"/>
    <d v="2013-11-14T17:07:02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x v="9"/>
    <b v="0"/>
    <s v="music/jazz"/>
    <n v="31"/>
    <x v="685"/>
    <x v="4"/>
    <x v="13"/>
    <d v="2011-12-12T05:06:16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x v="209"/>
    <b v="0"/>
    <s v="music/jazz"/>
    <n v="21"/>
    <x v="686"/>
    <x v="4"/>
    <x v="13"/>
    <d v="2014-10-01T12:43:13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x v="79"/>
    <b v="0"/>
    <s v="music/jazz"/>
    <n v="2"/>
    <x v="687"/>
    <x v="4"/>
    <x v="13"/>
    <d v="2014-11-22T00:02:0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x v="41"/>
    <b v="0"/>
    <s v="music/jazz"/>
    <n v="11"/>
    <x v="688"/>
    <x v="4"/>
    <x v="13"/>
    <d v="2013-02-13T22:37:49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x v="81"/>
    <b v="0"/>
    <s v="music/jazz"/>
    <n v="3"/>
    <x v="689"/>
    <x v="4"/>
    <x v="13"/>
    <d v="2013-11-27T22:08:31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x v="78"/>
    <b v="0"/>
    <s v="music/jazz"/>
    <n v="0"/>
    <x v="121"/>
    <x v="4"/>
    <x v="13"/>
    <d v="2010-07-08T22:40:00"/>
    <x v="926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x v="78"/>
    <b v="0"/>
    <s v="music/jazz"/>
    <n v="0"/>
    <x v="121"/>
    <x v="4"/>
    <x v="13"/>
    <d v="2012-05-14T19:44:55"/>
    <x v="927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x v="33"/>
    <b v="0"/>
    <s v="music/jazz"/>
    <n v="11"/>
    <x v="690"/>
    <x v="4"/>
    <x v="13"/>
    <d v="2012-11-18T00:00:00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x v="78"/>
    <b v="0"/>
    <s v="music/jazz"/>
    <n v="0"/>
    <x v="121"/>
    <x v="4"/>
    <x v="13"/>
    <d v="2012-04-09T04:42:4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x v="81"/>
    <b v="0"/>
    <s v="music/jazz"/>
    <n v="38"/>
    <x v="159"/>
    <x v="4"/>
    <x v="13"/>
    <d v="2010-06-25T21:32:0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x v="63"/>
    <b v="0"/>
    <s v="music/jazz"/>
    <n v="7"/>
    <x v="691"/>
    <x v="4"/>
    <x v="13"/>
    <d v="2014-03-16T22:00:00"/>
    <x v="931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x v="209"/>
    <b v="0"/>
    <s v="music/jazz"/>
    <n v="15"/>
    <x v="692"/>
    <x v="4"/>
    <x v="13"/>
    <d v="2013-03-22T22:15:45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x v="84"/>
    <b v="0"/>
    <s v="music/jazz"/>
    <n v="6"/>
    <x v="88"/>
    <x v="4"/>
    <x v="13"/>
    <d v="2014-05-12T04:03:29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x v="209"/>
    <b v="0"/>
    <s v="music/jazz"/>
    <n v="30"/>
    <x v="693"/>
    <x v="4"/>
    <x v="13"/>
    <d v="2014-05-04T06:00:00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x v="84"/>
    <b v="0"/>
    <s v="music/jazz"/>
    <n v="1"/>
    <x v="380"/>
    <x v="4"/>
    <x v="13"/>
    <d v="2016-01-29T08:00:29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x v="78"/>
    <b v="0"/>
    <s v="music/jazz"/>
    <n v="0"/>
    <x v="121"/>
    <x v="4"/>
    <x v="13"/>
    <d v="2012-01-18T20:00:00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x v="84"/>
    <b v="0"/>
    <s v="music/jazz"/>
    <n v="1"/>
    <x v="135"/>
    <x v="4"/>
    <x v="13"/>
    <d v="2013-11-03T20:09:17"/>
    <x v="93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x v="29"/>
    <b v="0"/>
    <s v="music/jazz"/>
    <n v="0"/>
    <x v="380"/>
    <x v="4"/>
    <x v="13"/>
    <d v="2012-09-02T11:30:4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x v="84"/>
    <b v="0"/>
    <s v="music/jazz"/>
    <n v="1"/>
    <x v="135"/>
    <x v="4"/>
    <x v="13"/>
    <d v="2013-06-30T19:58:00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x v="25"/>
    <b v="0"/>
    <s v="technology/wearables"/>
    <n v="17"/>
    <x v="694"/>
    <x v="2"/>
    <x v="8"/>
    <d v="2015-08-11T00:12:06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x v="162"/>
    <b v="0"/>
    <s v="technology/wearables"/>
    <n v="2"/>
    <x v="572"/>
    <x v="2"/>
    <x v="8"/>
    <d v="2017-02-10T02:19:05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x v="38"/>
    <b v="0"/>
    <s v="technology/wearables"/>
    <n v="9"/>
    <x v="695"/>
    <x v="2"/>
    <x v="8"/>
    <d v="2016-02-18T20:14:20"/>
    <x v="942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x v="8"/>
    <b v="0"/>
    <s v="technology/wearables"/>
    <n v="10"/>
    <x v="696"/>
    <x v="2"/>
    <x v="8"/>
    <d v="2016-11-29T17:01:45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x v="93"/>
    <b v="0"/>
    <s v="technology/wearables"/>
    <n v="13"/>
    <x v="697"/>
    <x v="2"/>
    <x v="8"/>
    <d v="2016-04-18T14:00:00"/>
    <x v="944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x v="38"/>
    <b v="0"/>
    <s v="technology/wearables"/>
    <n v="2"/>
    <x v="698"/>
    <x v="2"/>
    <x v="8"/>
    <d v="2017-02-18T23:59:00"/>
    <x v="945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x v="81"/>
    <b v="0"/>
    <s v="technology/wearables"/>
    <n v="2"/>
    <x v="699"/>
    <x v="2"/>
    <x v="8"/>
    <d v="2016-09-09T18:00:48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x v="78"/>
    <b v="0"/>
    <s v="technology/wearables"/>
    <n v="0"/>
    <x v="121"/>
    <x v="2"/>
    <x v="8"/>
    <d v="2016-06-30T18:45:06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x v="22"/>
    <b v="0"/>
    <s v="technology/wearables"/>
    <n v="12"/>
    <x v="88"/>
    <x v="2"/>
    <x v="8"/>
    <d v="2016-03-12T19:52:44"/>
    <x v="94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x v="63"/>
    <b v="0"/>
    <s v="technology/wearables"/>
    <n v="1"/>
    <x v="492"/>
    <x v="2"/>
    <x v="8"/>
    <d v="2016-02-21T01:02:56"/>
    <x v="949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x v="54"/>
    <b v="0"/>
    <s v="technology/wearables"/>
    <n v="28"/>
    <x v="700"/>
    <x v="2"/>
    <x v="8"/>
    <d v="2016-01-17T18:01:01"/>
    <x v="950"/>
  </r>
  <r>
    <n v="951"/>
    <s v="Smart Harness"/>
    <s v="Revolutionizing the way we walk our dogs!"/>
    <n v="50000"/>
    <n v="19195"/>
    <x v="2"/>
    <x v="0"/>
    <s v="USD"/>
    <n v="1465054872"/>
    <n v="1461166872"/>
    <b v="0"/>
    <x v="212"/>
    <b v="0"/>
    <s v="technology/wearables"/>
    <n v="38"/>
    <x v="701"/>
    <x v="2"/>
    <x v="8"/>
    <d v="2016-06-04T15:41:12"/>
    <x v="951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x v="193"/>
    <b v="0"/>
    <s v="technology/wearables"/>
    <n v="40"/>
    <x v="284"/>
    <x v="2"/>
    <x v="8"/>
    <d v="2016-11-18T15:43:3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x v="81"/>
    <b v="0"/>
    <s v="technology/wearables"/>
    <n v="1"/>
    <x v="702"/>
    <x v="2"/>
    <x v="8"/>
    <d v="2015-01-25T03:56:39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x v="196"/>
    <b v="0"/>
    <s v="technology/wearables"/>
    <n v="43"/>
    <x v="703"/>
    <x v="2"/>
    <x v="8"/>
    <d v="2015-08-20T20:00:39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x v="251"/>
    <b v="0"/>
    <s v="technology/wearables"/>
    <n v="6"/>
    <x v="704"/>
    <x v="2"/>
    <x v="8"/>
    <d v="2016-09-13T07:05:00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x v="57"/>
    <b v="0"/>
    <s v="technology/wearables"/>
    <n v="2"/>
    <x v="705"/>
    <x v="2"/>
    <x v="8"/>
    <d v="2015-04-26T20:55:59"/>
    <x v="956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x v="63"/>
    <b v="0"/>
    <s v="technology/wearables"/>
    <n v="2"/>
    <x v="706"/>
    <x v="2"/>
    <x v="8"/>
    <d v="2016-11-17T14:15:33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x v="57"/>
    <b v="0"/>
    <s v="technology/wearables"/>
    <n v="11"/>
    <x v="707"/>
    <x v="2"/>
    <x v="8"/>
    <d v="2015-04-10T04:59:00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x v="199"/>
    <b v="0"/>
    <s v="technology/wearables"/>
    <n v="39"/>
    <x v="708"/>
    <x v="2"/>
    <x v="8"/>
    <d v="2015-01-19T04:11:05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x v="101"/>
    <b v="0"/>
    <s v="technology/wearables"/>
    <n v="46"/>
    <x v="709"/>
    <x v="2"/>
    <x v="8"/>
    <d v="2017-03-14T14:02:35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x v="238"/>
    <b v="0"/>
    <s v="technology/wearables"/>
    <n v="42"/>
    <x v="710"/>
    <x v="2"/>
    <x v="8"/>
    <d v="2017-02-20T19:00:00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x v="77"/>
    <b v="0"/>
    <s v="technology/wearables"/>
    <n v="28"/>
    <x v="711"/>
    <x v="2"/>
    <x v="8"/>
    <d v="2016-02-11T17:05:53"/>
    <x v="962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x v="82"/>
    <b v="0"/>
    <s v="technology/wearables"/>
    <n v="1"/>
    <x v="712"/>
    <x v="2"/>
    <x v="8"/>
    <d v="2016-10-17T15:15:19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x v="60"/>
    <b v="0"/>
    <s v="technology/wearables"/>
    <n v="1"/>
    <x v="713"/>
    <x v="2"/>
    <x v="8"/>
    <d v="2015-09-01T15:05:19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x v="79"/>
    <b v="0"/>
    <s v="technology/wearables"/>
    <n v="1"/>
    <x v="714"/>
    <x v="2"/>
    <x v="8"/>
    <d v="2016-10-26T03:59:00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x v="209"/>
    <b v="0"/>
    <s v="technology/wearables"/>
    <n v="15"/>
    <x v="715"/>
    <x v="2"/>
    <x v="8"/>
    <d v="2016-10-06T15:15:32"/>
    <x v="966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x v="75"/>
    <b v="0"/>
    <s v="technology/wearables"/>
    <n v="18"/>
    <x v="716"/>
    <x v="2"/>
    <x v="8"/>
    <d v="2016-04-22T05:06:14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x v="80"/>
    <b v="0"/>
    <s v="technology/wearables"/>
    <n v="1"/>
    <x v="717"/>
    <x v="2"/>
    <x v="8"/>
    <d v="2014-08-15T20:20:34"/>
    <x v="96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x v="202"/>
    <b v="0"/>
    <s v="technology/wearables"/>
    <n v="47"/>
    <x v="718"/>
    <x v="2"/>
    <x v="8"/>
    <d v="2017-02-09T07:16:47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x v="25"/>
    <b v="0"/>
    <s v="technology/wearables"/>
    <n v="46"/>
    <x v="719"/>
    <x v="2"/>
    <x v="8"/>
    <d v="2017-01-23T04:59:0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x v="81"/>
    <b v="0"/>
    <s v="technology/wearables"/>
    <n v="0"/>
    <x v="720"/>
    <x v="2"/>
    <x v="8"/>
    <d v="2015-06-01T17:01:00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x v="43"/>
    <b v="0"/>
    <s v="technology/wearables"/>
    <n v="35"/>
    <x v="721"/>
    <x v="2"/>
    <x v="8"/>
    <d v="2014-09-04T06:59:00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x v="22"/>
    <b v="0"/>
    <s v="technology/wearables"/>
    <n v="2"/>
    <x v="722"/>
    <x v="2"/>
    <x v="8"/>
    <d v="2015-11-09T01:21:33"/>
    <x v="97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x v="83"/>
    <b v="0"/>
    <s v="technology/wearables"/>
    <n v="1"/>
    <x v="723"/>
    <x v="2"/>
    <x v="8"/>
    <d v="2016-03-25T16:59:16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x v="54"/>
    <b v="0"/>
    <s v="technology/wearables"/>
    <n v="3"/>
    <x v="724"/>
    <x v="2"/>
    <x v="8"/>
    <d v="2016-06-28T16:43:0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x v="59"/>
    <b v="0"/>
    <s v="technology/wearables"/>
    <n v="2"/>
    <x v="725"/>
    <x v="2"/>
    <x v="8"/>
    <d v="2015-08-14T01:24:57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x v="8"/>
    <b v="0"/>
    <s v="technology/wearables"/>
    <n v="34"/>
    <x v="726"/>
    <x v="2"/>
    <x v="8"/>
    <d v="2016-02-21T22:36:3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x v="252"/>
    <b v="0"/>
    <s v="technology/wearables"/>
    <n v="56"/>
    <x v="727"/>
    <x v="2"/>
    <x v="8"/>
    <d v="2016-02-25T07:25:01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x v="93"/>
    <b v="0"/>
    <s v="technology/wearables"/>
    <n v="83"/>
    <x v="728"/>
    <x v="2"/>
    <x v="8"/>
    <d v="2016-06-20T18:59:00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x v="162"/>
    <b v="0"/>
    <s v="technology/wearables"/>
    <n v="15"/>
    <x v="729"/>
    <x v="2"/>
    <x v="8"/>
    <d v="2014-11-30T22:42:02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x v="80"/>
    <b v="0"/>
    <s v="technology/wearables"/>
    <n v="0"/>
    <x v="730"/>
    <x v="2"/>
    <x v="8"/>
    <d v="2014-08-09T22:43:42"/>
    <x v="981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x v="83"/>
    <b v="0"/>
    <s v="technology/wearables"/>
    <n v="0"/>
    <x v="120"/>
    <x v="2"/>
    <x v="8"/>
    <d v="2016-10-02T18:04:46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x v="122"/>
    <b v="0"/>
    <s v="technology/wearables"/>
    <n v="30"/>
    <x v="731"/>
    <x v="2"/>
    <x v="8"/>
    <d v="2016-08-23T20:54:00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x v="83"/>
    <b v="0"/>
    <s v="technology/wearables"/>
    <n v="1"/>
    <x v="732"/>
    <x v="2"/>
    <x v="8"/>
    <d v="2015-03-28T01:46:48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x v="23"/>
    <b v="0"/>
    <s v="technology/wearables"/>
    <n v="6"/>
    <x v="733"/>
    <x v="2"/>
    <x v="8"/>
    <d v="2015-12-31T23:00:00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x v="23"/>
    <b v="0"/>
    <s v="technology/wearables"/>
    <n v="13"/>
    <x v="734"/>
    <x v="2"/>
    <x v="8"/>
    <d v="2016-01-10T00:00:00"/>
    <x v="986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x v="14"/>
    <b v="0"/>
    <s v="technology/wearables"/>
    <n v="13"/>
    <x v="735"/>
    <x v="2"/>
    <x v="8"/>
    <d v="2014-06-23T07:04:10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x v="78"/>
    <b v="0"/>
    <s v="technology/wearables"/>
    <n v="0"/>
    <x v="121"/>
    <x v="2"/>
    <x v="8"/>
    <d v="2016-10-01T08:33:45"/>
    <x v="988"/>
  </r>
  <r>
    <n v="989"/>
    <s v="Power Rope"/>
    <s v="The most useful phone charger you will ever buy"/>
    <n v="10000"/>
    <n v="1677"/>
    <x v="2"/>
    <x v="0"/>
    <s v="USD"/>
    <n v="1475101495"/>
    <n v="1472509495"/>
    <b v="0"/>
    <x v="58"/>
    <b v="0"/>
    <s v="technology/wearables"/>
    <n v="17"/>
    <x v="736"/>
    <x v="2"/>
    <x v="8"/>
    <d v="2016-09-28T22:24:55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x v="84"/>
    <b v="0"/>
    <s v="technology/wearables"/>
    <n v="0"/>
    <x v="31"/>
    <x v="2"/>
    <x v="8"/>
    <d v="2014-09-03T18:49:24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x v="63"/>
    <b v="0"/>
    <s v="technology/wearables"/>
    <n v="4"/>
    <x v="737"/>
    <x v="2"/>
    <x v="8"/>
    <d v="2016-07-12T18:51:00"/>
    <x v="991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x v="80"/>
    <b v="0"/>
    <s v="technology/wearables"/>
    <n v="0"/>
    <x v="738"/>
    <x v="2"/>
    <x v="8"/>
    <d v="2016-05-07T21:11:59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x v="193"/>
    <b v="0"/>
    <s v="technology/wearables"/>
    <n v="25"/>
    <x v="739"/>
    <x v="2"/>
    <x v="8"/>
    <d v="2016-11-12T05:00:00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x v="202"/>
    <b v="0"/>
    <s v="technology/wearables"/>
    <n v="2"/>
    <x v="740"/>
    <x v="2"/>
    <x v="8"/>
    <d v="2014-11-30T22:59:00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x v="82"/>
    <b v="0"/>
    <s v="technology/wearables"/>
    <n v="7"/>
    <x v="741"/>
    <x v="2"/>
    <x v="8"/>
    <d v="2014-11-29T16:00:00"/>
    <x v="995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x v="81"/>
    <b v="0"/>
    <s v="technology/wearables"/>
    <n v="2"/>
    <x v="31"/>
    <x v="2"/>
    <x v="8"/>
    <d v="2014-07-27T15:27:00"/>
    <x v="996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x v="22"/>
    <b v="0"/>
    <s v="technology/wearables"/>
    <n v="1"/>
    <x v="742"/>
    <x v="2"/>
    <x v="8"/>
    <d v="2014-11-28T03:28:1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x v="194"/>
    <b v="0"/>
    <s v="technology/wearables"/>
    <n v="59"/>
    <x v="743"/>
    <x v="2"/>
    <x v="8"/>
    <d v="2015-11-19T05:03:21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x v="244"/>
    <b v="0"/>
    <s v="technology/wearables"/>
    <n v="8"/>
    <x v="744"/>
    <x v="2"/>
    <x v="8"/>
    <d v="2014-11-13T08:02:00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x v="79"/>
    <b v="0"/>
    <s v="technology/wearables"/>
    <n v="2"/>
    <x v="745"/>
    <x v="2"/>
    <x v="8"/>
    <d v="2017-03-15T00:26: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x v="80"/>
    <b v="0"/>
    <s v="technology/wearables"/>
    <n v="104"/>
    <x v="746"/>
    <x v="2"/>
    <x v="8"/>
    <d v="2017-01-30T17:16:53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x v="19"/>
    <b v="0"/>
    <s v="technology/wearables"/>
    <n v="30"/>
    <x v="747"/>
    <x v="2"/>
    <x v="8"/>
    <d v="2015-12-17T05:59:00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x v="41"/>
    <b v="0"/>
    <s v="technology/wearables"/>
    <n v="16"/>
    <x v="748"/>
    <x v="2"/>
    <x v="8"/>
    <d v="2017-03-16T16:01:01"/>
    <x v="1003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x v="195"/>
    <b v="0"/>
    <s v="technology/wearables"/>
    <n v="82"/>
    <x v="749"/>
    <x v="2"/>
    <x v="8"/>
    <d v="2016-02-18T17:00:27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x v="253"/>
    <b v="0"/>
    <s v="technology/wearables"/>
    <n v="75"/>
    <x v="750"/>
    <x v="2"/>
    <x v="8"/>
    <d v="2015-10-30T14:59:43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x v="22"/>
    <b v="0"/>
    <s v="technology/wearables"/>
    <n v="6"/>
    <x v="751"/>
    <x v="2"/>
    <x v="8"/>
    <d v="2014-12-12T07:11:00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x v="88"/>
    <b v="0"/>
    <s v="technology/wearables"/>
    <n v="44"/>
    <x v="752"/>
    <x v="2"/>
    <x v="8"/>
    <d v="2016-12-14T15:00:23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x v="29"/>
    <b v="0"/>
    <s v="technology/wearables"/>
    <n v="0"/>
    <x v="404"/>
    <x v="2"/>
    <x v="8"/>
    <d v="2016-12-28T19:25:15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x v="21"/>
    <b v="0"/>
    <s v="technology/wearables"/>
    <n v="13"/>
    <x v="177"/>
    <x v="2"/>
    <x v="8"/>
    <d v="2016-06-19T14:30:46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x v="80"/>
    <b v="0"/>
    <s v="technology/wearables"/>
    <n v="0"/>
    <x v="687"/>
    <x v="2"/>
    <x v="8"/>
    <d v="2016-09-05T02:59:0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x v="29"/>
    <b v="0"/>
    <s v="technology/wearables"/>
    <n v="0"/>
    <x v="753"/>
    <x v="2"/>
    <x v="8"/>
    <d v="2014-12-18T21:33:15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x v="254"/>
    <b v="0"/>
    <s v="technology/wearables"/>
    <n v="21535"/>
    <x v="754"/>
    <x v="2"/>
    <x v="8"/>
    <d v="2017-01-24T10:34: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x v="240"/>
    <b v="0"/>
    <s v="technology/wearables"/>
    <n v="35"/>
    <x v="755"/>
    <x v="2"/>
    <x v="8"/>
    <d v="2015-12-29T20:00:00"/>
    <x v="1013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x v="38"/>
    <b v="0"/>
    <s v="technology/wearables"/>
    <n v="31"/>
    <x v="756"/>
    <x v="2"/>
    <x v="8"/>
    <d v="2015-01-01T00:03:35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x v="79"/>
    <b v="0"/>
    <s v="technology/wearables"/>
    <n v="3"/>
    <x v="375"/>
    <x v="2"/>
    <x v="8"/>
    <d v="2015-11-25T22:04:5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x v="44"/>
    <b v="0"/>
    <s v="technology/wearables"/>
    <n v="3"/>
    <x v="757"/>
    <x v="2"/>
    <x v="8"/>
    <d v="2016-04-07T01:34: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x v="255"/>
    <b v="0"/>
    <s v="technology/wearables"/>
    <n v="23"/>
    <x v="758"/>
    <x v="2"/>
    <x v="8"/>
    <d v="2015-11-21T17:12:15"/>
    <x v="1017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x v="63"/>
    <b v="0"/>
    <s v="technology/wearables"/>
    <n v="3"/>
    <x v="759"/>
    <x v="2"/>
    <x v="8"/>
    <d v="2016-07-14T11:48:53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x v="256"/>
    <b v="0"/>
    <s v="technology/wearables"/>
    <n v="47"/>
    <x v="454"/>
    <x v="2"/>
    <x v="8"/>
    <d v="2015-02-04T23:22:2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x v="209"/>
    <b v="1"/>
    <s v="music/electronic music"/>
    <n v="206"/>
    <x v="760"/>
    <x v="4"/>
    <x v="15"/>
    <d v="2015-06-02T00:47:00"/>
    <x v="102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x v="257"/>
    <b v="1"/>
    <s v="music/electronic music"/>
    <n v="352"/>
    <x v="761"/>
    <x v="4"/>
    <x v="15"/>
    <d v="2015-10-17T04:00:00"/>
    <x v="1021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x v="142"/>
    <b v="1"/>
    <s v="music/electronic music"/>
    <n v="115"/>
    <x v="762"/>
    <x v="4"/>
    <x v="15"/>
    <d v="2015-05-17T15:31:17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x v="132"/>
    <b v="1"/>
    <s v="music/electronic music"/>
    <n v="237"/>
    <x v="763"/>
    <x v="4"/>
    <x v="15"/>
    <d v="2015-06-20T22:04:21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x v="42"/>
    <b v="1"/>
    <s v="music/electronic music"/>
    <n v="119"/>
    <x v="764"/>
    <x v="4"/>
    <x v="15"/>
    <d v="2016-01-31T13:56:03"/>
    <x v="1024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x v="258"/>
    <b v="1"/>
    <s v="music/electronic music"/>
    <n v="110"/>
    <x v="765"/>
    <x v="4"/>
    <x v="15"/>
    <d v="2015-03-16T19:00:37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x v="259"/>
    <b v="1"/>
    <s v="music/electronic music"/>
    <n v="100"/>
    <x v="766"/>
    <x v="4"/>
    <x v="15"/>
    <d v="2016-03-31T08:46:5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x v="112"/>
    <b v="1"/>
    <s v="music/electronic music"/>
    <n v="103"/>
    <x v="767"/>
    <x v="4"/>
    <x v="15"/>
    <d v="2014-10-23T00:49:0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x v="260"/>
    <b v="1"/>
    <s v="music/electronic music"/>
    <n v="117"/>
    <x v="768"/>
    <x v="4"/>
    <x v="15"/>
    <d v="2017-03-06T20:00:00"/>
    <x v="1028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x v="261"/>
    <b v="1"/>
    <s v="music/electronic music"/>
    <n v="112"/>
    <x v="769"/>
    <x v="4"/>
    <x v="15"/>
    <d v="2015-04-04T21:59:00"/>
    <x v="1029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x v="180"/>
    <b v="1"/>
    <s v="music/electronic music"/>
    <n v="342"/>
    <x v="770"/>
    <x v="4"/>
    <x v="15"/>
    <d v="2016-09-12T11:35:49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x v="221"/>
    <b v="1"/>
    <s v="music/electronic music"/>
    <n v="107"/>
    <x v="771"/>
    <x v="4"/>
    <x v="15"/>
    <d v="2015-12-16T18:20:10"/>
    <x v="1031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x v="93"/>
    <b v="1"/>
    <s v="music/electronic music"/>
    <n v="108"/>
    <x v="772"/>
    <x v="4"/>
    <x v="15"/>
    <d v="2016-06-23T16:00:25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x v="74"/>
    <b v="1"/>
    <s v="music/electronic music"/>
    <n v="103"/>
    <x v="96"/>
    <x v="4"/>
    <x v="15"/>
    <d v="2016-12-12T17:34:40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x v="262"/>
    <b v="1"/>
    <s v="music/electronic music"/>
    <n v="130"/>
    <x v="773"/>
    <x v="4"/>
    <x v="15"/>
    <d v="2016-08-05T03:59:00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x v="88"/>
    <b v="1"/>
    <s v="music/electronic music"/>
    <n v="108"/>
    <x v="774"/>
    <x v="4"/>
    <x v="15"/>
    <d v="2015-02-11T15:23:40"/>
    <x v="103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x v="263"/>
    <b v="1"/>
    <s v="music/electronic music"/>
    <n v="112"/>
    <x v="775"/>
    <x v="4"/>
    <x v="15"/>
    <d v="2013-01-07T08:00:00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x v="64"/>
    <b v="1"/>
    <s v="music/electronic music"/>
    <n v="102"/>
    <x v="776"/>
    <x v="4"/>
    <x v="15"/>
    <d v="2015-05-18T05:00:00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x v="42"/>
    <b v="1"/>
    <s v="music/electronic music"/>
    <n v="145"/>
    <x v="777"/>
    <x v="4"/>
    <x v="15"/>
    <d v="2016-03-19T04:33:43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x v="209"/>
    <b v="1"/>
    <s v="music/electronic music"/>
    <n v="128"/>
    <x v="778"/>
    <x v="4"/>
    <x v="15"/>
    <d v="2016-12-13T07:59:00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x v="29"/>
    <b v="0"/>
    <s v="journalism/audio"/>
    <n v="0"/>
    <x v="404"/>
    <x v="5"/>
    <x v="16"/>
    <d v="2016-08-27T17:00:09"/>
    <x v="1040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x v="78"/>
    <b v="0"/>
    <s v="journalism/audio"/>
    <n v="0"/>
    <x v="121"/>
    <x v="5"/>
    <x v="16"/>
    <d v="2014-07-31T01:26:32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x v="29"/>
    <b v="0"/>
    <s v="journalism/audio"/>
    <n v="2"/>
    <x v="119"/>
    <x v="5"/>
    <x v="16"/>
    <d v="2014-09-12T10:00:00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x v="264"/>
    <b v="0"/>
    <s v="journalism/audio"/>
    <n v="9"/>
    <x v="779"/>
    <x v="5"/>
    <x v="16"/>
    <d v="2015-05-20T06:04:15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x v="84"/>
    <b v="0"/>
    <s v="journalism/audio"/>
    <n v="0"/>
    <x v="362"/>
    <x v="5"/>
    <x v="16"/>
    <d v="2015-03-05T20:27:00"/>
    <x v="1044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x v="22"/>
    <b v="0"/>
    <s v="journalism/audio"/>
    <n v="3"/>
    <x v="780"/>
    <x v="5"/>
    <x v="16"/>
    <d v="2014-08-23T20:59:10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x v="78"/>
    <b v="0"/>
    <s v="journalism/audio"/>
    <n v="0"/>
    <x v="121"/>
    <x v="5"/>
    <x v="16"/>
    <d v="2015-12-26T20:26:00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x v="29"/>
    <b v="0"/>
    <s v="journalism/audio"/>
    <n v="0"/>
    <x v="120"/>
    <x v="5"/>
    <x v="16"/>
    <d v="2014-11-05T20:38:35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x v="80"/>
    <b v="0"/>
    <s v="journalism/audio"/>
    <n v="1"/>
    <x v="444"/>
    <x v="5"/>
    <x v="16"/>
    <d v="2016-09-25T01:16:29"/>
    <x v="1048"/>
  </r>
  <r>
    <n v="1049"/>
    <s v="J1 (Canceled)"/>
    <s v="------"/>
    <n v="12000"/>
    <n v="0"/>
    <x v="1"/>
    <x v="0"/>
    <s v="USD"/>
    <n v="1455272445"/>
    <n v="1452680445"/>
    <b v="0"/>
    <x v="78"/>
    <b v="0"/>
    <s v="journalism/audio"/>
    <n v="0"/>
    <x v="121"/>
    <x v="5"/>
    <x v="16"/>
    <d v="2016-02-12T10:20:45"/>
    <x v="1049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x v="78"/>
    <b v="0"/>
    <s v="journalism/audio"/>
    <n v="0"/>
    <x v="121"/>
    <x v="5"/>
    <x v="16"/>
    <d v="2015-09-14T19:07:57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x v="78"/>
    <b v="0"/>
    <s v="journalism/audio"/>
    <n v="0"/>
    <x v="121"/>
    <x v="5"/>
    <x v="16"/>
    <d v="2014-08-27T00:20:25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x v="78"/>
    <b v="0"/>
    <s v="journalism/audio"/>
    <n v="0"/>
    <x v="121"/>
    <x v="5"/>
    <x v="16"/>
    <d v="2016-06-06T20:09:00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x v="29"/>
    <b v="0"/>
    <s v="journalism/audio"/>
    <n v="1"/>
    <x v="2"/>
    <x v="5"/>
    <x v="16"/>
    <d v="2017-03-06T04:08:52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x v="78"/>
    <b v="0"/>
    <s v="journalism/audio"/>
    <n v="0"/>
    <x v="121"/>
    <x v="5"/>
    <x v="16"/>
    <d v="2014-08-10T22:00:00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x v="78"/>
    <b v="0"/>
    <s v="journalism/audio"/>
    <n v="0"/>
    <x v="121"/>
    <x v="5"/>
    <x v="16"/>
    <d v="2016-03-07T23:49:0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x v="78"/>
    <b v="0"/>
    <s v="journalism/audio"/>
    <n v="0"/>
    <x v="121"/>
    <x v="5"/>
    <x v="16"/>
    <d v="2015-04-24T16:16:17"/>
    <x v="105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x v="78"/>
    <b v="0"/>
    <s v="journalism/audio"/>
    <n v="0"/>
    <x v="121"/>
    <x v="5"/>
    <x v="16"/>
    <d v="2016-12-04T21:54:43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x v="78"/>
    <b v="0"/>
    <s v="journalism/audio"/>
    <n v="0"/>
    <x v="121"/>
    <x v="5"/>
    <x v="16"/>
    <d v="2015-03-26T00:00:00"/>
    <x v="1058"/>
  </r>
  <r>
    <n v="1059"/>
    <s v="Voice Over Artist (Canceled)"/>
    <s v="Turning myself into a vocal artist."/>
    <n v="1100"/>
    <n v="0"/>
    <x v="1"/>
    <x v="0"/>
    <s v="USD"/>
    <n v="1426269456"/>
    <n v="1423681056"/>
    <b v="0"/>
    <x v="78"/>
    <b v="0"/>
    <s v="journalism/audio"/>
    <n v="0"/>
    <x v="121"/>
    <x v="5"/>
    <x v="16"/>
    <d v="2015-03-13T17:57:36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x v="29"/>
    <b v="0"/>
    <s v="journalism/audio"/>
    <n v="1"/>
    <x v="73"/>
    <x v="5"/>
    <x v="16"/>
    <d v="2015-04-15T21:54:53"/>
    <x v="106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x v="78"/>
    <b v="0"/>
    <s v="journalism/audio"/>
    <n v="0"/>
    <x v="121"/>
    <x v="5"/>
    <x v="16"/>
    <d v="2016-05-02T01:00:00"/>
    <x v="1061"/>
  </r>
  <r>
    <n v="1062"/>
    <s v="RETURNING AT A LATER DATE"/>
    <s v="SEE US ON PATREON www.badgirlartwork.com"/>
    <n v="199"/>
    <n v="190"/>
    <x v="1"/>
    <x v="0"/>
    <s v="USD"/>
    <n v="1468351341"/>
    <n v="1467746541"/>
    <b v="0"/>
    <x v="80"/>
    <b v="0"/>
    <s v="journalism/audio"/>
    <n v="95"/>
    <x v="125"/>
    <x v="5"/>
    <x v="16"/>
    <d v="2016-07-12T19:22:21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x v="78"/>
    <b v="0"/>
    <s v="journalism/audio"/>
    <n v="0"/>
    <x v="121"/>
    <x v="5"/>
    <x v="16"/>
    <d v="2016-08-31T00:44:22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x v="252"/>
    <b v="0"/>
    <s v="games/video games"/>
    <n v="9"/>
    <x v="781"/>
    <x v="6"/>
    <x v="17"/>
    <d v="2013-07-07T05:28:23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x v="81"/>
    <b v="0"/>
    <s v="games/video games"/>
    <n v="3"/>
    <x v="782"/>
    <x v="6"/>
    <x v="17"/>
    <d v="2014-02-19T09:08:42"/>
    <x v="106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x v="265"/>
    <b v="0"/>
    <s v="games/video games"/>
    <n v="3"/>
    <x v="783"/>
    <x v="6"/>
    <x v="17"/>
    <d v="2013-08-04T23:06:22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x v="73"/>
    <b v="0"/>
    <s v="games/video games"/>
    <n v="26"/>
    <x v="31"/>
    <x v="6"/>
    <x v="17"/>
    <d v="2013-12-21T20:32:11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x v="80"/>
    <b v="0"/>
    <s v="games/video games"/>
    <n v="0"/>
    <x v="784"/>
    <x v="6"/>
    <x v="17"/>
    <d v="2016-04-10T07:54:24"/>
    <x v="1068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x v="64"/>
    <b v="0"/>
    <s v="games/video games"/>
    <n v="39"/>
    <x v="785"/>
    <x v="6"/>
    <x v="17"/>
    <d v="2013-11-26T06:30:5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x v="84"/>
    <b v="0"/>
    <s v="games/video games"/>
    <n v="1"/>
    <x v="431"/>
    <x v="6"/>
    <x v="17"/>
    <d v="2012-10-01T00:17:02"/>
    <x v="1070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x v="78"/>
    <b v="0"/>
    <s v="games/video games"/>
    <n v="0"/>
    <x v="121"/>
    <x v="6"/>
    <x v="17"/>
    <d v="2015-11-17T19:04:53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x v="80"/>
    <b v="0"/>
    <s v="games/video games"/>
    <n v="0"/>
    <x v="786"/>
    <x v="6"/>
    <x v="17"/>
    <d v="2014-02-05T19:58:17"/>
    <x v="1072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x v="29"/>
    <b v="0"/>
    <s v="games/video games"/>
    <n v="1"/>
    <x v="119"/>
    <x v="6"/>
    <x v="17"/>
    <d v="2011-10-16T23:09:01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x v="209"/>
    <b v="0"/>
    <s v="games/video games"/>
    <n v="6"/>
    <x v="787"/>
    <x v="6"/>
    <x v="17"/>
    <d v="2014-01-04T04:09:05"/>
    <x v="1074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x v="83"/>
    <b v="0"/>
    <s v="games/video games"/>
    <n v="5"/>
    <x v="2"/>
    <x v="6"/>
    <x v="17"/>
    <d v="2012-05-06T21:41:56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x v="266"/>
    <b v="0"/>
    <s v="games/video games"/>
    <n v="63"/>
    <x v="788"/>
    <x v="6"/>
    <x v="17"/>
    <d v="2014-09-11T09:04:10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x v="157"/>
    <b v="0"/>
    <s v="games/video games"/>
    <n v="29"/>
    <x v="716"/>
    <x v="6"/>
    <x v="17"/>
    <d v="2016-01-14T04:00:11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x v="81"/>
    <b v="0"/>
    <s v="games/video games"/>
    <n v="8"/>
    <x v="373"/>
    <x v="6"/>
    <x v="17"/>
    <d v="2011-07-22T04:42:01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x v="59"/>
    <b v="0"/>
    <s v="games/video games"/>
    <n v="3"/>
    <x v="789"/>
    <x v="6"/>
    <x v="17"/>
    <d v="2016-05-14T13:35:36"/>
    <x v="1079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x v="15"/>
    <b v="0"/>
    <s v="games/video games"/>
    <n v="9"/>
    <x v="790"/>
    <x v="6"/>
    <x v="17"/>
    <d v="2014-05-11T03:18:53"/>
    <x v="1080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x v="80"/>
    <b v="0"/>
    <s v="games/video games"/>
    <n v="0"/>
    <x v="362"/>
    <x v="6"/>
    <x v="17"/>
    <d v="2015-01-28T22:14:52"/>
    <x v="1081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x v="83"/>
    <b v="0"/>
    <s v="games/video games"/>
    <n v="1"/>
    <x v="791"/>
    <x v="6"/>
    <x v="17"/>
    <d v="2012-08-10T21:44:48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x v="29"/>
    <b v="0"/>
    <s v="games/video games"/>
    <n v="1"/>
    <x v="792"/>
    <x v="6"/>
    <x v="17"/>
    <d v="2014-08-02T15:49:43"/>
    <x v="1083"/>
  </r>
  <r>
    <n v="1084"/>
    <s v="My own channel"/>
    <s v="I want to start my own channel for gaming"/>
    <n v="550"/>
    <n v="0"/>
    <x v="2"/>
    <x v="0"/>
    <s v="USD"/>
    <n v="1407534804"/>
    <n v="1404942804"/>
    <b v="0"/>
    <x v="78"/>
    <b v="0"/>
    <s v="games/video games"/>
    <n v="0"/>
    <x v="121"/>
    <x v="6"/>
    <x v="17"/>
    <d v="2014-08-08T21:53:24"/>
    <x v="108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x v="82"/>
    <b v="0"/>
    <s v="games/video games"/>
    <n v="3"/>
    <x v="793"/>
    <x v="6"/>
    <x v="17"/>
    <d v="2016-03-14T15:06:15"/>
    <x v="1085"/>
  </r>
  <r>
    <n v="1086"/>
    <s v="Cyber Universe Online"/>
    <s v="Humanity's future in the Galaxy"/>
    <n v="18000"/>
    <n v="15"/>
    <x v="2"/>
    <x v="0"/>
    <s v="USD"/>
    <n v="1408913291"/>
    <n v="1406321291"/>
    <b v="0"/>
    <x v="84"/>
    <b v="0"/>
    <s v="games/video games"/>
    <n v="0"/>
    <x v="501"/>
    <x v="6"/>
    <x v="17"/>
    <d v="2014-08-24T20:48:11"/>
    <x v="1086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x v="78"/>
    <b v="0"/>
    <s v="games/video games"/>
    <n v="0"/>
    <x v="121"/>
    <x v="6"/>
    <x v="17"/>
    <d v="2014-06-15T17:08:07"/>
    <x v="108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x v="206"/>
    <b v="0"/>
    <s v="games/video games"/>
    <n v="14"/>
    <x v="794"/>
    <x v="6"/>
    <x v="17"/>
    <d v="2014-04-24T19:11:07"/>
    <x v="1088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x v="72"/>
    <b v="0"/>
    <s v="games/video games"/>
    <n v="8"/>
    <x v="775"/>
    <x v="6"/>
    <x v="17"/>
    <d v="2015-06-26T04:32:55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x v="29"/>
    <b v="0"/>
    <s v="games/video games"/>
    <n v="0"/>
    <x v="144"/>
    <x v="6"/>
    <x v="17"/>
    <d v="2015-05-29T04:27:33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x v="84"/>
    <b v="0"/>
    <s v="games/video games"/>
    <n v="13"/>
    <x v="381"/>
    <x v="6"/>
    <x v="17"/>
    <d v="2016-04-10T18:41:12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x v="63"/>
    <b v="0"/>
    <s v="games/video games"/>
    <n v="1"/>
    <x v="362"/>
    <x v="6"/>
    <x v="17"/>
    <d v="2013-01-06T00:37:18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x v="80"/>
    <b v="0"/>
    <s v="games/video games"/>
    <n v="14"/>
    <x v="491"/>
    <x v="6"/>
    <x v="17"/>
    <d v="2016-02-11T23:22:17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x v="74"/>
    <b v="0"/>
    <s v="games/video games"/>
    <n v="18"/>
    <x v="795"/>
    <x v="6"/>
    <x v="17"/>
    <d v="2011-10-09T17:07:13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x v="225"/>
    <b v="0"/>
    <s v="games/video games"/>
    <n v="5"/>
    <x v="796"/>
    <x v="6"/>
    <x v="17"/>
    <d v="2013-08-30T12:53:40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x v="60"/>
    <b v="0"/>
    <s v="games/video games"/>
    <n v="18"/>
    <x v="797"/>
    <x v="6"/>
    <x v="17"/>
    <d v="2014-10-04T03:30:00"/>
    <x v="1096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x v="63"/>
    <b v="0"/>
    <s v="games/video games"/>
    <n v="0"/>
    <x v="798"/>
    <x v="6"/>
    <x v="17"/>
    <d v="2014-03-02T19:01:17"/>
    <x v="109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x v="19"/>
    <b v="0"/>
    <s v="games/video games"/>
    <n v="7"/>
    <x v="799"/>
    <x v="6"/>
    <x v="17"/>
    <d v="2014-04-13T18:18:15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x v="29"/>
    <b v="0"/>
    <s v="games/video games"/>
    <n v="1"/>
    <x v="380"/>
    <x v="6"/>
    <x v="17"/>
    <d v="2015-05-13T20:04:28"/>
    <x v="1099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x v="73"/>
    <b v="0"/>
    <s v="games/video games"/>
    <n v="3"/>
    <x v="119"/>
    <x v="6"/>
    <x v="17"/>
    <d v="2016-02-14T02:39:31"/>
    <x v="1100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x v="79"/>
    <b v="0"/>
    <s v="games/video games"/>
    <n v="0"/>
    <x v="800"/>
    <x v="6"/>
    <x v="17"/>
    <d v="2016-07-14T18:12:00"/>
    <x v="1101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x v="54"/>
    <b v="0"/>
    <s v="games/video games"/>
    <n v="5"/>
    <x v="801"/>
    <x v="6"/>
    <x v="17"/>
    <d v="2013-12-09T05:59:00"/>
    <x v="1102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x v="41"/>
    <b v="0"/>
    <s v="games/video games"/>
    <n v="2"/>
    <x v="782"/>
    <x v="6"/>
    <x v="17"/>
    <d v="2016-06-18T05:19:50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x v="77"/>
    <b v="0"/>
    <s v="games/video games"/>
    <n v="5"/>
    <x v="802"/>
    <x v="6"/>
    <x v="17"/>
    <d v="2014-06-11T09:50:21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x v="9"/>
    <b v="0"/>
    <s v="games/video games"/>
    <n v="0"/>
    <x v="803"/>
    <x v="6"/>
    <x v="17"/>
    <d v="2014-03-24T02:15:27"/>
    <x v="1105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x v="63"/>
    <b v="0"/>
    <s v="games/video games"/>
    <n v="41"/>
    <x v="804"/>
    <x v="6"/>
    <x v="17"/>
    <d v="2012-04-04T16:46:15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x v="78"/>
    <b v="0"/>
    <s v="games/video games"/>
    <n v="0"/>
    <x v="121"/>
    <x v="6"/>
    <x v="17"/>
    <d v="2014-07-23T20:40:24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x v="64"/>
    <b v="0"/>
    <s v="games/video games"/>
    <n v="3"/>
    <x v="805"/>
    <x v="6"/>
    <x v="17"/>
    <d v="2012-04-13T14:17:15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x v="83"/>
    <b v="0"/>
    <s v="games/video games"/>
    <n v="0"/>
    <x v="2"/>
    <x v="6"/>
    <x v="17"/>
    <d v="2016-11-18T19:03:10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x v="202"/>
    <b v="0"/>
    <s v="games/video games"/>
    <n v="1"/>
    <x v="806"/>
    <x v="6"/>
    <x v="17"/>
    <d v="2012-12-07T22:23:42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x v="29"/>
    <b v="0"/>
    <s v="games/video games"/>
    <n v="0"/>
    <x v="120"/>
    <x v="6"/>
    <x v="17"/>
    <d v="2016-01-08T04:53:10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x v="267"/>
    <b v="0"/>
    <s v="games/video games"/>
    <n v="36"/>
    <x v="807"/>
    <x v="6"/>
    <x v="17"/>
    <d v="2015-01-19T08:30:00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x v="29"/>
    <b v="0"/>
    <s v="games/video games"/>
    <n v="1"/>
    <x v="144"/>
    <x v="6"/>
    <x v="17"/>
    <d v="2014-08-14T23:27:00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x v="83"/>
    <b v="0"/>
    <s v="games/video games"/>
    <n v="0"/>
    <x v="808"/>
    <x v="6"/>
    <x v="17"/>
    <d v="2013-10-09T08:18:07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x v="80"/>
    <b v="0"/>
    <s v="games/video games"/>
    <n v="0"/>
    <x v="508"/>
    <x v="6"/>
    <x v="17"/>
    <d v="2016-03-30T15:41:35"/>
    <x v="111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x v="73"/>
    <b v="0"/>
    <s v="games/video games"/>
    <n v="0"/>
    <x v="809"/>
    <x v="6"/>
    <x v="17"/>
    <d v="2012-06-09T20:20:08"/>
    <x v="1116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x v="22"/>
    <b v="0"/>
    <s v="games/video games"/>
    <n v="8"/>
    <x v="810"/>
    <x v="6"/>
    <x v="17"/>
    <d v="2015-12-25T14:21:53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x v="83"/>
    <b v="0"/>
    <s v="games/video games"/>
    <n v="2"/>
    <x v="811"/>
    <x v="6"/>
    <x v="17"/>
    <d v="2014-04-05T02:59:39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x v="29"/>
    <b v="0"/>
    <s v="games/video games"/>
    <n v="0"/>
    <x v="144"/>
    <x v="6"/>
    <x v="17"/>
    <d v="2014-04-06T19:01:04"/>
    <x v="1119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x v="78"/>
    <b v="0"/>
    <s v="games/video games"/>
    <n v="0"/>
    <x v="121"/>
    <x v="6"/>
    <x v="17"/>
    <d v="2011-10-28T20:56:40"/>
    <x v="112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x v="81"/>
    <b v="0"/>
    <s v="games/video games"/>
    <n v="0"/>
    <x v="812"/>
    <x v="6"/>
    <x v="17"/>
    <d v="2016-03-13T21:25:16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x v="78"/>
    <b v="0"/>
    <s v="games/video games"/>
    <n v="0"/>
    <x v="121"/>
    <x v="6"/>
    <x v="17"/>
    <d v="2013-05-30T16:53:45"/>
    <x v="1122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x v="83"/>
    <b v="0"/>
    <s v="games/video games"/>
    <n v="0"/>
    <x v="813"/>
    <x v="6"/>
    <x v="17"/>
    <d v="2014-04-19T12:34:08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x v="63"/>
    <b v="0"/>
    <s v="games/mobile games"/>
    <n v="0"/>
    <x v="814"/>
    <x v="6"/>
    <x v="18"/>
    <d v="2015-04-30T16:00:51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x v="78"/>
    <b v="0"/>
    <s v="games/mobile games"/>
    <n v="0"/>
    <x v="121"/>
    <x v="6"/>
    <x v="18"/>
    <d v="2015-09-25T14:58:50"/>
    <x v="1125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x v="84"/>
    <b v="0"/>
    <s v="games/mobile games"/>
    <n v="1"/>
    <x v="144"/>
    <x v="6"/>
    <x v="18"/>
    <d v="2016-07-14T07:51:34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x v="23"/>
    <b v="0"/>
    <s v="games/mobile games"/>
    <n v="2"/>
    <x v="815"/>
    <x v="6"/>
    <x v="18"/>
    <d v="2014-11-14T21:30:00"/>
    <x v="1127"/>
  </r>
  <r>
    <n v="1128"/>
    <s v="Flying Turds"/>
    <s v="#havingfunFTW"/>
    <n v="1000"/>
    <n v="1"/>
    <x v="2"/>
    <x v="1"/>
    <s v="GBP"/>
    <n v="1407425717"/>
    <n v="1404833717"/>
    <b v="0"/>
    <x v="29"/>
    <b v="0"/>
    <s v="games/mobile games"/>
    <n v="0"/>
    <x v="120"/>
    <x v="6"/>
    <x v="18"/>
    <d v="2014-08-07T15:35:17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x v="84"/>
    <b v="0"/>
    <s v="games/mobile games"/>
    <n v="0"/>
    <x v="678"/>
    <x v="6"/>
    <x v="18"/>
    <d v="2016-06-05T06:21:33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x v="83"/>
    <b v="0"/>
    <s v="games/mobile games"/>
    <n v="0"/>
    <x v="813"/>
    <x v="6"/>
    <x v="18"/>
    <d v="2014-11-26T00:55:0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x v="78"/>
    <b v="0"/>
    <s v="games/mobile games"/>
    <n v="0"/>
    <x v="121"/>
    <x v="6"/>
    <x v="18"/>
    <d v="2015-12-24T21:47:48"/>
    <x v="1131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x v="62"/>
    <b v="0"/>
    <s v="games/mobile games"/>
    <n v="14"/>
    <x v="816"/>
    <x v="6"/>
    <x v="18"/>
    <d v="2017-01-01T02:46:11"/>
    <x v="113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x v="29"/>
    <b v="0"/>
    <s v="games/mobile games"/>
    <n v="1"/>
    <x v="135"/>
    <x v="6"/>
    <x v="18"/>
    <d v="2014-07-31T09:46:21"/>
    <x v="1133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x v="29"/>
    <b v="0"/>
    <s v="games/mobile games"/>
    <n v="0"/>
    <x v="120"/>
    <x v="6"/>
    <x v="18"/>
    <d v="2014-11-29T04:33:00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x v="29"/>
    <b v="0"/>
    <s v="games/mobile games"/>
    <n v="5"/>
    <x v="73"/>
    <x v="6"/>
    <x v="18"/>
    <d v="2016-08-06T23:44:54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x v="79"/>
    <b v="0"/>
    <s v="games/mobile games"/>
    <n v="6"/>
    <x v="817"/>
    <x v="6"/>
    <x v="18"/>
    <d v="2015-12-19T16:07:09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x v="70"/>
    <b v="0"/>
    <s v="games/mobile games"/>
    <n v="40"/>
    <x v="818"/>
    <x v="6"/>
    <x v="18"/>
    <d v="2016-04-23T19:40:21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x v="80"/>
    <b v="0"/>
    <s v="games/mobile games"/>
    <n v="0"/>
    <x v="672"/>
    <x v="6"/>
    <x v="18"/>
    <d v="2017-01-21T21:45:31"/>
    <x v="113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x v="29"/>
    <b v="0"/>
    <s v="games/mobile games"/>
    <n v="0"/>
    <x v="144"/>
    <x v="6"/>
    <x v="18"/>
    <d v="2015-01-01T08:20:26"/>
    <x v="1139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x v="78"/>
    <b v="0"/>
    <s v="games/mobile games"/>
    <n v="0"/>
    <x v="121"/>
    <x v="6"/>
    <x v="18"/>
    <d v="2015-08-06T11:05:21"/>
    <x v="1140"/>
  </r>
  <r>
    <n v="1141"/>
    <s v="Arena Z - Zombie Survival"/>
    <s v="I think this will be a great game!"/>
    <n v="500"/>
    <n v="0"/>
    <x v="2"/>
    <x v="12"/>
    <s v="EUR"/>
    <n v="1436460450"/>
    <n v="1433868450"/>
    <b v="0"/>
    <x v="78"/>
    <b v="0"/>
    <s v="games/mobile games"/>
    <n v="0"/>
    <x v="121"/>
    <x v="6"/>
    <x v="18"/>
    <d v="2015-07-09T16:47:30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x v="78"/>
    <b v="0"/>
    <s v="games/mobile games"/>
    <n v="0"/>
    <x v="121"/>
    <x v="6"/>
    <x v="18"/>
    <d v="2015-02-17T00:08:47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x v="22"/>
    <b v="0"/>
    <s v="games/mobile games"/>
    <n v="0"/>
    <x v="819"/>
    <x v="6"/>
    <x v="18"/>
    <d v="2015-12-17T04:38:46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x v="78"/>
    <b v="0"/>
    <s v="food/food trucks"/>
    <n v="0"/>
    <x v="121"/>
    <x v="7"/>
    <x v="19"/>
    <d v="2015-04-29T04:22:00"/>
    <x v="1144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x v="29"/>
    <b v="0"/>
    <s v="food/food trucks"/>
    <n v="0"/>
    <x v="101"/>
    <x v="7"/>
    <x v="19"/>
    <d v="2014-10-02T17:56:32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x v="8"/>
    <b v="0"/>
    <s v="food/food trucks"/>
    <n v="9"/>
    <x v="820"/>
    <x v="7"/>
    <x v="19"/>
    <d v="2014-05-02T22:52:53"/>
    <x v="1146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x v="78"/>
    <b v="0"/>
    <s v="food/food trucks"/>
    <n v="0"/>
    <x v="121"/>
    <x v="7"/>
    <x v="19"/>
    <d v="2014-10-19T23:19:43"/>
    <x v="1147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x v="83"/>
    <b v="0"/>
    <s v="food/food trucks"/>
    <n v="0"/>
    <x v="821"/>
    <x v="7"/>
    <x v="19"/>
    <d v="2016-12-01T05:06:21"/>
    <x v="1148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x v="84"/>
    <b v="0"/>
    <s v="food/food trucks"/>
    <n v="0"/>
    <x v="822"/>
    <x v="7"/>
    <x v="19"/>
    <d v="2016-06-16T17:02:46"/>
    <x v="114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x v="79"/>
    <b v="0"/>
    <s v="food/food trucks"/>
    <n v="10"/>
    <x v="823"/>
    <x v="7"/>
    <x v="19"/>
    <d v="2016-01-08T22:54:35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x v="78"/>
    <b v="0"/>
    <s v="food/food trucks"/>
    <n v="0"/>
    <x v="121"/>
    <x v="7"/>
    <x v="19"/>
    <d v="2015-09-07T02:27:43"/>
    <x v="1151"/>
  </r>
  <r>
    <n v="1152"/>
    <s v="Peruvian King Food Truck"/>
    <s v="Peruvian food truck with an LA twist."/>
    <n v="16000"/>
    <n v="911"/>
    <x v="2"/>
    <x v="0"/>
    <s v="USD"/>
    <n v="1431709312"/>
    <n v="1429117312"/>
    <b v="0"/>
    <x v="41"/>
    <b v="0"/>
    <s v="food/food trucks"/>
    <n v="6"/>
    <x v="824"/>
    <x v="7"/>
    <x v="19"/>
    <d v="2015-05-15T17:01:52"/>
    <x v="11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x v="29"/>
    <b v="0"/>
    <s v="food/food trucks"/>
    <n v="1"/>
    <x v="73"/>
    <x v="7"/>
    <x v="19"/>
    <d v="2015-06-18T17:08:25"/>
    <x v="1153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x v="83"/>
    <b v="0"/>
    <s v="food/food trucks"/>
    <n v="7"/>
    <x v="149"/>
    <x v="7"/>
    <x v="19"/>
    <d v="2015-09-06T02:36:46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x v="22"/>
    <b v="0"/>
    <s v="food/food trucks"/>
    <n v="1"/>
    <x v="825"/>
    <x v="7"/>
    <x v="19"/>
    <d v="2014-08-14T18:20:08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x v="78"/>
    <b v="0"/>
    <s v="food/food trucks"/>
    <n v="0"/>
    <x v="121"/>
    <x v="7"/>
    <x v="19"/>
    <d v="2015-02-24T01:42:42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x v="83"/>
    <b v="0"/>
    <s v="food/food trucks"/>
    <n v="2"/>
    <x v="679"/>
    <x v="7"/>
    <x v="19"/>
    <d v="2014-12-05T16:04:40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x v="83"/>
    <b v="0"/>
    <s v="food/food trucks"/>
    <n v="0"/>
    <x v="123"/>
    <x v="7"/>
    <x v="19"/>
    <d v="2014-12-09T02:12:0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x v="78"/>
    <b v="0"/>
    <s v="food/food trucks"/>
    <n v="0"/>
    <x v="121"/>
    <x v="7"/>
    <x v="19"/>
    <d v="2015-06-30T15:45:00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x v="10"/>
    <b v="0"/>
    <s v="food/food trucks"/>
    <n v="4"/>
    <x v="826"/>
    <x v="7"/>
    <x v="19"/>
    <d v="2015-03-28T02:43:06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x v="78"/>
    <b v="0"/>
    <s v="food/food trucks"/>
    <n v="0"/>
    <x v="121"/>
    <x v="7"/>
    <x v="19"/>
    <d v="2015-05-19T15:06:29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x v="84"/>
    <b v="0"/>
    <s v="food/food trucks"/>
    <n v="0"/>
    <x v="827"/>
    <x v="7"/>
    <x v="19"/>
    <d v="2014-09-25T16:24:24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x v="78"/>
    <b v="0"/>
    <s v="food/food trucks"/>
    <n v="0"/>
    <x v="121"/>
    <x v="7"/>
    <x v="19"/>
    <d v="2014-08-09T17:22:00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x v="78"/>
    <b v="0"/>
    <s v="food/food trucks"/>
    <n v="0"/>
    <x v="121"/>
    <x v="7"/>
    <x v="19"/>
    <d v="2016-06-18T17:23:02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x v="20"/>
    <b v="0"/>
    <s v="food/food trucks"/>
    <n v="21"/>
    <x v="828"/>
    <x v="7"/>
    <x v="19"/>
    <d v="2014-07-06T05:08:50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x v="22"/>
    <b v="0"/>
    <s v="food/food trucks"/>
    <n v="19"/>
    <x v="829"/>
    <x v="7"/>
    <x v="19"/>
    <d v="2015-06-26T04:00:00"/>
    <x v="1166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x v="38"/>
    <b v="0"/>
    <s v="food/food trucks"/>
    <n v="2"/>
    <x v="830"/>
    <x v="7"/>
    <x v="19"/>
    <d v="2014-09-12T17:38:15"/>
    <x v="1167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x v="83"/>
    <b v="0"/>
    <s v="food/food trucks"/>
    <n v="6"/>
    <x v="831"/>
    <x v="7"/>
    <x v="19"/>
    <d v="2016-09-22T01:17:45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x v="83"/>
    <b v="0"/>
    <s v="food/food trucks"/>
    <n v="0"/>
    <x v="161"/>
    <x v="7"/>
    <x v="19"/>
    <d v="2015-02-22T08:29:23"/>
    <x v="116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x v="84"/>
    <b v="0"/>
    <s v="food/food trucks"/>
    <n v="0"/>
    <x v="73"/>
    <x v="7"/>
    <x v="19"/>
    <d v="2015-05-30T21:26:11"/>
    <x v="1170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x v="29"/>
    <b v="0"/>
    <s v="food/food trucks"/>
    <n v="0"/>
    <x v="380"/>
    <x v="7"/>
    <x v="19"/>
    <d v="2014-11-13T20:18:47"/>
    <x v="1171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x v="78"/>
    <b v="0"/>
    <s v="food/food trucks"/>
    <n v="0"/>
    <x v="121"/>
    <x v="7"/>
    <x v="19"/>
    <d v="2014-08-20T16:22:3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x v="29"/>
    <b v="0"/>
    <s v="food/food trucks"/>
    <n v="0"/>
    <x v="179"/>
    <x v="7"/>
    <x v="19"/>
    <d v="2015-08-03T04:27:37"/>
    <x v="1173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x v="10"/>
    <b v="0"/>
    <s v="food/food trucks"/>
    <n v="6"/>
    <x v="832"/>
    <x v="7"/>
    <x v="19"/>
    <d v="2016-05-08T20:12:07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x v="82"/>
    <b v="0"/>
    <s v="food/food trucks"/>
    <n v="3"/>
    <x v="177"/>
    <x v="7"/>
    <x v="19"/>
    <d v="2015-07-15T17:28:59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x v="29"/>
    <b v="0"/>
    <s v="food/food trucks"/>
    <n v="0"/>
    <x v="119"/>
    <x v="7"/>
    <x v="19"/>
    <d v="2017-03-06T13:00:00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x v="78"/>
    <b v="0"/>
    <s v="food/food trucks"/>
    <n v="0"/>
    <x v="121"/>
    <x v="7"/>
    <x v="19"/>
    <d v="2014-10-15T15:51:36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x v="29"/>
    <b v="0"/>
    <s v="food/food trucks"/>
    <n v="0"/>
    <x v="144"/>
    <x v="7"/>
    <x v="19"/>
    <d v="2014-08-16T21:44:12"/>
    <x v="1178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x v="81"/>
    <b v="0"/>
    <s v="food/food trucks"/>
    <n v="5"/>
    <x v="833"/>
    <x v="7"/>
    <x v="19"/>
    <d v="2015-10-28T17:17:07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x v="268"/>
    <b v="0"/>
    <s v="food/food trucks"/>
    <n v="12"/>
    <x v="834"/>
    <x v="7"/>
    <x v="19"/>
    <d v="2014-06-28T19:21:54"/>
    <x v="1180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x v="83"/>
    <b v="0"/>
    <s v="food/food trucks"/>
    <n v="0"/>
    <x v="835"/>
    <x v="7"/>
    <x v="19"/>
    <d v="2015-03-01T08:08:4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x v="80"/>
    <b v="0"/>
    <s v="food/food trucks"/>
    <n v="4"/>
    <x v="678"/>
    <x v="7"/>
    <x v="19"/>
    <d v="2017-01-12T16:42:00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x v="83"/>
    <b v="0"/>
    <s v="food/food trucks"/>
    <n v="4"/>
    <x v="836"/>
    <x v="7"/>
    <x v="19"/>
    <d v="2016-11-02T03:59:00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x v="269"/>
    <b v="1"/>
    <s v="photography/photobooks"/>
    <n v="105"/>
    <x v="837"/>
    <x v="8"/>
    <x v="20"/>
    <d v="2017-02-06T14:23:31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x v="112"/>
    <b v="1"/>
    <s v="photography/photobooks"/>
    <n v="105"/>
    <x v="838"/>
    <x v="8"/>
    <x v="20"/>
    <d v="2015-06-08T04:00:00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x v="252"/>
    <b v="1"/>
    <s v="photography/photobooks"/>
    <n v="107"/>
    <x v="839"/>
    <x v="8"/>
    <x v="20"/>
    <d v="2015-06-01T22:42:00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x v="16"/>
    <b v="1"/>
    <s v="photography/photobooks"/>
    <n v="104"/>
    <x v="840"/>
    <x v="8"/>
    <x v="20"/>
    <d v="2015-05-17T18:00:00"/>
    <x v="1187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x v="268"/>
    <b v="1"/>
    <s v="photography/photobooks"/>
    <n v="161"/>
    <x v="841"/>
    <x v="8"/>
    <x v="20"/>
    <d v="2016-12-28T16:49:00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x v="48"/>
    <b v="1"/>
    <s v="photography/photobooks"/>
    <n v="108"/>
    <x v="842"/>
    <x v="8"/>
    <x v="20"/>
    <d v="2016-06-29T23:29:55"/>
    <x v="1189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x v="62"/>
    <b v="1"/>
    <s v="photography/photobooks"/>
    <n v="135"/>
    <x v="843"/>
    <x v="8"/>
    <x v="20"/>
    <d v="2014-08-31T15:58:45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x v="51"/>
    <b v="1"/>
    <s v="photography/photobooks"/>
    <n v="109"/>
    <x v="844"/>
    <x v="8"/>
    <x v="20"/>
    <d v="2016-03-20T13:29:20"/>
    <x v="119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x v="41"/>
    <b v="1"/>
    <s v="photography/photobooks"/>
    <n v="290"/>
    <x v="845"/>
    <x v="8"/>
    <x v="20"/>
    <d v="2017-02-11T12:09:38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x v="270"/>
    <b v="1"/>
    <s v="photography/photobooks"/>
    <n v="104"/>
    <x v="846"/>
    <x v="8"/>
    <x v="20"/>
    <d v="2016-04-09T17:37:3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x v="271"/>
    <b v="1"/>
    <s v="photography/photobooks"/>
    <n v="322"/>
    <x v="847"/>
    <x v="8"/>
    <x v="20"/>
    <d v="2015-04-08T11:42:59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x v="203"/>
    <b v="1"/>
    <s v="photography/photobooks"/>
    <n v="135"/>
    <x v="848"/>
    <x v="8"/>
    <x v="20"/>
    <d v="2015-12-20T09:00:00"/>
    <x v="1195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x v="272"/>
    <b v="1"/>
    <s v="photography/photobooks"/>
    <n v="270"/>
    <x v="849"/>
    <x v="8"/>
    <x v="20"/>
    <d v="2015-12-18T19:38:59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x v="100"/>
    <b v="1"/>
    <s v="photography/photobooks"/>
    <n v="253"/>
    <x v="850"/>
    <x v="8"/>
    <x v="20"/>
    <d v="2016-06-13T05:59:00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x v="157"/>
    <b v="1"/>
    <s v="photography/photobooks"/>
    <n v="261"/>
    <x v="851"/>
    <x v="8"/>
    <x v="20"/>
    <d v="2015-12-31T03:00:00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x v="82"/>
    <b v="1"/>
    <s v="photography/photobooks"/>
    <n v="101"/>
    <x v="852"/>
    <x v="8"/>
    <x v="20"/>
    <d v="2015-07-08T18:30:00"/>
    <x v="1199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x v="273"/>
    <b v="1"/>
    <s v="photography/photobooks"/>
    <n v="126"/>
    <x v="853"/>
    <x v="8"/>
    <x v="20"/>
    <d v="2015-04-16T11:27:36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x v="112"/>
    <b v="1"/>
    <s v="photography/photobooks"/>
    <n v="102"/>
    <x v="854"/>
    <x v="8"/>
    <x v="20"/>
    <d v="2016-07-15T14:34:06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x v="197"/>
    <b v="1"/>
    <s v="photography/photobooks"/>
    <n v="199"/>
    <x v="855"/>
    <x v="8"/>
    <x v="20"/>
    <d v="2015-06-27T06:55:54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x v="21"/>
    <b v="1"/>
    <s v="photography/photobooks"/>
    <n v="102"/>
    <x v="856"/>
    <x v="8"/>
    <x v="20"/>
    <d v="2015-05-31T14:45:27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x v="7"/>
    <b v="1"/>
    <s v="photography/photobooks"/>
    <n v="103"/>
    <x v="857"/>
    <x v="8"/>
    <x v="20"/>
    <d v="2015-12-04T05:00:00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x v="95"/>
    <b v="1"/>
    <s v="photography/photobooks"/>
    <n v="101"/>
    <x v="858"/>
    <x v="8"/>
    <x v="20"/>
    <d v="2015-06-13T12:09:11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x v="58"/>
    <b v="1"/>
    <s v="photography/photobooks"/>
    <n v="115"/>
    <x v="859"/>
    <x v="8"/>
    <x v="20"/>
    <d v="2017-03-11T13:29:00"/>
    <x v="1206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x v="261"/>
    <b v="1"/>
    <s v="photography/photobooks"/>
    <n v="104"/>
    <x v="860"/>
    <x v="8"/>
    <x v="20"/>
    <d v="2016-03-31T10:00:00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x v="11"/>
    <b v="1"/>
    <s v="photography/photobooks"/>
    <n v="155"/>
    <x v="861"/>
    <x v="8"/>
    <x v="20"/>
    <d v="2016-03-24T16:01:04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x v="67"/>
    <b v="1"/>
    <s v="photography/photobooks"/>
    <n v="106"/>
    <x v="862"/>
    <x v="8"/>
    <x v="20"/>
    <d v="2017-02-25T20:18:25"/>
    <x v="1209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x v="273"/>
    <b v="1"/>
    <s v="photography/photobooks"/>
    <n v="254"/>
    <x v="863"/>
    <x v="8"/>
    <x v="20"/>
    <d v="2015-05-31T21:00:00"/>
    <x v="121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x v="79"/>
    <b v="1"/>
    <s v="photography/photobooks"/>
    <n v="101"/>
    <x v="864"/>
    <x v="8"/>
    <x v="20"/>
    <d v="2016-06-09T20:47:4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x v="183"/>
    <b v="1"/>
    <s v="photography/photobooks"/>
    <n v="129"/>
    <x v="865"/>
    <x v="8"/>
    <x v="20"/>
    <d v="2015-11-27T01:00:00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x v="52"/>
    <b v="1"/>
    <s v="photography/photobooks"/>
    <n v="102"/>
    <x v="866"/>
    <x v="8"/>
    <x v="20"/>
    <d v="2017-01-31T18:08:20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x v="20"/>
    <b v="1"/>
    <s v="photography/photobooks"/>
    <n v="132"/>
    <x v="867"/>
    <x v="8"/>
    <x v="20"/>
    <d v="2015-06-09T20:10:05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x v="274"/>
    <b v="1"/>
    <s v="photography/photobooks"/>
    <n v="786"/>
    <x v="868"/>
    <x v="8"/>
    <x v="20"/>
    <d v="2014-05-30T22:09:16"/>
    <x v="12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x v="147"/>
    <b v="1"/>
    <s v="photography/photobooks"/>
    <n v="146"/>
    <x v="869"/>
    <x v="8"/>
    <x v="20"/>
    <d v="2015-10-02T23:03:00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x v="275"/>
    <b v="1"/>
    <s v="photography/photobooks"/>
    <n v="103"/>
    <x v="870"/>
    <x v="8"/>
    <x v="20"/>
    <d v="2016-07-14T19:25:40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x v="30"/>
    <b v="1"/>
    <s v="photography/photobooks"/>
    <n v="172"/>
    <x v="871"/>
    <x v="8"/>
    <x v="20"/>
    <d v="2015-11-01T03:00:00"/>
    <x v="121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x v="35"/>
    <b v="1"/>
    <s v="photography/photobooks"/>
    <n v="159"/>
    <x v="872"/>
    <x v="8"/>
    <x v="20"/>
    <d v="2016-10-20T11:05:13"/>
    <x v="1219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x v="205"/>
    <b v="1"/>
    <s v="photography/photobooks"/>
    <n v="104"/>
    <x v="873"/>
    <x v="8"/>
    <x v="20"/>
    <d v="2015-08-25T15:05:12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x v="273"/>
    <b v="1"/>
    <s v="photography/photobooks"/>
    <n v="111"/>
    <x v="874"/>
    <x v="8"/>
    <x v="20"/>
    <d v="2016-12-04T00:00:00"/>
    <x v="1221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x v="276"/>
    <b v="1"/>
    <s v="photography/photobooks"/>
    <n v="280"/>
    <x v="875"/>
    <x v="8"/>
    <x v="20"/>
    <d v="2016-04-01T04:00:00"/>
    <x v="1222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x v="277"/>
    <b v="1"/>
    <s v="photography/photobooks"/>
    <n v="112"/>
    <x v="876"/>
    <x v="8"/>
    <x v="20"/>
    <d v="2016-11-10T05:15:09"/>
    <x v="1223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x v="59"/>
    <b v="0"/>
    <s v="music/world music"/>
    <n v="7"/>
    <x v="877"/>
    <x v="4"/>
    <x v="21"/>
    <d v="2014-06-06T13:11:42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x v="83"/>
    <b v="0"/>
    <s v="music/world music"/>
    <n v="4"/>
    <x v="878"/>
    <x v="4"/>
    <x v="21"/>
    <d v="2013-10-22T21:44:38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x v="244"/>
    <b v="0"/>
    <s v="music/world music"/>
    <n v="4"/>
    <x v="879"/>
    <x v="4"/>
    <x v="21"/>
    <d v="2014-04-21T01:00:00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x v="78"/>
    <b v="0"/>
    <s v="music/world music"/>
    <n v="0"/>
    <x v="121"/>
    <x v="4"/>
    <x v="21"/>
    <d v="2014-08-07T07:00:00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x v="54"/>
    <b v="0"/>
    <s v="music/world music"/>
    <n v="29"/>
    <x v="880"/>
    <x v="4"/>
    <x v="21"/>
    <d v="2011-09-28T17:30:0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x v="29"/>
    <b v="0"/>
    <s v="music/world music"/>
    <n v="1"/>
    <x v="380"/>
    <x v="4"/>
    <x v="21"/>
    <d v="2012-04-16T16:00:00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x v="78"/>
    <b v="0"/>
    <s v="music/world music"/>
    <n v="0"/>
    <x v="121"/>
    <x v="4"/>
    <x v="21"/>
    <d v="2011-02-24T23:20: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x v="78"/>
    <b v="0"/>
    <s v="music/world music"/>
    <n v="0"/>
    <x v="121"/>
    <x v="4"/>
    <x v="21"/>
    <d v="2015-08-28T01:00:00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x v="29"/>
    <b v="0"/>
    <s v="music/world music"/>
    <n v="1"/>
    <x v="375"/>
    <x v="4"/>
    <x v="21"/>
    <d v="2013-10-06T20:21:10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x v="79"/>
    <b v="0"/>
    <s v="music/world music"/>
    <n v="12"/>
    <x v="845"/>
    <x v="4"/>
    <x v="21"/>
    <d v="2012-02-21T22:46:14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x v="78"/>
    <b v="0"/>
    <s v="music/world music"/>
    <n v="0"/>
    <x v="121"/>
    <x v="4"/>
    <x v="21"/>
    <d v="2015-02-02T18:55:42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x v="79"/>
    <b v="0"/>
    <s v="music/world music"/>
    <n v="3"/>
    <x v="431"/>
    <x v="4"/>
    <x v="21"/>
    <d v="2013-12-15T03:14:59"/>
    <x v="1235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x v="78"/>
    <b v="0"/>
    <s v="music/world music"/>
    <n v="0"/>
    <x v="121"/>
    <x v="4"/>
    <x v="21"/>
    <d v="2012-07-28T16:00:00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x v="78"/>
    <b v="0"/>
    <s v="music/world music"/>
    <n v="0"/>
    <x v="121"/>
    <x v="4"/>
    <x v="21"/>
    <d v="2012-08-24T06:47:45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x v="83"/>
    <b v="0"/>
    <s v="music/world music"/>
    <n v="18"/>
    <x v="881"/>
    <x v="4"/>
    <x v="21"/>
    <d v="2011-08-06T14:38:56"/>
    <x v="1238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x v="78"/>
    <b v="0"/>
    <s v="music/world music"/>
    <n v="0"/>
    <x v="121"/>
    <x v="4"/>
    <x v="21"/>
    <d v="2012-01-05T23:06:07"/>
    <x v="1239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x v="22"/>
    <b v="0"/>
    <s v="music/world music"/>
    <n v="3"/>
    <x v="882"/>
    <x v="4"/>
    <x v="21"/>
    <d v="2013-07-12T21:51:0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x v="69"/>
    <b v="0"/>
    <s v="music/world music"/>
    <n v="51"/>
    <x v="883"/>
    <x v="4"/>
    <x v="21"/>
    <d v="2014-11-03T05:59:00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x v="29"/>
    <b v="0"/>
    <s v="music/world music"/>
    <n v="1"/>
    <x v="144"/>
    <x v="4"/>
    <x v="21"/>
    <d v="2011-09-11T13:18:00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x v="44"/>
    <b v="0"/>
    <s v="music/world music"/>
    <n v="14"/>
    <x v="884"/>
    <x v="4"/>
    <x v="21"/>
    <d v="2011-07-08T21:00:00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x v="43"/>
    <b v="1"/>
    <s v="music/rock"/>
    <n v="104"/>
    <x v="885"/>
    <x v="4"/>
    <x v="11"/>
    <d v="2013-04-22T21:00:00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x v="57"/>
    <b v="1"/>
    <s v="music/rock"/>
    <n v="120"/>
    <x v="886"/>
    <x v="4"/>
    <x v="11"/>
    <d v="2014-06-14T14:23:54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x v="162"/>
    <b v="1"/>
    <s v="music/rock"/>
    <n v="117"/>
    <x v="887"/>
    <x v="4"/>
    <x v="11"/>
    <d v="2011-12-06T02:02:29"/>
    <x v="1246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x v="133"/>
    <b v="1"/>
    <s v="music/rock"/>
    <n v="122"/>
    <x v="888"/>
    <x v="4"/>
    <x v="11"/>
    <d v="2013-05-06T07:00:55"/>
    <x v="1247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x v="211"/>
    <b v="1"/>
    <s v="music/rock"/>
    <n v="152"/>
    <x v="889"/>
    <x v="4"/>
    <x v="11"/>
    <d v="2014-06-13T06:59:00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x v="75"/>
    <b v="1"/>
    <s v="music/rock"/>
    <n v="104"/>
    <x v="890"/>
    <x v="4"/>
    <x v="11"/>
    <d v="2012-07-07T17:46:51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x v="278"/>
    <b v="1"/>
    <s v="music/rock"/>
    <n v="200"/>
    <x v="891"/>
    <x v="4"/>
    <x v="11"/>
    <d v="2014-09-06T15:25:31"/>
    <x v="1250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x v="142"/>
    <b v="1"/>
    <s v="music/rock"/>
    <n v="102"/>
    <x v="892"/>
    <x v="4"/>
    <x v="11"/>
    <d v="2011-09-25T19:32:47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x v="261"/>
    <b v="1"/>
    <s v="music/rock"/>
    <n v="138"/>
    <x v="893"/>
    <x v="4"/>
    <x v="11"/>
    <d v="2013-10-24T23:42:49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x v="279"/>
    <b v="1"/>
    <s v="music/rock"/>
    <n v="303833"/>
    <x v="894"/>
    <x v="4"/>
    <x v="11"/>
    <d v="2014-09-03T18:48:27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x v="261"/>
    <b v="1"/>
    <s v="music/rock"/>
    <n v="199"/>
    <x v="895"/>
    <x v="4"/>
    <x v="11"/>
    <d v="2011-01-01T04:59:00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x v="280"/>
    <b v="1"/>
    <s v="music/rock"/>
    <n v="202"/>
    <x v="896"/>
    <x v="4"/>
    <x v="11"/>
    <d v="2013-12-01T21:17:32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x v="281"/>
    <b v="1"/>
    <s v="music/rock"/>
    <n v="118"/>
    <x v="897"/>
    <x v="4"/>
    <x v="11"/>
    <d v="2012-02-12T22:03:51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x v="282"/>
    <b v="1"/>
    <s v="music/rock"/>
    <n v="295"/>
    <x v="898"/>
    <x v="4"/>
    <x v="11"/>
    <d v="2011-04-03T01:03:10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x v="283"/>
    <b v="1"/>
    <s v="music/rock"/>
    <n v="213"/>
    <x v="899"/>
    <x v="4"/>
    <x v="11"/>
    <d v="2013-08-31T14:40:12"/>
    <x v="1258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x v="93"/>
    <b v="1"/>
    <s v="music/rock"/>
    <n v="104"/>
    <x v="900"/>
    <x v="4"/>
    <x v="11"/>
    <d v="2014-06-09T03:59:00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x v="142"/>
    <b v="1"/>
    <s v="music/rock"/>
    <n v="114"/>
    <x v="901"/>
    <x v="4"/>
    <x v="11"/>
    <d v="2014-02-26T20:13:40"/>
    <x v="126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x v="47"/>
    <b v="1"/>
    <s v="music/rock"/>
    <n v="101"/>
    <x v="902"/>
    <x v="4"/>
    <x v="11"/>
    <d v="2014-01-29T08:13:47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x v="217"/>
    <b v="1"/>
    <s v="music/rock"/>
    <n v="125"/>
    <x v="903"/>
    <x v="4"/>
    <x v="11"/>
    <d v="2014-02-16T18:18:12"/>
    <x v="126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x v="14"/>
    <b v="1"/>
    <s v="music/rock"/>
    <n v="119"/>
    <x v="904"/>
    <x v="4"/>
    <x v="11"/>
    <d v="2014-03-29T01:00:00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x v="69"/>
    <b v="1"/>
    <s v="music/rock"/>
    <n v="166"/>
    <x v="905"/>
    <x v="4"/>
    <x v="11"/>
    <d v="2013-10-29T15:54:43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x v="36"/>
    <b v="1"/>
    <s v="music/rock"/>
    <n v="119"/>
    <x v="906"/>
    <x v="4"/>
    <x v="11"/>
    <d v="2010-11-30T15:43:35"/>
    <x v="126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x v="133"/>
    <b v="1"/>
    <s v="music/rock"/>
    <n v="100"/>
    <x v="907"/>
    <x v="4"/>
    <x v="11"/>
    <d v="2014-01-11T21:02:25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x v="180"/>
    <b v="1"/>
    <s v="music/rock"/>
    <n v="102"/>
    <x v="908"/>
    <x v="4"/>
    <x v="11"/>
    <d v="2013-07-24T14:02:38"/>
    <x v="1267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x v="0"/>
    <b v="1"/>
    <s v="music/rock"/>
    <n v="117"/>
    <x v="909"/>
    <x v="4"/>
    <x v="11"/>
    <d v="2013-09-20T20:17:27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x v="190"/>
    <b v="1"/>
    <s v="music/rock"/>
    <n v="109"/>
    <x v="910"/>
    <x v="4"/>
    <x v="11"/>
    <d v="2016-04-16T00:00:00"/>
    <x v="1269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x v="39"/>
    <b v="1"/>
    <s v="music/rock"/>
    <n v="115"/>
    <x v="911"/>
    <x v="4"/>
    <x v="11"/>
    <d v="2012-03-25T19:34:02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x v="162"/>
    <b v="1"/>
    <s v="music/rock"/>
    <n v="102"/>
    <x v="912"/>
    <x v="4"/>
    <x v="11"/>
    <d v="2013-11-13T17:24:19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x v="33"/>
    <b v="1"/>
    <s v="music/rock"/>
    <n v="106"/>
    <x v="913"/>
    <x v="4"/>
    <x v="11"/>
    <d v="2010-06-15T04:00:00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x v="241"/>
    <b v="1"/>
    <s v="music/rock"/>
    <n v="104"/>
    <x v="468"/>
    <x v="4"/>
    <x v="11"/>
    <d v="2014-08-31T17:31:31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x v="284"/>
    <b v="1"/>
    <s v="music/rock"/>
    <n v="155"/>
    <x v="914"/>
    <x v="4"/>
    <x v="11"/>
    <d v="2012-08-30T16:33:45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x v="285"/>
    <b v="1"/>
    <s v="music/rock"/>
    <n v="162"/>
    <x v="915"/>
    <x v="4"/>
    <x v="11"/>
    <d v="2013-08-07T20:49:47"/>
    <x v="1275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x v="32"/>
    <b v="1"/>
    <s v="music/rock"/>
    <n v="104"/>
    <x v="916"/>
    <x v="4"/>
    <x v="11"/>
    <d v="2009-09-01T04:00:00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x v="286"/>
    <b v="1"/>
    <s v="music/rock"/>
    <n v="106"/>
    <x v="917"/>
    <x v="4"/>
    <x v="11"/>
    <d v="2012-09-04T13:29:0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x v="245"/>
    <b v="1"/>
    <s v="music/rock"/>
    <n v="155"/>
    <x v="918"/>
    <x v="4"/>
    <x v="11"/>
    <d v="2014-06-25T02:00:00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x v="143"/>
    <b v="1"/>
    <s v="music/rock"/>
    <n v="111"/>
    <x v="919"/>
    <x v="4"/>
    <x v="11"/>
    <d v="2014-03-24T01:22:50"/>
    <x v="1279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x v="208"/>
    <b v="1"/>
    <s v="music/rock"/>
    <n v="111"/>
    <x v="920"/>
    <x v="4"/>
    <x v="11"/>
    <d v="2011-03-01T18:10:54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x v="142"/>
    <b v="1"/>
    <s v="music/rock"/>
    <n v="111"/>
    <x v="921"/>
    <x v="4"/>
    <x v="11"/>
    <d v="2013-07-28T17:50:36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x v="220"/>
    <b v="1"/>
    <s v="music/rock"/>
    <n v="124"/>
    <x v="922"/>
    <x v="4"/>
    <x v="11"/>
    <d v="2013-12-09T04:59:00"/>
    <x v="1282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x v="19"/>
    <b v="1"/>
    <s v="music/rock"/>
    <n v="211"/>
    <x v="923"/>
    <x v="4"/>
    <x v="11"/>
    <d v="2013-03-11T04:00:00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x v="162"/>
    <b v="1"/>
    <s v="theater/plays"/>
    <n v="101"/>
    <x v="774"/>
    <x v="1"/>
    <x v="6"/>
    <d v="2016-12-31T16:59:00"/>
    <x v="1284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x v="287"/>
    <b v="1"/>
    <s v="theater/plays"/>
    <n v="102"/>
    <x v="924"/>
    <x v="1"/>
    <x v="6"/>
    <d v="2015-06-20T13:59:35"/>
    <x v="128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x v="9"/>
    <b v="1"/>
    <s v="theater/plays"/>
    <n v="108"/>
    <x v="925"/>
    <x v="1"/>
    <x v="6"/>
    <d v="2015-02-17T14:00:00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x v="20"/>
    <b v="1"/>
    <s v="theater/plays"/>
    <n v="242"/>
    <x v="926"/>
    <x v="1"/>
    <x v="6"/>
    <d v="2015-06-12T14:54:16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x v="42"/>
    <b v="1"/>
    <s v="theater/plays"/>
    <n v="100"/>
    <x v="927"/>
    <x v="1"/>
    <x v="6"/>
    <d v="2016-08-10T04:00:00"/>
    <x v="1288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x v="47"/>
    <b v="1"/>
    <s v="theater/plays"/>
    <n v="125"/>
    <x v="928"/>
    <x v="1"/>
    <x v="6"/>
    <d v="2017-01-04T03:14:05"/>
    <x v="1289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x v="48"/>
    <b v="1"/>
    <s v="theater/plays"/>
    <n v="109"/>
    <x v="929"/>
    <x v="1"/>
    <x v="6"/>
    <d v="2015-04-23T06:59:0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x v="288"/>
    <b v="1"/>
    <s v="theater/plays"/>
    <n v="146"/>
    <x v="930"/>
    <x v="1"/>
    <x v="6"/>
    <d v="2015-04-07T07:00:00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x v="47"/>
    <b v="1"/>
    <s v="theater/plays"/>
    <n v="110"/>
    <x v="931"/>
    <x v="1"/>
    <x v="6"/>
    <d v="2015-10-06T22:59:00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x v="148"/>
    <b v="1"/>
    <s v="theater/plays"/>
    <n v="102"/>
    <x v="932"/>
    <x v="1"/>
    <x v="6"/>
    <d v="2015-11-14T17:49:31"/>
    <x v="1293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x v="19"/>
    <b v="1"/>
    <s v="theater/plays"/>
    <n v="122"/>
    <x v="933"/>
    <x v="1"/>
    <x v="6"/>
    <d v="2015-10-19T11:00:00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x v="31"/>
    <b v="1"/>
    <s v="theater/plays"/>
    <n v="102"/>
    <x v="934"/>
    <x v="1"/>
    <x v="6"/>
    <d v="2015-07-29T17:00:00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x v="23"/>
    <b v="1"/>
    <s v="theater/plays"/>
    <n v="141"/>
    <x v="935"/>
    <x v="1"/>
    <x v="6"/>
    <d v="2016-03-14T00:12:53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x v="146"/>
    <b v="1"/>
    <s v="theater/plays"/>
    <n v="110"/>
    <x v="936"/>
    <x v="1"/>
    <x v="6"/>
    <d v="2016-05-01T17:55:58"/>
    <x v="1297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x v="51"/>
    <b v="1"/>
    <s v="theater/plays"/>
    <n v="105"/>
    <x v="937"/>
    <x v="1"/>
    <x v="6"/>
    <d v="2016-04-28T16:20:32"/>
    <x v="1298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x v="58"/>
    <b v="1"/>
    <s v="theater/plays"/>
    <n v="124"/>
    <x v="938"/>
    <x v="1"/>
    <x v="6"/>
    <d v="2015-07-14T19:32:3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x v="54"/>
    <b v="1"/>
    <s v="theater/plays"/>
    <n v="135"/>
    <x v="939"/>
    <x v="1"/>
    <x v="6"/>
    <d v="2016-06-01T18:57: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x v="60"/>
    <b v="1"/>
    <s v="theater/plays"/>
    <n v="103"/>
    <x v="940"/>
    <x v="1"/>
    <x v="6"/>
    <d v="2015-07-21T03:00:00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x v="133"/>
    <b v="1"/>
    <s v="theater/plays"/>
    <n v="100"/>
    <x v="73"/>
    <x v="1"/>
    <x v="6"/>
    <d v="2016-12-01T02:23:31"/>
    <x v="1302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x v="52"/>
    <b v="1"/>
    <s v="theater/plays"/>
    <n v="130"/>
    <x v="941"/>
    <x v="1"/>
    <x v="6"/>
    <d v="2016-07-31T11:00:00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x v="201"/>
    <b v="0"/>
    <s v="technology/wearables"/>
    <n v="40"/>
    <x v="942"/>
    <x v="2"/>
    <x v="8"/>
    <d v="2017-03-13T03:40:05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x v="48"/>
    <b v="0"/>
    <s v="technology/wearables"/>
    <n v="26"/>
    <x v="330"/>
    <x v="2"/>
    <x v="8"/>
    <d v="2016-07-21T17:30:00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x v="289"/>
    <b v="0"/>
    <s v="technology/wearables"/>
    <n v="65"/>
    <x v="943"/>
    <x v="2"/>
    <x v="8"/>
    <d v="2014-12-04T10:58:54"/>
    <x v="1306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x v="43"/>
    <b v="0"/>
    <s v="technology/wearables"/>
    <n v="12"/>
    <x v="944"/>
    <x v="2"/>
    <x v="8"/>
    <d v="2016-02-17T12:04:39"/>
    <x v="1307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x v="44"/>
    <b v="0"/>
    <s v="technology/wearables"/>
    <n v="11"/>
    <x v="945"/>
    <x v="2"/>
    <x v="8"/>
    <d v="2016-10-08T14:43:32"/>
    <x v="130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x v="2"/>
    <b v="0"/>
    <s v="technology/wearables"/>
    <n v="112"/>
    <x v="946"/>
    <x v="2"/>
    <x v="8"/>
    <d v="2015-10-15T21:11:08"/>
    <x v="1309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x v="54"/>
    <b v="0"/>
    <s v="technology/wearables"/>
    <n v="16"/>
    <x v="947"/>
    <x v="2"/>
    <x v="8"/>
    <d v="2016-08-19T16:00:5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x v="61"/>
    <b v="0"/>
    <s v="technology/wearables"/>
    <n v="32"/>
    <x v="948"/>
    <x v="2"/>
    <x v="8"/>
    <d v="2016-11-30T20:15:19"/>
    <x v="1311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x v="29"/>
    <b v="0"/>
    <s v="technology/wearables"/>
    <n v="1"/>
    <x v="138"/>
    <x v="2"/>
    <x v="8"/>
    <d v="2015-04-18T16:52:0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x v="259"/>
    <b v="0"/>
    <s v="technology/wearables"/>
    <n v="31"/>
    <x v="949"/>
    <x v="2"/>
    <x v="8"/>
    <d v="2016-03-03T17:01:54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x v="202"/>
    <b v="0"/>
    <s v="technology/wearables"/>
    <n v="1"/>
    <x v="950"/>
    <x v="2"/>
    <x v="8"/>
    <d v="2016-10-21T16:04:20"/>
    <x v="1314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x v="290"/>
    <b v="0"/>
    <s v="technology/wearables"/>
    <n v="40"/>
    <x v="951"/>
    <x v="2"/>
    <x v="8"/>
    <d v="2015-11-06T01:00:00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x v="29"/>
    <b v="0"/>
    <s v="technology/wearables"/>
    <n v="0"/>
    <x v="120"/>
    <x v="2"/>
    <x v="8"/>
    <d v="2016-02-28T23:05:09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x v="10"/>
    <b v="0"/>
    <s v="technology/wearables"/>
    <n v="6"/>
    <x v="952"/>
    <x v="2"/>
    <x v="8"/>
    <d v="2016-07-21T14:00:00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x v="125"/>
    <b v="0"/>
    <s v="technology/wearables"/>
    <n v="15"/>
    <x v="953"/>
    <x v="2"/>
    <x v="8"/>
    <d v="2015-01-11T01:02:52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x v="82"/>
    <b v="0"/>
    <s v="technology/wearables"/>
    <n v="15"/>
    <x v="954"/>
    <x v="2"/>
    <x v="8"/>
    <d v="2014-07-11T16:00:00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x v="83"/>
    <b v="0"/>
    <s v="technology/wearables"/>
    <n v="1"/>
    <x v="955"/>
    <x v="2"/>
    <x v="8"/>
    <d v="2016-12-30T23:00:0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x v="63"/>
    <b v="0"/>
    <s v="technology/wearables"/>
    <n v="1"/>
    <x v="956"/>
    <x v="2"/>
    <x v="8"/>
    <d v="2016-12-23T17:58:57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x v="80"/>
    <b v="0"/>
    <s v="technology/wearables"/>
    <n v="0"/>
    <x v="717"/>
    <x v="2"/>
    <x v="8"/>
    <d v="2015-05-21T15:45:25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x v="34"/>
    <b v="0"/>
    <s v="technology/wearables"/>
    <n v="9"/>
    <x v="957"/>
    <x v="2"/>
    <x v="8"/>
    <d v="2016-04-26T06:55:00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x v="240"/>
    <b v="0"/>
    <s v="technology/wearables"/>
    <n v="10"/>
    <x v="958"/>
    <x v="2"/>
    <x v="8"/>
    <d v="2016-10-13T15:12:32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x v="22"/>
    <b v="0"/>
    <s v="technology/wearables"/>
    <n v="2"/>
    <x v="959"/>
    <x v="2"/>
    <x v="8"/>
    <d v="2016-12-30T02:03:5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x v="202"/>
    <b v="0"/>
    <s v="technology/wearables"/>
    <n v="1"/>
    <x v="960"/>
    <x v="2"/>
    <x v="8"/>
    <d v="2015-01-15T19:00:28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x v="14"/>
    <b v="0"/>
    <s v="technology/wearables"/>
    <n v="4"/>
    <x v="961"/>
    <x v="2"/>
    <x v="8"/>
    <d v="2015-05-29T16:17:15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x v="41"/>
    <b v="0"/>
    <s v="technology/wearables"/>
    <n v="2"/>
    <x v="962"/>
    <x v="2"/>
    <x v="8"/>
    <d v="2016-10-14T15:25:34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x v="82"/>
    <b v="0"/>
    <s v="technology/wearables"/>
    <n v="1"/>
    <x v="963"/>
    <x v="2"/>
    <x v="8"/>
    <d v="2014-12-02T06:19:05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x v="133"/>
    <b v="0"/>
    <s v="technology/wearables"/>
    <n v="22"/>
    <x v="964"/>
    <x v="2"/>
    <x v="8"/>
    <d v="2016-07-02T04:00:0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x v="69"/>
    <b v="0"/>
    <s v="technology/wearables"/>
    <n v="1"/>
    <x v="965"/>
    <x v="2"/>
    <x v="8"/>
    <d v="2016-08-17T12:05:54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x v="78"/>
    <b v="0"/>
    <s v="technology/wearables"/>
    <n v="0"/>
    <x v="121"/>
    <x v="2"/>
    <x v="8"/>
    <d v="2017-01-27T01:26:48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x v="78"/>
    <b v="0"/>
    <s v="technology/wearables"/>
    <n v="0"/>
    <x v="121"/>
    <x v="2"/>
    <x v="8"/>
    <d v="2014-07-16T02:33:45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x v="222"/>
    <b v="0"/>
    <s v="technology/wearables"/>
    <n v="11"/>
    <x v="707"/>
    <x v="2"/>
    <x v="8"/>
    <d v="2016-03-11T18:34:47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x v="38"/>
    <b v="0"/>
    <s v="technology/wearables"/>
    <n v="20"/>
    <x v="966"/>
    <x v="2"/>
    <x v="8"/>
    <d v="2015-12-05T22:28:22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x v="291"/>
    <b v="0"/>
    <s v="technology/wearables"/>
    <n v="85"/>
    <x v="967"/>
    <x v="2"/>
    <x v="8"/>
    <d v="2014-12-17T20:43:48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x v="205"/>
    <b v="0"/>
    <s v="technology/wearables"/>
    <n v="49"/>
    <x v="968"/>
    <x v="2"/>
    <x v="8"/>
    <d v="2017-03-03T13:51:19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x v="41"/>
    <b v="0"/>
    <s v="technology/wearables"/>
    <n v="3"/>
    <x v="969"/>
    <x v="2"/>
    <x v="8"/>
    <d v="2015-08-02T19:17:13"/>
    <x v="133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x v="77"/>
    <b v="0"/>
    <s v="technology/wearables"/>
    <n v="7"/>
    <x v="970"/>
    <x v="2"/>
    <x v="8"/>
    <d v="2014-12-08T16:31:55"/>
    <x v="1339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x v="78"/>
    <b v="0"/>
    <s v="technology/wearables"/>
    <n v="0"/>
    <x v="121"/>
    <x v="2"/>
    <x v="8"/>
    <d v="2014-08-15T14:17:33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x v="67"/>
    <b v="0"/>
    <s v="technology/wearables"/>
    <n v="70"/>
    <x v="971"/>
    <x v="2"/>
    <x v="8"/>
    <d v="2016-10-01T14:58:37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x v="29"/>
    <b v="0"/>
    <s v="technology/wearables"/>
    <n v="0"/>
    <x v="101"/>
    <x v="2"/>
    <x v="8"/>
    <d v="2015-07-17T19:35:39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x v="292"/>
    <b v="0"/>
    <s v="technology/wearables"/>
    <n v="102"/>
    <x v="972"/>
    <x v="2"/>
    <x v="8"/>
    <d v="2016-08-19T03:59:00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x v="237"/>
    <b v="1"/>
    <s v="publishing/nonfiction"/>
    <n v="378"/>
    <x v="291"/>
    <x v="3"/>
    <x v="9"/>
    <d v="2016-06-30T18:57:19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x v="63"/>
    <b v="1"/>
    <s v="publishing/nonfiction"/>
    <n v="125"/>
    <x v="973"/>
    <x v="3"/>
    <x v="9"/>
    <d v="2014-07-14T19:32:39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x v="184"/>
    <b v="1"/>
    <s v="publishing/nonfiction"/>
    <n v="147"/>
    <x v="974"/>
    <x v="3"/>
    <x v="9"/>
    <d v="2013-06-27T01:49:11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x v="162"/>
    <b v="1"/>
    <s v="publishing/nonfiction"/>
    <n v="102"/>
    <x v="975"/>
    <x v="3"/>
    <x v="9"/>
    <d v="2015-03-07T15:18:45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x v="55"/>
    <b v="1"/>
    <s v="publishing/nonfiction"/>
    <n v="102"/>
    <x v="976"/>
    <x v="3"/>
    <x v="9"/>
    <d v="2014-12-18T12:08:53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x v="293"/>
    <b v="1"/>
    <s v="publishing/nonfiction"/>
    <n v="204"/>
    <x v="977"/>
    <x v="3"/>
    <x v="9"/>
    <d v="2015-12-16T06:59:00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x v="76"/>
    <b v="1"/>
    <s v="publishing/nonfiction"/>
    <n v="104"/>
    <x v="199"/>
    <x v="3"/>
    <x v="9"/>
    <d v="2015-12-26T00:18:54"/>
    <x v="1350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x v="148"/>
    <b v="1"/>
    <s v="publishing/nonfiction"/>
    <n v="101"/>
    <x v="978"/>
    <x v="3"/>
    <x v="9"/>
    <d v="2016-02-12T17:45:44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x v="294"/>
    <b v="1"/>
    <s v="publishing/nonfiction"/>
    <n v="136"/>
    <x v="979"/>
    <x v="3"/>
    <x v="9"/>
    <d v="2015-09-05T03:59:00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x v="288"/>
    <b v="1"/>
    <s v="publishing/nonfiction"/>
    <n v="134"/>
    <x v="980"/>
    <x v="3"/>
    <x v="9"/>
    <d v="2013-03-11T00:00:00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x v="31"/>
    <b v="1"/>
    <s v="publishing/nonfiction"/>
    <n v="130"/>
    <x v="981"/>
    <x v="3"/>
    <x v="9"/>
    <d v="2016-06-11T19:22:59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x v="212"/>
    <b v="1"/>
    <s v="publishing/nonfiction"/>
    <n v="123"/>
    <x v="982"/>
    <x v="3"/>
    <x v="9"/>
    <d v="2012-11-30T10:00:00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x v="45"/>
    <b v="1"/>
    <s v="publishing/nonfiction"/>
    <n v="183"/>
    <x v="983"/>
    <x v="3"/>
    <x v="9"/>
    <d v="2013-07-05T00:56:00"/>
    <x v="1356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x v="71"/>
    <b v="1"/>
    <s v="publishing/nonfiction"/>
    <n v="125"/>
    <x v="984"/>
    <x v="3"/>
    <x v="9"/>
    <d v="2013-03-01T05:59:00"/>
    <x v="1357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x v="72"/>
    <b v="1"/>
    <s v="publishing/nonfiction"/>
    <n v="112"/>
    <x v="985"/>
    <x v="3"/>
    <x v="9"/>
    <d v="2011-06-25T13:42:03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x v="10"/>
    <b v="1"/>
    <s v="publishing/nonfiction"/>
    <n v="116"/>
    <x v="986"/>
    <x v="3"/>
    <x v="9"/>
    <d v="2011-07-06T19:33:10"/>
    <x v="135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x v="75"/>
    <b v="1"/>
    <s v="publishing/nonfiction"/>
    <n v="173"/>
    <x v="987"/>
    <x v="3"/>
    <x v="9"/>
    <d v="2012-08-02T21:37:0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x v="295"/>
    <b v="1"/>
    <s v="publishing/nonfiction"/>
    <n v="126"/>
    <x v="988"/>
    <x v="3"/>
    <x v="9"/>
    <d v="2014-06-21T17:12:52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x v="20"/>
    <b v="1"/>
    <s v="publishing/nonfiction"/>
    <n v="109"/>
    <x v="989"/>
    <x v="3"/>
    <x v="9"/>
    <d v="2013-09-07T22:25:31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x v="81"/>
    <b v="1"/>
    <s v="publishing/nonfiction"/>
    <n v="100"/>
    <x v="375"/>
    <x v="3"/>
    <x v="9"/>
    <d v="2016-02-15T07:59:00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x v="296"/>
    <b v="1"/>
    <s v="music/rock"/>
    <n v="119"/>
    <x v="990"/>
    <x v="4"/>
    <x v="11"/>
    <d v="2015-01-07T16:41:46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x v="297"/>
    <b v="1"/>
    <s v="music/rock"/>
    <n v="100"/>
    <x v="991"/>
    <x v="4"/>
    <x v="11"/>
    <d v="2015-03-16T16:35:52"/>
    <x v="1365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x v="206"/>
    <b v="1"/>
    <s v="music/rock"/>
    <n v="126"/>
    <x v="992"/>
    <x v="4"/>
    <x v="11"/>
    <d v="2014-11-27T00:54:23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x v="240"/>
    <b v="1"/>
    <s v="music/rock"/>
    <n v="114"/>
    <x v="993"/>
    <x v="4"/>
    <x v="11"/>
    <d v="2015-11-14T01:04:10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x v="45"/>
    <b v="1"/>
    <s v="music/rock"/>
    <n v="111"/>
    <x v="994"/>
    <x v="4"/>
    <x v="11"/>
    <d v="2015-06-15T04:34:54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x v="298"/>
    <b v="1"/>
    <s v="music/rock"/>
    <n v="105"/>
    <x v="995"/>
    <x v="4"/>
    <x v="11"/>
    <d v="2014-04-11T14:15:46"/>
    <x v="1369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x v="9"/>
    <b v="1"/>
    <s v="music/rock"/>
    <n v="104"/>
    <x v="996"/>
    <x v="4"/>
    <x v="11"/>
    <d v="2013-10-16T00:04:5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x v="16"/>
    <b v="1"/>
    <s v="music/rock"/>
    <n v="107"/>
    <x v="997"/>
    <x v="4"/>
    <x v="11"/>
    <d v="2015-05-07T18:12:22"/>
    <x v="137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x v="38"/>
    <b v="1"/>
    <s v="music/rock"/>
    <n v="124"/>
    <x v="998"/>
    <x v="4"/>
    <x v="11"/>
    <d v="2012-07-12T17:45:32"/>
    <x v="137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x v="47"/>
    <b v="1"/>
    <s v="music/rock"/>
    <n v="105"/>
    <x v="999"/>
    <x v="4"/>
    <x v="11"/>
    <d v="2016-12-30T22:50:3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x v="36"/>
    <b v="1"/>
    <s v="music/rock"/>
    <n v="189"/>
    <x v="1000"/>
    <x v="4"/>
    <x v="11"/>
    <d v="2016-03-25T02:53:08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x v="280"/>
    <b v="1"/>
    <s v="music/rock"/>
    <n v="171"/>
    <x v="1001"/>
    <x v="4"/>
    <x v="11"/>
    <d v="2017-01-15T01:35:19"/>
    <x v="1375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x v="129"/>
    <b v="1"/>
    <s v="music/rock"/>
    <n v="252"/>
    <x v="1002"/>
    <x v="4"/>
    <x v="11"/>
    <d v="2016-12-03T17:03:2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x v="162"/>
    <b v="1"/>
    <s v="music/rock"/>
    <n v="116"/>
    <x v="1003"/>
    <x v="4"/>
    <x v="11"/>
    <d v="2017-02-03T04:11:00"/>
    <x v="1377"/>
  </r>
  <r>
    <n v="1378"/>
    <s v="SIX BY SEVEN"/>
    <s v="A psychedelic post rock masterpiece!"/>
    <n v="2000"/>
    <n v="4067"/>
    <x v="0"/>
    <x v="1"/>
    <s v="GBP"/>
    <n v="1470075210"/>
    <n v="1468779210"/>
    <b v="0"/>
    <x v="182"/>
    <b v="1"/>
    <s v="music/rock"/>
    <n v="203"/>
    <x v="1004"/>
    <x v="4"/>
    <x v="11"/>
    <d v="2016-08-01T18:13:30"/>
    <x v="1378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x v="299"/>
    <b v="1"/>
    <s v="music/rock"/>
    <n v="112"/>
    <x v="1005"/>
    <x v="4"/>
    <x v="11"/>
    <d v="2015-06-05T11:47:56"/>
    <x v="1379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x v="81"/>
    <b v="1"/>
    <s v="music/rock"/>
    <n v="424"/>
    <x v="1006"/>
    <x v="4"/>
    <x v="11"/>
    <d v="2015-06-09T02:00:0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x v="196"/>
    <b v="1"/>
    <s v="music/rock"/>
    <n v="107"/>
    <x v="919"/>
    <x v="4"/>
    <x v="11"/>
    <d v="2016-12-29T05:08:45"/>
    <x v="138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x v="265"/>
    <b v="1"/>
    <s v="music/rock"/>
    <n v="104"/>
    <x v="847"/>
    <x v="4"/>
    <x v="11"/>
    <d v="2013-05-06T19:12:16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x v="251"/>
    <b v="1"/>
    <s v="music/rock"/>
    <n v="212"/>
    <x v="1007"/>
    <x v="4"/>
    <x v="11"/>
    <d v="2016-12-23T01:47:58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x v="287"/>
    <b v="1"/>
    <s v="music/rock"/>
    <n v="124"/>
    <x v="1008"/>
    <x v="4"/>
    <x v="11"/>
    <d v="2015-07-05T17:38:42"/>
    <x v="1384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x v="179"/>
    <b v="1"/>
    <s v="music/rock"/>
    <n v="110"/>
    <x v="1009"/>
    <x v="4"/>
    <x v="11"/>
    <d v="2016-04-29T12:11:00"/>
    <x v="1385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x v="25"/>
    <b v="1"/>
    <s v="music/rock"/>
    <n v="219"/>
    <x v="368"/>
    <x v="4"/>
    <x v="11"/>
    <d v="2015-07-29T15:31:29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x v="76"/>
    <b v="1"/>
    <s v="music/rock"/>
    <n v="137"/>
    <x v="1010"/>
    <x v="4"/>
    <x v="11"/>
    <d v="2015-06-03T04:30:00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x v="300"/>
    <b v="1"/>
    <s v="music/rock"/>
    <n v="135"/>
    <x v="1011"/>
    <x v="4"/>
    <x v="11"/>
    <d v="2016-10-17T16:14:00"/>
    <x v="1388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x v="69"/>
    <b v="1"/>
    <s v="music/rock"/>
    <n v="145"/>
    <x v="1012"/>
    <x v="4"/>
    <x v="11"/>
    <d v="2016-08-13T11:32:37"/>
    <x v="1389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x v="10"/>
    <b v="1"/>
    <s v="music/rock"/>
    <n v="109"/>
    <x v="1013"/>
    <x v="4"/>
    <x v="11"/>
    <d v="2015-04-27T17:12:00"/>
    <x v="139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x v="62"/>
    <b v="1"/>
    <s v="music/rock"/>
    <n v="110"/>
    <x v="1014"/>
    <x v="4"/>
    <x v="11"/>
    <d v="2015-08-22T04:59:00"/>
    <x v="139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x v="201"/>
    <b v="1"/>
    <s v="music/rock"/>
    <n v="114"/>
    <x v="1015"/>
    <x v="4"/>
    <x v="11"/>
    <d v="2016-03-03T03:43:06"/>
    <x v="1392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x v="47"/>
    <b v="1"/>
    <s v="music/rock"/>
    <n v="102"/>
    <x v="1016"/>
    <x v="4"/>
    <x v="11"/>
    <d v="2016-08-01T16:22:0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x v="57"/>
    <b v="1"/>
    <s v="music/rock"/>
    <n v="122"/>
    <x v="1017"/>
    <x v="4"/>
    <x v="11"/>
    <d v="2017-03-01T03:00:00"/>
    <x v="1394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x v="141"/>
    <b v="1"/>
    <s v="music/rock"/>
    <n v="112"/>
    <x v="1018"/>
    <x v="4"/>
    <x v="11"/>
    <d v="2017-01-14T21:48:01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x v="196"/>
    <b v="1"/>
    <s v="music/rock"/>
    <n v="107"/>
    <x v="1019"/>
    <x v="4"/>
    <x v="11"/>
    <d v="2015-02-13T23:58:02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x v="150"/>
    <b v="1"/>
    <s v="music/rock"/>
    <n v="114"/>
    <x v="1020"/>
    <x v="4"/>
    <x v="11"/>
    <d v="2016-10-27T21:19:00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x v="71"/>
    <b v="1"/>
    <s v="music/rock"/>
    <n v="110"/>
    <x v="1021"/>
    <x v="4"/>
    <x v="11"/>
    <d v="2016-07-05T20:58:54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x v="192"/>
    <b v="1"/>
    <s v="music/rock"/>
    <n v="126"/>
    <x v="1022"/>
    <x v="4"/>
    <x v="11"/>
    <d v="2014-10-07T00:06:13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x v="69"/>
    <b v="1"/>
    <s v="music/rock"/>
    <n v="167"/>
    <x v="1023"/>
    <x v="4"/>
    <x v="11"/>
    <d v="2016-06-12T05:30: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x v="301"/>
    <b v="1"/>
    <s v="music/rock"/>
    <n v="497"/>
    <x v="246"/>
    <x v="4"/>
    <x v="11"/>
    <d v="2013-05-26T23:54:34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x v="116"/>
    <b v="1"/>
    <s v="music/rock"/>
    <n v="109"/>
    <x v="1024"/>
    <x v="4"/>
    <x v="11"/>
    <d v="2015-05-01T00:16:51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x v="36"/>
    <b v="1"/>
    <s v="music/rock"/>
    <n v="103"/>
    <x v="1025"/>
    <x v="4"/>
    <x v="11"/>
    <d v="2013-07-26T01:30:35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x v="81"/>
    <b v="0"/>
    <s v="publishing/translations"/>
    <n v="2"/>
    <x v="1026"/>
    <x v="3"/>
    <x v="22"/>
    <d v="2015-02-22T12:14:45"/>
    <x v="1404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x v="57"/>
    <b v="0"/>
    <s v="publishing/translations"/>
    <n v="0"/>
    <x v="1027"/>
    <x v="3"/>
    <x v="22"/>
    <d v="2014-11-28T17:20:01"/>
    <x v="1405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x v="83"/>
    <b v="0"/>
    <s v="publishing/translations"/>
    <n v="0"/>
    <x v="144"/>
    <x v="3"/>
    <x v="22"/>
    <d v="2015-12-12T10:00:00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x v="84"/>
    <b v="0"/>
    <s v="publishing/translations"/>
    <n v="1"/>
    <x v="501"/>
    <x v="3"/>
    <x v="22"/>
    <d v="2014-08-12T12:52:58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x v="79"/>
    <b v="0"/>
    <s v="publishing/translations"/>
    <n v="7"/>
    <x v="1028"/>
    <x v="3"/>
    <x v="22"/>
    <d v="2015-11-13T21:55:56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x v="78"/>
    <b v="0"/>
    <s v="publishing/translations"/>
    <n v="0"/>
    <x v="121"/>
    <x v="3"/>
    <x v="22"/>
    <d v="2015-01-01T04:12:15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x v="29"/>
    <b v="0"/>
    <s v="publishing/translations"/>
    <n v="0"/>
    <x v="120"/>
    <x v="3"/>
    <x v="22"/>
    <d v="2016-06-03T07:38:4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x v="83"/>
    <b v="0"/>
    <s v="publishing/translations"/>
    <n v="0"/>
    <x v="1029"/>
    <x v="3"/>
    <x v="22"/>
    <d v="2015-02-06T01:25:00"/>
    <x v="1411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x v="62"/>
    <b v="0"/>
    <s v="publishing/translations"/>
    <n v="5"/>
    <x v="1030"/>
    <x v="3"/>
    <x v="22"/>
    <d v="2014-12-04T01:31:39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x v="29"/>
    <b v="0"/>
    <s v="publishing/translations"/>
    <n v="5"/>
    <x v="101"/>
    <x v="3"/>
    <x v="22"/>
    <d v="2016-02-20T10:29:30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x v="29"/>
    <b v="0"/>
    <s v="publishing/translations"/>
    <n v="0"/>
    <x v="120"/>
    <x v="3"/>
    <x v="22"/>
    <d v="2017-01-03T06:04:27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x v="82"/>
    <b v="0"/>
    <s v="publishing/translations"/>
    <n v="18"/>
    <x v="1031"/>
    <x v="3"/>
    <x v="22"/>
    <d v="2015-08-16T16:13:11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x v="78"/>
    <b v="0"/>
    <s v="publishing/translations"/>
    <n v="0"/>
    <x v="121"/>
    <x v="3"/>
    <x v="22"/>
    <d v="2015-11-21T23:13:39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x v="84"/>
    <b v="0"/>
    <s v="publishing/translations"/>
    <n v="1"/>
    <x v="440"/>
    <x v="3"/>
    <x v="22"/>
    <d v="2015-09-15T11:11:00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x v="29"/>
    <b v="0"/>
    <s v="publishing/translations"/>
    <n v="0"/>
    <x v="1032"/>
    <x v="3"/>
    <x v="22"/>
    <d v="2016-02-25T10:57:14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x v="73"/>
    <b v="0"/>
    <s v="publishing/translations"/>
    <n v="7"/>
    <x v="884"/>
    <x v="3"/>
    <x v="22"/>
    <d v="2016-10-09T10:56:59"/>
    <x v="141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x v="83"/>
    <b v="0"/>
    <s v="publishing/translations"/>
    <n v="3"/>
    <x v="120"/>
    <x v="3"/>
    <x v="22"/>
    <d v="2016-06-28T16:01:26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x v="84"/>
    <b v="0"/>
    <s v="publishing/translations"/>
    <n v="0"/>
    <x v="101"/>
    <x v="3"/>
    <x v="22"/>
    <d v="2015-02-08T21:58:29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x v="84"/>
    <b v="0"/>
    <s v="publishing/translations"/>
    <n v="0"/>
    <x v="31"/>
    <x v="3"/>
    <x v="22"/>
    <d v="2016-09-21T05:45:04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x v="29"/>
    <b v="0"/>
    <s v="publishing/translations"/>
    <n v="0"/>
    <x v="101"/>
    <x v="3"/>
    <x v="22"/>
    <d v="2016-01-01T08:38:51"/>
    <x v="1423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x v="25"/>
    <b v="0"/>
    <s v="publishing/translations"/>
    <n v="20"/>
    <x v="1033"/>
    <x v="3"/>
    <x v="22"/>
    <d v="2016-11-15T18:13:22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x v="78"/>
    <b v="0"/>
    <s v="publishing/translations"/>
    <n v="0"/>
    <x v="121"/>
    <x v="3"/>
    <x v="22"/>
    <d v="2015-04-29T03:09:19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x v="78"/>
    <b v="0"/>
    <s v="publishing/translations"/>
    <n v="0"/>
    <x v="121"/>
    <x v="3"/>
    <x v="22"/>
    <d v="2015-08-24T09:22:00"/>
    <x v="1426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x v="80"/>
    <b v="0"/>
    <s v="publishing/translations"/>
    <n v="8"/>
    <x v="1034"/>
    <x v="3"/>
    <x v="22"/>
    <d v="2016-09-18T20:26:25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x v="83"/>
    <b v="0"/>
    <s v="publishing/translations"/>
    <n v="5"/>
    <x v="2"/>
    <x v="3"/>
    <x v="22"/>
    <d v="2016-04-02T08:06:57"/>
    <x v="1428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x v="78"/>
    <b v="0"/>
    <s v="publishing/translations"/>
    <n v="0"/>
    <x v="121"/>
    <x v="3"/>
    <x v="22"/>
    <d v="2015-04-10T01:27:22"/>
    <x v="1429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x v="81"/>
    <b v="0"/>
    <s v="publishing/translations"/>
    <n v="8"/>
    <x v="128"/>
    <x v="3"/>
    <x v="22"/>
    <d v="2014-12-19T19:31:28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x v="5"/>
    <b v="0"/>
    <s v="publishing/translations"/>
    <n v="32"/>
    <x v="1035"/>
    <x v="3"/>
    <x v="22"/>
    <d v="2015-11-26T06:03:36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x v="78"/>
    <b v="0"/>
    <s v="publishing/translations"/>
    <n v="0"/>
    <x v="121"/>
    <x v="3"/>
    <x v="22"/>
    <d v="2015-07-20T18:43:48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x v="73"/>
    <b v="0"/>
    <s v="publishing/translations"/>
    <n v="7"/>
    <x v="1036"/>
    <x v="3"/>
    <x v="22"/>
    <d v="2016-12-10T11:00:00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x v="202"/>
    <b v="0"/>
    <s v="publishing/translations"/>
    <n v="10"/>
    <x v="1037"/>
    <x v="3"/>
    <x v="22"/>
    <d v="2015-06-08T15:00:00"/>
    <x v="1434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x v="84"/>
    <b v="0"/>
    <s v="publishing/translations"/>
    <n v="0"/>
    <x v="501"/>
    <x v="3"/>
    <x v="22"/>
    <d v="2015-10-11T18:43:40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x v="84"/>
    <b v="0"/>
    <s v="publishing/translations"/>
    <n v="1"/>
    <x v="1038"/>
    <x v="3"/>
    <x v="22"/>
    <d v="2016-02-21T08:24:17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x v="19"/>
    <b v="0"/>
    <s v="publishing/translations"/>
    <n v="27"/>
    <x v="1039"/>
    <x v="3"/>
    <x v="22"/>
    <d v="2014-07-13T04:59:00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x v="22"/>
    <b v="0"/>
    <s v="publishing/translations"/>
    <n v="3"/>
    <x v="753"/>
    <x v="3"/>
    <x v="22"/>
    <d v="2016-04-27T13:55:00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x v="79"/>
    <b v="0"/>
    <s v="publishing/translations"/>
    <n v="7"/>
    <x v="179"/>
    <x v="3"/>
    <x v="22"/>
    <d v="2015-03-07T19:55:01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x v="29"/>
    <b v="0"/>
    <s v="publishing/translations"/>
    <n v="0"/>
    <x v="120"/>
    <x v="3"/>
    <x v="22"/>
    <d v="2016-05-26T17:57:43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x v="83"/>
    <b v="0"/>
    <s v="publishing/translations"/>
    <n v="1"/>
    <x v="1040"/>
    <x v="3"/>
    <x v="22"/>
    <d v="2015-09-11T18:22:49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x v="78"/>
    <b v="0"/>
    <s v="publishing/translations"/>
    <n v="0"/>
    <x v="121"/>
    <x v="3"/>
    <x v="22"/>
    <d v="2016-05-25T15:29:18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x v="78"/>
    <b v="0"/>
    <s v="publishing/translations"/>
    <n v="0"/>
    <x v="121"/>
    <x v="3"/>
    <x v="22"/>
    <d v="2017-01-02T22:13:29"/>
    <x v="1443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x v="78"/>
    <b v="0"/>
    <s v="publishing/translations"/>
    <n v="0"/>
    <x v="121"/>
    <x v="3"/>
    <x v="22"/>
    <d v="2015-09-12T20:57:42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x v="78"/>
    <b v="0"/>
    <s v="publishing/translations"/>
    <n v="0"/>
    <x v="121"/>
    <x v="3"/>
    <x v="22"/>
    <d v="2015-06-14T13:00:5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x v="78"/>
    <b v="0"/>
    <s v="publishing/translations"/>
    <n v="0"/>
    <x v="121"/>
    <x v="3"/>
    <x v="22"/>
    <d v="2016-04-21T10:44:38"/>
    <x v="1446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x v="83"/>
    <b v="0"/>
    <s v="publishing/translations"/>
    <n v="0"/>
    <x v="380"/>
    <x v="3"/>
    <x v="22"/>
    <d v="2016-07-08T17:32:14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x v="78"/>
    <b v="0"/>
    <s v="publishing/translations"/>
    <n v="0"/>
    <x v="121"/>
    <x v="3"/>
    <x v="22"/>
    <d v="2015-05-22T05:25:00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x v="78"/>
    <b v="0"/>
    <s v="publishing/translations"/>
    <n v="0"/>
    <x v="121"/>
    <x v="3"/>
    <x v="22"/>
    <d v="2015-05-10T19:28:25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x v="29"/>
    <b v="0"/>
    <s v="publishing/translations"/>
    <n v="0"/>
    <x v="120"/>
    <x v="3"/>
    <x v="22"/>
    <d v="2016-02-20T04:06:37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x v="84"/>
    <b v="0"/>
    <s v="publishing/translations"/>
    <n v="0"/>
    <x v="120"/>
    <x v="3"/>
    <x v="22"/>
    <d v="2014-11-19T00:00:59"/>
    <x v="1451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x v="78"/>
    <b v="0"/>
    <s v="publishing/translations"/>
    <n v="0"/>
    <x v="121"/>
    <x v="3"/>
    <x v="22"/>
    <d v="2014-07-28T16:52:43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x v="78"/>
    <b v="0"/>
    <s v="publishing/translations"/>
    <n v="0"/>
    <x v="121"/>
    <x v="3"/>
    <x v="22"/>
    <d v="2017-04-15T15:42:27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x v="29"/>
    <b v="0"/>
    <s v="publishing/translations"/>
    <n v="1"/>
    <x v="2"/>
    <x v="3"/>
    <x v="22"/>
    <d v="2016-04-24T21:59:00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x v="63"/>
    <b v="0"/>
    <s v="publishing/translations"/>
    <n v="11"/>
    <x v="1041"/>
    <x v="3"/>
    <x v="22"/>
    <d v="2014-09-05T13:39:00"/>
    <x v="1455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x v="83"/>
    <b v="0"/>
    <s v="publishing/translations"/>
    <n v="3"/>
    <x v="1042"/>
    <x v="3"/>
    <x v="22"/>
    <d v="2017-01-03T16:02:45"/>
    <x v="1456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x v="78"/>
    <b v="0"/>
    <s v="publishing/translations"/>
    <n v="0"/>
    <x v="121"/>
    <x v="3"/>
    <x v="22"/>
    <d v="2015-11-11T22:30:44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x v="78"/>
    <b v="0"/>
    <s v="publishing/translations"/>
    <n v="0"/>
    <x v="121"/>
    <x v="3"/>
    <x v="22"/>
    <d v="2014-08-11T04:00:00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x v="78"/>
    <b v="0"/>
    <s v="publishing/translations"/>
    <n v="0"/>
    <x v="121"/>
    <x v="3"/>
    <x v="22"/>
    <d v="2015-12-02T17:25:00"/>
    <x v="1459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x v="78"/>
    <b v="0"/>
    <s v="publishing/translations"/>
    <n v="0"/>
    <x v="121"/>
    <x v="3"/>
    <x v="22"/>
    <d v="2014-11-30T23:45:00"/>
    <x v="146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x v="158"/>
    <b v="1"/>
    <s v="publishing/radio &amp; podcasts"/>
    <n v="101"/>
    <x v="1043"/>
    <x v="3"/>
    <x v="23"/>
    <d v="2014-10-21T00:00:00"/>
    <x v="1461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x v="3"/>
    <b v="1"/>
    <s v="publishing/radio &amp; podcasts"/>
    <n v="109"/>
    <x v="1044"/>
    <x v="3"/>
    <x v="23"/>
    <d v="2013-04-10T15:54:31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x v="20"/>
    <b v="1"/>
    <s v="publishing/radio &amp; podcasts"/>
    <n v="148"/>
    <x v="1045"/>
    <x v="3"/>
    <x v="23"/>
    <d v="2013-04-07T20:52:18"/>
    <x v="1463"/>
  </r>
  <r>
    <n v="1464"/>
    <s v="Science Studio"/>
    <s v="The Best Science Media on the Web"/>
    <n v="5000"/>
    <n v="8160"/>
    <x v="0"/>
    <x v="0"/>
    <s v="USD"/>
    <n v="1361029958"/>
    <n v="1358437958"/>
    <b v="1"/>
    <x v="302"/>
    <b v="1"/>
    <s v="publishing/radio &amp; podcasts"/>
    <n v="163"/>
    <x v="1046"/>
    <x v="3"/>
    <x v="23"/>
    <d v="2013-02-16T15:52:38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x v="303"/>
    <b v="1"/>
    <s v="publishing/radio &amp; podcasts"/>
    <n v="456"/>
    <x v="1047"/>
    <x v="3"/>
    <x v="23"/>
    <d v="2012-03-22T03:00:00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x v="290"/>
    <b v="1"/>
    <s v="publishing/radio &amp; podcasts"/>
    <n v="108"/>
    <x v="1048"/>
    <x v="3"/>
    <x v="23"/>
    <d v="2016-01-12T05:00:00"/>
    <x v="1466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x v="304"/>
    <b v="1"/>
    <s v="publishing/radio &amp; podcasts"/>
    <n v="115"/>
    <x v="1049"/>
    <x v="3"/>
    <x v="23"/>
    <d v="2012-03-25T18:14:45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x v="305"/>
    <b v="1"/>
    <s v="publishing/radio &amp; podcasts"/>
    <n v="102"/>
    <x v="1050"/>
    <x v="3"/>
    <x v="23"/>
    <d v="2011-06-12T00:20:49"/>
    <x v="1468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x v="306"/>
    <b v="1"/>
    <s v="publishing/radio &amp; podcasts"/>
    <n v="108"/>
    <x v="1051"/>
    <x v="3"/>
    <x v="23"/>
    <d v="2013-02-15T14:21:4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x v="75"/>
    <b v="1"/>
    <s v="publishing/radio &amp; podcasts"/>
    <n v="125"/>
    <x v="1052"/>
    <x v="3"/>
    <x v="23"/>
    <d v="2012-12-28T19:51:03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x v="307"/>
    <b v="1"/>
    <s v="publishing/radio &amp; podcasts"/>
    <n v="104"/>
    <x v="1053"/>
    <x v="3"/>
    <x v="23"/>
    <d v="2015-04-09T22:58:54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x v="226"/>
    <b v="1"/>
    <s v="publishing/radio &amp; podcasts"/>
    <n v="139"/>
    <x v="1054"/>
    <x v="3"/>
    <x v="23"/>
    <d v="2013-10-16T13:01:43"/>
    <x v="1472"/>
  </r>
  <r>
    <n v="1473"/>
    <s v="ONE LOVES ONLY FORM"/>
    <s v="Public Radio Project"/>
    <n v="1500"/>
    <n v="1807.74"/>
    <x v="0"/>
    <x v="0"/>
    <s v="USD"/>
    <n v="1330644639"/>
    <n v="1328052639"/>
    <b v="1"/>
    <x v="5"/>
    <b v="1"/>
    <s v="publishing/radio &amp; podcasts"/>
    <n v="121"/>
    <x v="1055"/>
    <x v="3"/>
    <x v="23"/>
    <d v="2012-03-01T23:30:39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x v="88"/>
    <b v="1"/>
    <s v="publishing/radio &amp; podcasts"/>
    <n v="112"/>
    <x v="1056"/>
    <x v="3"/>
    <x v="23"/>
    <d v="2013-09-13T17:28:12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x v="308"/>
    <b v="1"/>
    <s v="publishing/radio &amp; podcasts"/>
    <n v="189"/>
    <x v="1057"/>
    <x v="3"/>
    <x v="23"/>
    <d v="2014-12-20T04:59:00"/>
    <x v="1475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x v="309"/>
    <b v="1"/>
    <s v="publishing/radio &amp; podcasts"/>
    <n v="662"/>
    <x v="1058"/>
    <x v="3"/>
    <x v="23"/>
    <d v="2011-09-10T01:00:22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x v="232"/>
    <b v="1"/>
    <s v="publishing/radio &amp; podcasts"/>
    <n v="111"/>
    <x v="1059"/>
    <x v="3"/>
    <x v="23"/>
    <d v="2011-12-23T03:00:00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x v="310"/>
    <b v="1"/>
    <s v="publishing/radio &amp; podcasts"/>
    <n v="1182"/>
    <x v="1060"/>
    <x v="3"/>
    <x v="23"/>
    <d v="2013-05-14T20:55:13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x v="26"/>
    <b v="1"/>
    <s v="publishing/radio &amp; podcasts"/>
    <n v="137"/>
    <x v="1061"/>
    <x v="3"/>
    <x v="23"/>
    <d v="2014-05-10T03:59:00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x v="311"/>
    <b v="1"/>
    <s v="publishing/radio &amp; podcasts"/>
    <n v="117"/>
    <x v="1062"/>
    <x v="3"/>
    <x v="23"/>
    <d v="2013-07-26T17:00:0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x v="79"/>
    <b v="0"/>
    <s v="publishing/fiction"/>
    <n v="2"/>
    <x v="827"/>
    <x v="3"/>
    <x v="10"/>
    <d v="2013-11-02T22:09:05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x v="29"/>
    <b v="0"/>
    <s v="publishing/fiction"/>
    <n v="0"/>
    <x v="144"/>
    <x v="3"/>
    <x v="10"/>
    <d v="2012-09-07T07:51:00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x v="84"/>
    <b v="0"/>
    <s v="publishing/fiction"/>
    <n v="1"/>
    <x v="380"/>
    <x v="3"/>
    <x v="10"/>
    <d v="2016-07-22T04:37:55"/>
    <x v="1483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x v="78"/>
    <b v="0"/>
    <s v="publishing/fiction"/>
    <n v="0"/>
    <x v="121"/>
    <x v="3"/>
    <x v="10"/>
    <d v="2012-07-21T14:51:00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x v="83"/>
    <b v="0"/>
    <s v="publishing/fiction"/>
    <n v="2"/>
    <x v="73"/>
    <x v="3"/>
    <x v="10"/>
    <d v="2015-06-20T19:06:13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x v="83"/>
    <b v="0"/>
    <s v="publishing/fiction"/>
    <n v="0"/>
    <x v="580"/>
    <x v="3"/>
    <x v="10"/>
    <d v="2015-02-27T04:02:41"/>
    <x v="1486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x v="78"/>
    <b v="0"/>
    <s v="publishing/fiction"/>
    <n v="0"/>
    <x v="121"/>
    <x v="3"/>
    <x v="10"/>
    <d v="2016-08-02T22:01:11"/>
    <x v="1487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x v="79"/>
    <b v="0"/>
    <s v="publishing/fiction"/>
    <n v="2"/>
    <x v="88"/>
    <x v="3"/>
    <x v="10"/>
    <d v="2014-01-05T13:31:00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x v="78"/>
    <b v="0"/>
    <s v="publishing/fiction"/>
    <n v="0"/>
    <x v="121"/>
    <x v="3"/>
    <x v="10"/>
    <d v="2012-11-15T15:40:52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x v="10"/>
    <b v="0"/>
    <s v="publishing/fiction"/>
    <n v="31"/>
    <x v="1063"/>
    <x v="3"/>
    <x v="10"/>
    <d v="2013-10-02T13:27:54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x v="29"/>
    <b v="0"/>
    <s v="publishing/fiction"/>
    <n v="8"/>
    <x v="101"/>
    <x v="3"/>
    <x v="10"/>
    <d v="2015-02-15T15:38:00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x v="84"/>
    <b v="0"/>
    <s v="publishing/fiction"/>
    <n v="1"/>
    <x v="2"/>
    <x v="3"/>
    <x v="10"/>
    <d v="2011-06-18T21:14:06"/>
    <x v="1492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x v="78"/>
    <b v="0"/>
    <s v="publishing/fiction"/>
    <n v="0"/>
    <x v="121"/>
    <x v="3"/>
    <x v="10"/>
    <d v="2013-06-16T20:47:55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x v="202"/>
    <b v="0"/>
    <s v="publishing/fiction"/>
    <n v="9"/>
    <x v="1064"/>
    <x v="3"/>
    <x v="10"/>
    <d v="2015-04-03T15:38:00"/>
    <x v="1494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x v="78"/>
    <b v="0"/>
    <s v="publishing/fiction"/>
    <n v="0"/>
    <x v="121"/>
    <x v="3"/>
    <x v="10"/>
    <d v="2011-08-27T18:57:11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x v="78"/>
    <b v="0"/>
    <s v="publishing/fiction"/>
    <n v="0"/>
    <x v="121"/>
    <x v="3"/>
    <x v="10"/>
    <d v="2014-09-16T11:24:19"/>
    <x v="1496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x v="29"/>
    <b v="0"/>
    <s v="publishing/fiction"/>
    <n v="0"/>
    <x v="120"/>
    <x v="3"/>
    <x v="10"/>
    <d v="2013-07-31T19:43:00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x v="83"/>
    <b v="0"/>
    <s v="publishing/fiction"/>
    <n v="2"/>
    <x v="1065"/>
    <x v="3"/>
    <x v="10"/>
    <d v="2014-09-03T23:36:1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x v="29"/>
    <b v="0"/>
    <s v="publishing/fiction"/>
    <n v="0"/>
    <x v="144"/>
    <x v="3"/>
    <x v="10"/>
    <d v="2016-08-05T00:10:33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x v="41"/>
    <b v="0"/>
    <s v="publishing/fiction"/>
    <n v="25"/>
    <x v="1066"/>
    <x v="3"/>
    <x v="10"/>
    <d v="2013-05-01T21:42:37"/>
    <x v="150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x v="312"/>
    <b v="1"/>
    <s v="photography/photobooks"/>
    <n v="166"/>
    <x v="1067"/>
    <x v="8"/>
    <x v="20"/>
    <d v="2015-07-08T14:00:23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x v="313"/>
    <b v="1"/>
    <s v="photography/photobooks"/>
    <n v="101"/>
    <x v="1068"/>
    <x v="8"/>
    <x v="20"/>
    <d v="2016-03-25T22:00:00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x v="26"/>
    <b v="1"/>
    <s v="photography/photobooks"/>
    <n v="108"/>
    <x v="1069"/>
    <x v="8"/>
    <x v="20"/>
    <d v="2016-10-23T08:20:01"/>
    <x v="1503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x v="314"/>
    <b v="1"/>
    <s v="photography/photobooks"/>
    <n v="278"/>
    <x v="1070"/>
    <x v="8"/>
    <x v="20"/>
    <d v="2014-06-10T08:33:00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x v="315"/>
    <b v="1"/>
    <s v="photography/photobooks"/>
    <n v="104"/>
    <x v="1071"/>
    <x v="8"/>
    <x v="20"/>
    <d v="2016-03-22T20:01:00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x v="68"/>
    <b v="1"/>
    <s v="photography/photobooks"/>
    <n v="111"/>
    <x v="1072"/>
    <x v="8"/>
    <x v="20"/>
    <d v="2014-07-24T18:51:44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x v="51"/>
    <b v="1"/>
    <s v="photography/photobooks"/>
    <n v="215"/>
    <x v="1073"/>
    <x v="8"/>
    <x v="20"/>
    <d v="2010-05-15T08:10:00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x v="263"/>
    <b v="1"/>
    <s v="photography/photobooks"/>
    <n v="111"/>
    <x v="1074"/>
    <x v="8"/>
    <x v="20"/>
    <d v="2014-06-27T14:44:41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x v="193"/>
    <b v="1"/>
    <s v="photography/photobooks"/>
    <n v="124"/>
    <x v="1075"/>
    <x v="8"/>
    <x v="20"/>
    <d v="2017-02-14T22:59:00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x v="316"/>
    <b v="1"/>
    <s v="photography/photobooks"/>
    <n v="101"/>
    <x v="1076"/>
    <x v="8"/>
    <x v="20"/>
    <d v="2014-07-19T09:14:38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x v="190"/>
    <b v="1"/>
    <s v="photography/photobooks"/>
    <n v="112"/>
    <x v="1077"/>
    <x v="8"/>
    <x v="20"/>
    <d v="2015-11-18T15:00:04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x v="317"/>
    <b v="1"/>
    <s v="photography/photobooks"/>
    <n v="559"/>
    <x v="1078"/>
    <x v="8"/>
    <x v="20"/>
    <d v="2017-02-05T16:25:39"/>
    <x v="1512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x v="224"/>
    <b v="1"/>
    <s v="photography/photobooks"/>
    <n v="150"/>
    <x v="1079"/>
    <x v="8"/>
    <x v="20"/>
    <d v="2014-07-16T15:17:46"/>
    <x v="1513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x v="282"/>
    <b v="1"/>
    <s v="photography/photobooks"/>
    <n v="106"/>
    <x v="1080"/>
    <x v="8"/>
    <x v="20"/>
    <d v="2015-09-27T14:20:40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x v="160"/>
    <b v="1"/>
    <s v="photography/photobooks"/>
    <n v="157"/>
    <x v="1081"/>
    <x v="8"/>
    <x v="20"/>
    <d v="2016-03-16T05:04:57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x v="318"/>
    <b v="1"/>
    <s v="photography/photobooks"/>
    <n v="109"/>
    <x v="1082"/>
    <x v="8"/>
    <x v="20"/>
    <d v="2016-10-06T14:00:00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x v="319"/>
    <b v="1"/>
    <s v="photography/photobooks"/>
    <n v="162"/>
    <x v="1083"/>
    <x v="8"/>
    <x v="20"/>
    <d v="2014-12-06T06:00:00"/>
    <x v="1517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x v="163"/>
    <b v="1"/>
    <s v="photography/photobooks"/>
    <n v="205"/>
    <x v="1084"/>
    <x v="8"/>
    <x v="20"/>
    <d v="2014-05-31T19:40:52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x v="108"/>
    <b v="1"/>
    <s v="photography/photobooks"/>
    <n v="103"/>
    <x v="1085"/>
    <x v="8"/>
    <x v="20"/>
    <d v="2014-06-20T21:59:00"/>
    <x v="1519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x v="157"/>
    <b v="1"/>
    <s v="photography/photobooks"/>
    <n v="103"/>
    <x v="1086"/>
    <x v="8"/>
    <x v="20"/>
    <d v="2014-12-19T04:00:0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x v="97"/>
    <b v="1"/>
    <s v="photography/photobooks"/>
    <n v="107"/>
    <x v="1087"/>
    <x v="8"/>
    <x v="20"/>
    <d v="2016-06-07T04:01:3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x v="320"/>
    <b v="1"/>
    <s v="photography/photobooks"/>
    <n v="139"/>
    <x v="1088"/>
    <x v="8"/>
    <x v="20"/>
    <d v="2014-10-17T19:55:39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x v="198"/>
    <b v="1"/>
    <s v="photography/photobooks"/>
    <n v="125"/>
    <x v="483"/>
    <x v="8"/>
    <x v="20"/>
    <d v="2014-12-23T00:00:00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x v="33"/>
    <b v="1"/>
    <s v="photography/photobooks"/>
    <n v="207"/>
    <x v="1089"/>
    <x v="8"/>
    <x v="20"/>
    <d v="2017-02-20T12:01:30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x v="205"/>
    <b v="1"/>
    <s v="photography/photobooks"/>
    <n v="174"/>
    <x v="1090"/>
    <x v="8"/>
    <x v="20"/>
    <d v="2016-08-18T16:52:18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x v="321"/>
    <b v="1"/>
    <s v="photography/photobooks"/>
    <n v="120"/>
    <x v="1091"/>
    <x v="8"/>
    <x v="20"/>
    <d v="2016-01-19T06:37:27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x v="16"/>
    <b v="1"/>
    <s v="photography/photobooks"/>
    <n v="110"/>
    <x v="216"/>
    <x v="8"/>
    <x v="20"/>
    <d v="2017-03-14T13:24:46"/>
    <x v="1527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x v="322"/>
    <b v="1"/>
    <s v="photography/photobooks"/>
    <n v="282"/>
    <x v="1092"/>
    <x v="8"/>
    <x v="20"/>
    <d v="2017-02-01T00:00:00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x v="261"/>
    <b v="1"/>
    <s v="photography/photobooks"/>
    <n v="101"/>
    <x v="1093"/>
    <x v="8"/>
    <x v="20"/>
    <d v="2015-03-19T14:05:20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x v="323"/>
    <b v="1"/>
    <s v="photography/photobooks"/>
    <n v="135"/>
    <x v="1094"/>
    <x v="8"/>
    <x v="20"/>
    <d v="2015-10-23T18:24:55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x v="196"/>
    <b v="1"/>
    <s v="photography/photobooks"/>
    <n v="176"/>
    <x v="1095"/>
    <x v="8"/>
    <x v="20"/>
    <d v="2014-12-01T03:00:00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x v="324"/>
    <b v="1"/>
    <s v="photography/photobooks"/>
    <n v="484"/>
    <x v="1096"/>
    <x v="8"/>
    <x v="20"/>
    <d v="2016-02-15T15:00:00"/>
    <x v="1532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x v="325"/>
    <b v="1"/>
    <s v="photography/photobooks"/>
    <n v="145"/>
    <x v="1097"/>
    <x v="8"/>
    <x v="20"/>
    <d v="2016-05-02T03:59:00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x v="232"/>
    <b v="1"/>
    <s v="photography/photobooks"/>
    <n v="418"/>
    <x v="1098"/>
    <x v="8"/>
    <x v="20"/>
    <d v="2015-09-04T16:11:02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x v="238"/>
    <b v="1"/>
    <s v="photography/photobooks"/>
    <n v="132"/>
    <x v="1099"/>
    <x v="8"/>
    <x v="20"/>
    <d v="2016-05-23T22:00:00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x v="326"/>
    <b v="1"/>
    <s v="photography/photobooks"/>
    <n v="250"/>
    <x v="1100"/>
    <x v="8"/>
    <x v="20"/>
    <d v="2015-08-27T19:15:10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x v="291"/>
    <b v="1"/>
    <s v="photography/photobooks"/>
    <n v="180"/>
    <x v="1101"/>
    <x v="8"/>
    <x v="20"/>
    <d v="2016-08-06T18:00:00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x v="67"/>
    <b v="1"/>
    <s v="photography/photobooks"/>
    <n v="103"/>
    <x v="1102"/>
    <x v="8"/>
    <x v="20"/>
    <d v="2015-01-22T18:46:10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x v="4"/>
    <b v="1"/>
    <s v="photography/photobooks"/>
    <n v="136"/>
    <x v="1103"/>
    <x v="8"/>
    <x v="20"/>
    <d v="2017-01-03T22:03: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x v="15"/>
    <b v="1"/>
    <s v="photography/photobooks"/>
    <n v="118"/>
    <x v="1104"/>
    <x v="8"/>
    <x v="20"/>
    <d v="2014-11-26T01:15:0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x v="84"/>
    <b v="0"/>
    <s v="photography/nature"/>
    <n v="0"/>
    <x v="362"/>
    <x v="8"/>
    <x v="24"/>
    <d v="2014-12-31T17:05:38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x v="29"/>
    <b v="0"/>
    <s v="photography/nature"/>
    <n v="4"/>
    <x v="135"/>
    <x v="8"/>
    <x v="24"/>
    <d v="2015-06-30T23:55:00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x v="29"/>
    <b v="0"/>
    <s v="photography/nature"/>
    <n v="0"/>
    <x v="119"/>
    <x v="8"/>
    <x v="24"/>
    <d v="2014-11-22T13:13:54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x v="78"/>
    <b v="0"/>
    <s v="photography/nature"/>
    <n v="0"/>
    <x v="121"/>
    <x v="8"/>
    <x v="24"/>
    <d v="2015-04-01T00:18:00"/>
    <x v="154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x v="29"/>
    <b v="0"/>
    <s v="photography/nature"/>
    <n v="0"/>
    <x v="120"/>
    <x v="8"/>
    <x v="24"/>
    <d v="2015-03-02T21:16:00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x v="202"/>
    <b v="0"/>
    <s v="photography/nature"/>
    <n v="29"/>
    <x v="1105"/>
    <x v="8"/>
    <x v="24"/>
    <d v="2014-09-17T05:06:39"/>
    <x v="1546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x v="78"/>
    <b v="0"/>
    <s v="photography/nature"/>
    <n v="0"/>
    <x v="121"/>
    <x v="8"/>
    <x v="24"/>
    <d v="2017-02-23T10:14:42"/>
    <x v="1547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x v="29"/>
    <b v="0"/>
    <s v="photography/nature"/>
    <n v="9"/>
    <x v="88"/>
    <x v="8"/>
    <x v="24"/>
    <d v="2015-11-08T22:10:20"/>
    <x v="1548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x v="79"/>
    <b v="0"/>
    <s v="photography/nature"/>
    <n v="34"/>
    <x v="1106"/>
    <x v="8"/>
    <x v="24"/>
    <d v="2015-11-03T04:15:5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x v="63"/>
    <b v="0"/>
    <s v="photography/nature"/>
    <n v="13"/>
    <x v="1107"/>
    <x v="8"/>
    <x v="24"/>
    <d v="2016-05-12T10:47:14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x v="78"/>
    <b v="0"/>
    <s v="photography/nature"/>
    <n v="0"/>
    <x v="121"/>
    <x v="8"/>
    <x v="24"/>
    <d v="2015-05-27T19:47:19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x v="38"/>
    <b v="0"/>
    <s v="photography/nature"/>
    <n v="49"/>
    <x v="1108"/>
    <x v="8"/>
    <x v="24"/>
    <d v="2014-10-01T03:59:00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x v="78"/>
    <b v="0"/>
    <s v="photography/nature"/>
    <n v="0"/>
    <x v="121"/>
    <x v="8"/>
    <x v="24"/>
    <d v="2015-09-02T06:47:27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x v="78"/>
    <b v="0"/>
    <s v="photography/nature"/>
    <n v="0"/>
    <x v="121"/>
    <x v="8"/>
    <x v="24"/>
    <d v="2015-08-02T06:03:10"/>
    <x v="155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x v="78"/>
    <b v="0"/>
    <s v="photography/nature"/>
    <n v="0"/>
    <x v="121"/>
    <x v="8"/>
    <x v="24"/>
    <d v="2015-09-17T17:00:00"/>
    <x v="1555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x v="8"/>
    <b v="0"/>
    <s v="photography/nature"/>
    <n v="45"/>
    <x v="1109"/>
    <x v="8"/>
    <x v="24"/>
    <d v="2016-07-04T03:40:24"/>
    <x v="1556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x v="29"/>
    <b v="0"/>
    <s v="photography/nature"/>
    <n v="4"/>
    <x v="101"/>
    <x v="8"/>
    <x v="24"/>
    <d v="2014-09-20T15:40:33"/>
    <x v="1557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x v="83"/>
    <b v="0"/>
    <s v="photography/nature"/>
    <n v="5"/>
    <x v="123"/>
    <x v="8"/>
    <x v="24"/>
    <d v="2015-08-28T12:12:00"/>
    <x v="1558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x v="29"/>
    <b v="0"/>
    <s v="photography/nature"/>
    <n v="0"/>
    <x v="73"/>
    <x v="8"/>
    <x v="24"/>
    <d v="2015-04-29T01:16:39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x v="80"/>
    <b v="0"/>
    <s v="photography/nature"/>
    <n v="4"/>
    <x v="825"/>
    <x v="8"/>
    <x v="24"/>
    <d v="2014-11-13T01:29:53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x v="29"/>
    <b v="0"/>
    <s v="publishing/art books"/>
    <n v="1"/>
    <x v="402"/>
    <x v="3"/>
    <x v="25"/>
    <d v="2013-11-07T02:00:03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x v="78"/>
    <b v="0"/>
    <s v="publishing/art books"/>
    <n v="0"/>
    <x v="121"/>
    <x v="3"/>
    <x v="25"/>
    <d v="2009-12-02T00:50:00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x v="84"/>
    <b v="0"/>
    <s v="publishing/art books"/>
    <n v="1"/>
    <x v="655"/>
    <x v="3"/>
    <x v="25"/>
    <d v="2014-03-14T16:49:11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x v="29"/>
    <b v="0"/>
    <s v="publishing/art books"/>
    <n v="0"/>
    <x v="119"/>
    <x v="3"/>
    <x v="25"/>
    <d v="2015-05-28T20:05:00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x v="29"/>
    <b v="0"/>
    <s v="publishing/art books"/>
    <n v="3"/>
    <x v="101"/>
    <x v="3"/>
    <x v="25"/>
    <d v="2011-06-08T17:31:01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x v="211"/>
    <b v="0"/>
    <s v="publishing/art books"/>
    <n v="21"/>
    <x v="1110"/>
    <x v="3"/>
    <x v="25"/>
    <d v="2016-07-27T22:00:00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x v="62"/>
    <b v="0"/>
    <s v="publishing/art books"/>
    <n v="4"/>
    <x v="1111"/>
    <x v="3"/>
    <x v="25"/>
    <d v="2014-02-17T00:00:00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x v="19"/>
    <b v="0"/>
    <s v="publishing/art books"/>
    <n v="14"/>
    <x v="1112"/>
    <x v="3"/>
    <x v="25"/>
    <d v="2014-12-24T01:29:45"/>
    <x v="1568"/>
  </r>
  <r>
    <n v="1569"/>
    <s v="to be removed (Canceled)"/>
    <s v="to be removed"/>
    <n v="30000"/>
    <n v="0"/>
    <x v="1"/>
    <x v="0"/>
    <s v="USD"/>
    <n v="1369498714"/>
    <n v="1366906714"/>
    <b v="0"/>
    <x v="78"/>
    <b v="0"/>
    <s v="publishing/art books"/>
    <n v="0"/>
    <x v="121"/>
    <x v="3"/>
    <x v="25"/>
    <d v="2013-05-25T16:18:34"/>
    <x v="1569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x v="47"/>
    <b v="0"/>
    <s v="publishing/art books"/>
    <n v="41"/>
    <x v="1113"/>
    <x v="3"/>
    <x v="25"/>
    <d v="2016-04-08T18:31:22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x v="80"/>
    <b v="0"/>
    <s v="publishing/art books"/>
    <n v="1"/>
    <x v="135"/>
    <x v="3"/>
    <x v="25"/>
    <d v="2015-06-19T18:28:03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x v="83"/>
    <b v="0"/>
    <s v="publishing/art books"/>
    <n v="5"/>
    <x v="683"/>
    <x v="3"/>
    <x v="25"/>
    <d v="2016-02-28T23:59:00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x v="83"/>
    <b v="0"/>
    <s v="publishing/art books"/>
    <n v="2"/>
    <x v="1114"/>
    <x v="3"/>
    <x v="25"/>
    <d v="2017-04-01T03:59:00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x v="79"/>
    <b v="0"/>
    <s v="publishing/art books"/>
    <n v="5"/>
    <x v="1115"/>
    <x v="3"/>
    <x v="25"/>
    <d v="2015-02-17T22:15:29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x v="2"/>
    <b v="0"/>
    <s v="publishing/art books"/>
    <n v="23"/>
    <x v="1116"/>
    <x v="3"/>
    <x v="25"/>
    <d v="2014-07-09T12:34:56"/>
    <x v="157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x v="73"/>
    <b v="0"/>
    <s v="publishing/art books"/>
    <n v="13"/>
    <x v="177"/>
    <x v="3"/>
    <x v="25"/>
    <d v="2015-06-30T21:06:08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x v="84"/>
    <b v="0"/>
    <s v="publishing/art books"/>
    <n v="1"/>
    <x v="440"/>
    <x v="3"/>
    <x v="25"/>
    <d v="2012-07-24T20:20:48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x v="80"/>
    <b v="0"/>
    <s v="publishing/art books"/>
    <n v="11"/>
    <x v="22"/>
    <x v="3"/>
    <x v="25"/>
    <d v="2010-09-02T02:00:00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x v="84"/>
    <b v="0"/>
    <s v="publishing/art books"/>
    <n v="1"/>
    <x v="448"/>
    <x v="3"/>
    <x v="25"/>
    <d v="2013-08-28T23:54:51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x v="78"/>
    <b v="0"/>
    <s v="publishing/art books"/>
    <n v="0"/>
    <x v="121"/>
    <x v="3"/>
    <x v="25"/>
    <d v="2012-05-21T01:12:06"/>
    <x v="1580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x v="29"/>
    <b v="0"/>
    <s v="photography/places"/>
    <n v="1"/>
    <x v="144"/>
    <x v="8"/>
    <x v="26"/>
    <d v="2015-12-19T10:46:30"/>
    <x v="1581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x v="83"/>
    <b v="0"/>
    <s v="photography/places"/>
    <n v="9"/>
    <x v="1117"/>
    <x v="8"/>
    <x v="26"/>
    <d v="2015-10-26T21:20:00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x v="29"/>
    <b v="0"/>
    <s v="photography/places"/>
    <n v="0"/>
    <x v="2"/>
    <x v="8"/>
    <x v="26"/>
    <d v="2014-09-25T21:43:11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x v="78"/>
    <b v="0"/>
    <s v="photography/places"/>
    <n v="0"/>
    <x v="121"/>
    <x v="8"/>
    <x v="26"/>
    <d v="2014-05-30T15:35:01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x v="8"/>
    <b v="0"/>
    <s v="photography/places"/>
    <n v="79"/>
    <x v="1118"/>
    <x v="8"/>
    <x v="26"/>
    <d v="2016-12-25T11:00:00"/>
    <x v="1585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x v="78"/>
    <b v="0"/>
    <s v="photography/places"/>
    <n v="0"/>
    <x v="121"/>
    <x v="8"/>
    <x v="26"/>
    <d v="2015-04-05T01:30:22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x v="29"/>
    <b v="0"/>
    <s v="photography/places"/>
    <n v="0"/>
    <x v="120"/>
    <x v="8"/>
    <x v="26"/>
    <d v="2014-12-13T22:49:25"/>
    <x v="1587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x v="78"/>
    <b v="0"/>
    <s v="photography/places"/>
    <n v="0"/>
    <x v="121"/>
    <x v="8"/>
    <x v="26"/>
    <d v="2015-01-31T20:12:00"/>
    <x v="1588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x v="78"/>
    <b v="0"/>
    <s v="photography/places"/>
    <n v="0"/>
    <x v="121"/>
    <x v="8"/>
    <x v="26"/>
    <d v="2015-10-09T23:38:06"/>
    <x v="1589"/>
  </r>
  <r>
    <n v="1590"/>
    <s v="An Italian Adventure"/>
    <s v="Discover Italy through photography."/>
    <n v="60000"/>
    <n v="1020"/>
    <x v="2"/>
    <x v="13"/>
    <s v="EUR"/>
    <n v="1443040464"/>
    <n v="1440448464"/>
    <b v="0"/>
    <x v="84"/>
    <b v="0"/>
    <s v="photography/places"/>
    <n v="2"/>
    <x v="1119"/>
    <x v="8"/>
    <x v="26"/>
    <d v="2015-09-23T20:34:24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x v="297"/>
    <b v="0"/>
    <s v="photography/places"/>
    <n v="29"/>
    <x v="1120"/>
    <x v="8"/>
    <x v="26"/>
    <d v="2016-04-03T16:25:41"/>
    <x v="1591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x v="78"/>
    <b v="0"/>
    <s v="photography/places"/>
    <n v="0"/>
    <x v="121"/>
    <x v="8"/>
    <x v="26"/>
    <d v="2015-03-28T00:44:45"/>
    <x v="1592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x v="83"/>
    <b v="0"/>
    <s v="photography/places"/>
    <n v="0"/>
    <x v="120"/>
    <x v="8"/>
    <x v="26"/>
    <d v="2015-02-28T20:17:35"/>
    <x v="1593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x v="73"/>
    <b v="0"/>
    <s v="photography/places"/>
    <n v="21"/>
    <x v="372"/>
    <x v="8"/>
    <x v="26"/>
    <d v="2016-05-15T16:21:00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x v="63"/>
    <b v="0"/>
    <s v="photography/places"/>
    <n v="0"/>
    <x v="375"/>
    <x v="8"/>
    <x v="26"/>
    <d v="2014-06-18T20:13:00"/>
    <x v="1595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x v="83"/>
    <b v="0"/>
    <s v="photography/places"/>
    <n v="2"/>
    <x v="380"/>
    <x v="8"/>
    <x v="26"/>
    <d v="2014-12-13T11:19:29"/>
    <x v="159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x v="78"/>
    <b v="0"/>
    <s v="photography/places"/>
    <n v="0"/>
    <x v="121"/>
    <x v="8"/>
    <x v="26"/>
    <d v="2016-09-20T08:29:57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x v="29"/>
    <b v="0"/>
    <s v="photography/places"/>
    <n v="0"/>
    <x v="120"/>
    <x v="8"/>
    <x v="26"/>
    <d v="2015-07-26T16:00:58"/>
    <x v="159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x v="78"/>
    <b v="0"/>
    <s v="photography/places"/>
    <n v="0"/>
    <x v="121"/>
    <x v="8"/>
    <x v="26"/>
    <d v="2016-04-08T11:56:16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x v="82"/>
    <b v="0"/>
    <s v="photography/places"/>
    <n v="7"/>
    <x v="99"/>
    <x v="8"/>
    <x v="26"/>
    <d v="2014-07-15T05:11:00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x v="66"/>
    <b v="1"/>
    <s v="music/rock"/>
    <n v="108"/>
    <x v="1042"/>
    <x v="4"/>
    <x v="11"/>
    <d v="2011-05-05T02:13:53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x v="58"/>
    <b v="1"/>
    <s v="music/rock"/>
    <n v="100"/>
    <x v="1121"/>
    <x v="4"/>
    <x v="11"/>
    <d v="2011-10-14T23:00:00"/>
    <x v="1602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x v="209"/>
    <b v="1"/>
    <s v="music/rock"/>
    <n v="100"/>
    <x v="1122"/>
    <x v="4"/>
    <x v="11"/>
    <d v="2012-01-28T04:04:19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x v="16"/>
    <b v="1"/>
    <s v="music/rock"/>
    <n v="122"/>
    <x v="1123"/>
    <x v="4"/>
    <x v="11"/>
    <d v="2012-03-17T19:17:15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x v="34"/>
    <b v="1"/>
    <s v="music/rock"/>
    <n v="101"/>
    <x v="1124"/>
    <x v="4"/>
    <x v="11"/>
    <d v="2011-08-01T07:00:00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x v="297"/>
    <b v="1"/>
    <s v="music/rock"/>
    <n v="101"/>
    <x v="1125"/>
    <x v="4"/>
    <x v="11"/>
    <d v="2011-03-24T01:40:38"/>
    <x v="1606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x v="242"/>
    <b v="1"/>
    <s v="music/rock"/>
    <n v="145"/>
    <x v="1126"/>
    <x v="4"/>
    <x v="11"/>
    <d v="2012-06-14T19:24:11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x v="23"/>
    <b v="1"/>
    <s v="music/rock"/>
    <n v="101"/>
    <x v="1127"/>
    <x v="4"/>
    <x v="11"/>
    <d v="2014-01-01T05:26:00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x v="80"/>
    <b v="1"/>
    <s v="music/rock"/>
    <n v="118"/>
    <x v="1128"/>
    <x v="4"/>
    <x v="11"/>
    <d v="2011-11-02T08:00:00"/>
    <x v="1609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x v="300"/>
    <b v="1"/>
    <s v="music/rock"/>
    <n v="272"/>
    <x v="1129"/>
    <x v="4"/>
    <x v="11"/>
    <d v="2012-12-15T22:11:50"/>
    <x v="161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x v="74"/>
    <b v="1"/>
    <s v="music/rock"/>
    <n v="125"/>
    <x v="1130"/>
    <x v="4"/>
    <x v="11"/>
    <d v="2013-06-05T00:00:32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x v="202"/>
    <b v="1"/>
    <s v="music/rock"/>
    <n v="110"/>
    <x v="73"/>
    <x v="4"/>
    <x v="11"/>
    <d v="2013-01-02T20:59:44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x v="55"/>
    <b v="1"/>
    <s v="music/rock"/>
    <n v="102"/>
    <x v="1131"/>
    <x v="4"/>
    <x v="11"/>
    <d v="2012-07-22T01:40:02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x v="99"/>
    <b v="1"/>
    <s v="music/rock"/>
    <n v="103"/>
    <x v="1122"/>
    <x v="4"/>
    <x v="11"/>
    <d v="2014-08-03T17:00:00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x v="327"/>
    <b v="1"/>
    <s v="music/rock"/>
    <n v="114"/>
    <x v="1132"/>
    <x v="4"/>
    <x v="11"/>
    <d v="2011-12-13T02:13:16"/>
    <x v="1615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x v="328"/>
    <b v="1"/>
    <s v="music/rock"/>
    <n v="104"/>
    <x v="1133"/>
    <x v="4"/>
    <x v="11"/>
    <d v="2012-11-22T22:00:00"/>
    <x v="1616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x v="150"/>
    <b v="1"/>
    <s v="music/rock"/>
    <n v="146"/>
    <x v="1134"/>
    <x v="4"/>
    <x v="11"/>
    <d v="2013-11-01T19:00:00"/>
    <x v="1617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x v="74"/>
    <b v="1"/>
    <s v="music/rock"/>
    <n v="105"/>
    <x v="1135"/>
    <x v="4"/>
    <x v="11"/>
    <d v="2013-03-08T15:42:15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x v="23"/>
    <b v="1"/>
    <s v="music/rock"/>
    <n v="133"/>
    <x v="1136"/>
    <x v="4"/>
    <x v="11"/>
    <d v="2014-09-15T04:28:06"/>
    <x v="1619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x v="57"/>
    <b v="1"/>
    <s v="music/rock"/>
    <n v="113"/>
    <x v="1137"/>
    <x v="4"/>
    <x v="11"/>
    <d v="2013-02-23T08:09:00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x v="77"/>
    <b v="1"/>
    <s v="music/rock"/>
    <n v="121"/>
    <x v="1138"/>
    <x v="4"/>
    <x v="11"/>
    <d v="2012-05-28T03:59:00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x v="71"/>
    <b v="1"/>
    <s v="music/rock"/>
    <n v="102"/>
    <x v="1139"/>
    <x v="4"/>
    <x v="11"/>
    <d v="2014-12-17T07:59:00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x v="59"/>
    <b v="1"/>
    <s v="music/rock"/>
    <n v="101"/>
    <x v="1140"/>
    <x v="4"/>
    <x v="11"/>
    <d v="2013-08-27T16:31:29"/>
    <x v="1623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x v="20"/>
    <b v="1"/>
    <s v="music/rock"/>
    <n v="118"/>
    <x v="1141"/>
    <x v="4"/>
    <x v="11"/>
    <d v="2013-01-09T08:48:55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x v="201"/>
    <b v="1"/>
    <s v="music/rock"/>
    <n v="155"/>
    <x v="1142"/>
    <x v="4"/>
    <x v="11"/>
    <d v="2012-09-11T16:47:33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x v="52"/>
    <b v="1"/>
    <s v="music/rock"/>
    <n v="101"/>
    <x v="1143"/>
    <x v="4"/>
    <x v="11"/>
    <d v="2013-12-01T21:21:07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x v="44"/>
    <b v="1"/>
    <s v="music/rock"/>
    <n v="117"/>
    <x v="1144"/>
    <x v="4"/>
    <x v="11"/>
    <d v="2012-11-26T04:59:00"/>
    <x v="1627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x v="106"/>
    <b v="1"/>
    <s v="music/rock"/>
    <n v="101"/>
    <x v="1145"/>
    <x v="4"/>
    <x v="11"/>
    <d v="2014-06-17T17:41:22"/>
    <x v="1628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x v="141"/>
    <b v="1"/>
    <s v="music/rock"/>
    <n v="104"/>
    <x v="1146"/>
    <x v="4"/>
    <x v="11"/>
    <d v="2014-02-20T20:48:53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x v="149"/>
    <b v="1"/>
    <s v="music/rock"/>
    <n v="265"/>
    <x v="1147"/>
    <x v="4"/>
    <x v="11"/>
    <d v="2012-03-02T06:59:00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x v="182"/>
    <b v="1"/>
    <s v="music/rock"/>
    <n v="156"/>
    <x v="1148"/>
    <x v="4"/>
    <x v="11"/>
    <d v="2012-10-12T20:37:41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x v="5"/>
    <b v="1"/>
    <s v="music/rock"/>
    <n v="102"/>
    <x v="1149"/>
    <x v="4"/>
    <x v="11"/>
    <d v="2011-09-24T08:10:54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x v="6"/>
    <b v="1"/>
    <s v="music/rock"/>
    <n v="100"/>
    <x v="1150"/>
    <x v="4"/>
    <x v="11"/>
    <d v="2012-01-16T05:00:00"/>
    <x v="1633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x v="58"/>
    <b v="1"/>
    <s v="music/rock"/>
    <n v="101"/>
    <x v="1151"/>
    <x v="4"/>
    <x v="11"/>
    <d v="2011-06-02T05:59:00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x v="77"/>
    <b v="1"/>
    <s v="music/rock"/>
    <n v="125"/>
    <x v="1152"/>
    <x v="4"/>
    <x v="11"/>
    <d v="2016-07-11T20:51:01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x v="45"/>
    <b v="1"/>
    <s v="music/rock"/>
    <n v="104"/>
    <x v="1153"/>
    <x v="4"/>
    <x v="11"/>
    <d v="2011-06-12T04:00:00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x v="41"/>
    <b v="1"/>
    <s v="music/rock"/>
    <n v="104"/>
    <x v="1154"/>
    <x v="4"/>
    <x v="11"/>
    <d v="2009-12-31T23:39:00"/>
    <x v="1637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x v="74"/>
    <b v="1"/>
    <s v="music/rock"/>
    <n v="105"/>
    <x v="1155"/>
    <x v="4"/>
    <x v="11"/>
    <d v="2013-02-28T21:25:00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x v="10"/>
    <b v="1"/>
    <s v="music/rock"/>
    <n v="100"/>
    <x v="1156"/>
    <x v="4"/>
    <x v="11"/>
    <d v="2012-03-03T15:39:25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x v="57"/>
    <b v="1"/>
    <s v="music/rock"/>
    <n v="170"/>
    <x v="1157"/>
    <x v="4"/>
    <x v="11"/>
    <d v="2010-08-03T01:59:00"/>
    <x v="164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x v="55"/>
    <b v="1"/>
    <s v="music/pop"/>
    <n v="101"/>
    <x v="1158"/>
    <x v="4"/>
    <x v="27"/>
    <d v="2014-12-19T14:19:04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x v="33"/>
    <b v="1"/>
    <s v="music/pop"/>
    <n v="100"/>
    <x v="314"/>
    <x v="4"/>
    <x v="27"/>
    <d v="2011-06-14T00:35:27"/>
    <x v="1642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x v="77"/>
    <b v="1"/>
    <s v="music/pop"/>
    <n v="125"/>
    <x v="1159"/>
    <x v="4"/>
    <x v="27"/>
    <d v="2012-09-24T19:46:52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x v="130"/>
    <b v="1"/>
    <s v="music/pop"/>
    <n v="110"/>
    <x v="1160"/>
    <x v="4"/>
    <x v="27"/>
    <d v="2012-11-22T02:26:00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x v="73"/>
    <b v="1"/>
    <s v="music/pop"/>
    <n v="111"/>
    <x v="1161"/>
    <x v="4"/>
    <x v="27"/>
    <d v="2013-09-18T14:49:00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x v="183"/>
    <b v="1"/>
    <s v="music/pop"/>
    <n v="110"/>
    <x v="1162"/>
    <x v="4"/>
    <x v="27"/>
    <d v="2014-08-14T18:11:00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x v="67"/>
    <b v="1"/>
    <s v="music/pop"/>
    <n v="105"/>
    <x v="1163"/>
    <x v="4"/>
    <x v="27"/>
    <d v="2012-06-09T09:49:37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x v="240"/>
    <b v="1"/>
    <s v="music/pop"/>
    <n v="125"/>
    <x v="1164"/>
    <x v="4"/>
    <x v="27"/>
    <d v="2011-03-20T15:54:42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x v="75"/>
    <b v="1"/>
    <s v="music/pop"/>
    <n v="101"/>
    <x v="1165"/>
    <x v="4"/>
    <x v="27"/>
    <d v="2014-05-23T16:25:55"/>
    <x v="1649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x v="58"/>
    <b v="1"/>
    <s v="music/pop"/>
    <n v="142"/>
    <x v="1166"/>
    <x v="4"/>
    <x v="27"/>
    <d v="2013-10-09T10:27:17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x v="9"/>
    <b v="1"/>
    <s v="music/pop"/>
    <n v="101"/>
    <x v="1167"/>
    <x v="4"/>
    <x v="27"/>
    <d v="2011-04-26T06:59:00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x v="16"/>
    <b v="1"/>
    <s v="music/pop"/>
    <n v="101"/>
    <x v="1168"/>
    <x v="4"/>
    <x v="27"/>
    <d v="2013-11-24T12:49:53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x v="129"/>
    <b v="1"/>
    <s v="music/pop"/>
    <n v="174"/>
    <x v="1169"/>
    <x v="4"/>
    <x v="27"/>
    <d v="2011-04-24T20:01:36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x v="69"/>
    <b v="1"/>
    <s v="music/pop"/>
    <n v="120"/>
    <x v="1170"/>
    <x v="4"/>
    <x v="27"/>
    <d v="2012-04-18T21:22:40"/>
    <x v="1654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x v="53"/>
    <b v="1"/>
    <s v="music/pop"/>
    <n v="143"/>
    <x v="1171"/>
    <x v="4"/>
    <x v="27"/>
    <d v="2012-04-05T18:00:20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x v="53"/>
    <b v="1"/>
    <s v="music/pop"/>
    <n v="100"/>
    <x v="1172"/>
    <x v="4"/>
    <x v="27"/>
    <d v="2012-12-13T22:17:32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x v="170"/>
    <b v="1"/>
    <s v="music/pop"/>
    <n v="105"/>
    <x v="1173"/>
    <x v="4"/>
    <x v="27"/>
    <d v="2012-05-24T18:46:08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x v="329"/>
    <b v="1"/>
    <s v="music/pop"/>
    <n v="132"/>
    <x v="1174"/>
    <x v="4"/>
    <x v="27"/>
    <d v="2012-12-18T14:20:00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x v="43"/>
    <b v="1"/>
    <s v="music/pop"/>
    <n v="113"/>
    <x v="1175"/>
    <x v="4"/>
    <x v="27"/>
    <d v="2013-12-17T12:00:00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x v="17"/>
    <b v="1"/>
    <s v="music/pop"/>
    <n v="1254"/>
    <x v="676"/>
    <x v="4"/>
    <x v="27"/>
    <d v="2016-04-30T21:59:00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x v="21"/>
    <b v="1"/>
    <s v="music/pop"/>
    <n v="103"/>
    <x v="1176"/>
    <x v="4"/>
    <x v="27"/>
    <d v="2016-01-17T21:00:00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x v="95"/>
    <b v="1"/>
    <s v="music/pop"/>
    <n v="103"/>
    <x v="1177"/>
    <x v="4"/>
    <x v="27"/>
    <d v="2011-12-31T05:45:36"/>
    <x v="1662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x v="58"/>
    <b v="1"/>
    <s v="music/pop"/>
    <n v="108"/>
    <x v="1178"/>
    <x v="4"/>
    <x v="27"/>
    <d v="2015-02-01T00:31:47"/>
    <x v="1663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x v="30"/>
    <b v="1"/>
    <s v="music/pop"/>
    <n v="122"/>
    <x v="1179"/>
    <x v="4"/>
    <x v="27"/>
    <d v="2012-03-16T03:59:00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x v="251"/>
    <b v="1"/>
    <s v="music/pop"/>
    <n v="119"/>
    <x v="1180"/>
    <x v="4"/>
    <x v="27"/>
    <d v="2011-02-22T03:00:00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x v="15"/>
    <b v="1"/>
    <s v="music/pop"/>
    <n v="161"/>
    <x v="1181"/>
    <x v="4"/>
    <x v="27"/>
    <d v="2013-03-28T05:04:33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x v="141"/>
    <b v="1"/>
    <s v="music/pop"/>
    <n v="127"/>
    <x v="1182"/>
    <x v="4"/>
    <x v="27"/>
    <d v="2014-03-11T06:59:00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x v="318"/>
    <b v="1"/>
    <s v="music/pop"/>
    <n v="103"/>
    <x v="1183"/>
    <x v="4"/>
    <x v="27"/>
    <d v="2011-11-28T04:35:39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x v="47"/>
    <b v="1"/>
    <s v="music/pop"/>
    <n v="140"/>
    <x v="399"/>
    <x v="4"/>
    <x v="27"/>
    <d v="2016-05-31T21:14:36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x v="23"/>
    <b v="1"/>
    <s v="music/pop"/>
    <n v="103"/>
    <x v="1184"/>
    <x v="4"/>
    <x v="27"/>
    <d v="2010-07-05T04:00:00"/>
    <x v="167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x v="99"/>
    <b v="1"/>
    <s v="music/pop"/>
    <n v="101"/>
    <x v="1185"/>
    <x v="4"/>
    <x v="27"/>
    <d v="2016-08-01T13:03:34"/>
    <x v="1671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x v="72"/>
    <b v="1"/>
    <s v="music/pop"/>
    <n v="113"/>
    <x v="1186"/>
    <x v="4"/>
    <x v="27"/>
    <d v="2012-06-04T15:45:30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x v="211"/>
    <b v="1"/>
    <s v="music/pop"/>
    <n v="128"/>
    <x v="1187"/>
    <x v="4"/>
    <x v="27"/>
    <d v="2015-03-06T21:04:52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x v="116"/>
    <b v="1"/>
    <s v="music/pop"/>
    <n v="202"/>
    <x v="1188"/>
    <x v="4"/>
    <x v="27"/>
    <d v="2016-08-18T06:59:00"/>
    <x v="1674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x v="69"/>
    <b v="1"/>
    <s v="music/pop"/>
    <n v="137"/>
    <x v="208"/>
    <x v="4"/>
    <x v="27"/>
    <d v="2011-10-16T22:03:00"/>
    <x v="1675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x v="288"/>
    <b v="1"/>
    <s v="music/pop"/>
    <n v="115"/>
    <x v="1189"/>
    <x v="4"/>
    <x v="27"/>
    <d v="2012-04-21T03:59:00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x v="288"/>
    <b v="1"/>
    <s v="music/pop"/>
    <n v="112"/>
    <x v="1190"/>
    <x v="4"/>
    <x v="27"/>
    <d v="2016-04-16T05:59:00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x v="72"/>
    <b v="1"/>
    <s v="music/pop"/>
    <n v="118"/>
    <x v="1191"/>
    <x v="4"/>
    <x v="27"/>
    <d v="2014-02-06T20:31:11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x v="66"/>
    <b v="1"/>
    <s v="music/pop"/>
    <n v="175"/>
    <x v="368"/>
    <x v="4"/>
    <x v="27"/>
    <d v="2011-07-22T01:39:05"/>
    <x v="1679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x v="20"/>
    <b v="1"/>
    <s v="music/pop"/>
    <n v="118"/>
    <x v="1192"/>
    <x v="4"/>
    <x v="27"/>
    <d v="2014-07-12T18:11:07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x v="330"/>
    <b v="0"/>
    <s v="music/faith"/>
    <n v="101"/>
    <x v="1193"/>
    <x v="4"/>
    <x v="28"/>
    <d v="2017-03-29T02:00:00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x v="78"/>
    <b v="0"/>
    <s v="music/faith"/>
    <n v="0"/>
    <x v="121"/>
    <x v="4"/>
    <x v="28"/>
    <d v="2017-04-14T04:07:40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x v="73"/>
    <b v="0"/>
    <s v="music/faith"/>
    <n v="22"/>
    <x v="1194"/>
    <x v="4"/>
    <x v="28"/>
    <d v="2017-04-07T18:45:38"/>
    <x v="1683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x v="21"/>
    <b v="0"/>
    <s v="music/faith"/>
    <n v="109"/>
    <x v="1195"/>
    <x v="4"/>
    <x v="28"/>
    <d v="2017-03-17T18:34:01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x v="41"/>
    <b v="0"/>
    <s v="music/faith"/>
    <n v="103"/>
    <x v="1196"/>
    <x v="4"/>
    <x v="28"/>
    <d v="2017-03-24T05:00:23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x v="29"/>
    <b v="0"/>
    <s v="music/faith"/>
    <n v="0"/>
    <x v="656"/>
    <x v="4"/>
    <x v="28"/>
    <d v="2017-04-27T19:15:19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x v="70"/>
    <b v="0"/>
    <s v="music/faith"/>
    <n v="31"/>
    <x v="1197"/>
    <x v="4"/>
    <x v="28"/>
    <d v="2017-04-10T20:15:00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x v="63"/>
    <b v="0"/>
    <s v="music/faith"/>
    <n v="44"/>
    <x v="1198"/>
    <x v="4"/>
    <x v="28"/>
    <d v="2017-04-09T11:49:54"/>
    <x v="1688"/>
  </r>
  <r>
    <n v="1689"/>
    <s v="Fly Away"/>
    <s v="Praising the Living God in the second half of life."/>
    <n v="2400"/>
    <n v="2400"/>
    <x v="3"/>
    <x v="0"/>
    <s v="USD"/>
    <n v="1489700230"/>
    <n v="1487111830"/>
    <b v="0"/>
    <x v="25"/>
    <b v="0"/>
    <s v="music/faith"/>
    <n v="100"/>
    <x v="1199"/>
    <x v="4"/>
    <x v="28"/>
    <d v="2017-03-16T21:37:10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x v="202"/>
    <b v="0"/>
    <s v="music/faith"/>
    <n v="25"/>
    <x v="1200"/>
    <x v="4"/>
    <x v="28"/>
    <d v="2017-04-06T09:20:42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x v="44"/>
    <b v="0"/>
    <s v="music/faith"/>
    <n v="33"/>
    <x v="1201"/>
    <x v="4"/>
    <x v="28"/>
    <d v="2017-04-03T01:00:00"/>
    <x v="1691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x v="41"/>
    <b v="0"/>
    <s v="music/faith"/>
    <n v="48"/>
    <x v="1202"/>
    <x v="4"/>
    <x v="28"/>
    <d v="2017-03-26T23:59:00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x v="22"/>
    <b v="0"/>
    <s v="music/faith"/>
    <n v="9"/>
    <x v="431"/>
    <x v="4"/>
    <x v="28"/>
    <d v="2017-04-09T20:00:00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x v="29"/>
    <b v="0"/>
    <s v="music/faith"/>
    <n v="0"/>
    <x v="144"/>
    <x v="4"/>
    <x v="28"/>
    <d v="2017-03-27T04:36:00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x v="23"/>
    <b v="0"/>
    <s v="music/faith"/>
    <n v="12"/>
    <x v="1203"/>
    <x v="4"/>
    <x v="28"/>
    <d v="2017-04-10T01:00:00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x v="78"/>
    <b v="0"/>
    <s v="music/faith"/>
    <n v="0"/>
    <x v="121"/>
    <x v="4"/>
    <x v="28"/>
    <d v="2017-04-01T00:40:11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x v="19"/>
    <b v="0"/>
    <s v="music/faith"/>
    <n v="20"/>
    <x v="1204"/>
    <x v="4"/>
    <x v="28"/>
    <d v="2017-04-09T23:47:28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x v="78"/>
    <b v="0"/>
    <s v="music/faith"/>
    <n v="0"/>
    <x v="121"/>
    <x v="4"/>
    <x v="28"/>
    <d v="2017-03-26T03:33:00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x v="80"/>
    <b v="0"/>
    <s v="music/faith"/>
    <n v="4"/>
    <x v="1205"/>
    <x v="4"/>
    <x v="28"/>
    <d v="2017-04-11T20:44:05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x v="1"/>
    <b v="0"/>
    <s v="music/faith"/>
    <n v="26"/>
    <x v="1206"/>
    <x v="4"/>
    <x v="28"/>
    <d v="2017-04-01T04:00:00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x v="84"/>
    <b v="0"/>
    <s v="music/faith"/>
    <n v="0"/>
    <x v="144"/>
    <x v="4"/>
    <x v="28"/>
    <d v="2015-01-15T15:56:45"/>
    <x v="1701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x v="29"/>
    <b v="0"/>
    <s v="music/faith"/>
    <n v="0"/>
    <x v="120"/>
    <x v="4"/>
    <x v="28"/>
    <d v="2015-03-30T19:52:30"/>
    <x v="1702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x v="84"/>
    <b v="0"/>
    <s v="music/faith"/>
    <n v="1"/>
    <x v="156"/>
    <x v="4"/>
    <x v="28"/>
    <d v="2015-08-31T06:45:37"/>
    <x v="1703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x v="202"/>
    <b v="0"/>
    <s v="music/faith"/>
    <n v="65"/>
    <x v="1207"/>
    <x v="4"/>
    <x v="28"/>
    <d v="2015-02-16T03:21:13"/>
    <x v="1704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x v="78"/>
    <b v="0"/>
    <s v="music/faith"/>
    <n v="0"/>
    <x v="121"/>
    <x v="4"/>
    <x v="28"/>
    <d v="2015-09-09T16:00:00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x v="78"/>
    <b v="0"/>
    <s v="music/faith"/>
    <n v="0"/>
    <x v="121"/>
    <x v="4"/>
    <x v="28"/>
    <d v="2015-08-23T07:21:12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x v="82"/>
    <b v="0"/>
    <s v="music/faith"/>
    <n v="10"/>
    <x v="1208"/>
    <x v="4"/>
    <x v="28"/>
    <d v="2016-03-28T16:18:15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x v="78"/>
    <b v="0"/>
    <s v="music/faith"/>
    <n v="0"/>
    <x v="121"/>
    <x v="4"/>
    <x v="28"/>
    <d v="2016-05-01T20:48:26"/>
    <x v="170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x v="80"/>
    <b v="0"/>
    <s v="music/faith"/>
    <n v="5"/>
    <x v="1209"/>
    <x v="4"/>
    <x v="28"/>
    <d v="2014-08-31T19:39:00"/>
    <x v="1709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x v="29"/>
    <b v="0"/>
    <s v="music/faith"/>
    <n v="1"/>
    <x v="441"/>
    <x v="4"/>
    <x v="28"/>
    <d v="2016-01-18T13:00:00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x v="84"/>
    <b v="0"/>
    <s v="music/faith"/>
    <n v="11"/>
    <x v="1210"/>
    <x v="4"/>
    <x v="28"/>
    <d v="2014-09-01T15:30:34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x v="78"/>
    <b v="0"/>
    <s v="music/faith"/>
    <n v="0"/>
    <x v="121"/>
    <x v="4"/>
    <x v="28"/>
    <d v="2015-06-30T21:55:53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x v="29"/>
    <b v="0"/>
    <s v="music/faith"/>
    <n v="2"/>
    <x v="73"/>
    <x v="4"/>
    <x v="28"/>
    <d v="2014-10-05T19:13:32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x v="57"/>
    <b v="0"/>
    <s v="music/faith"/>
    <n v="8"/>
    <x v="1211"/>
    <x v="4"/>
    <x v="28"/>
    <d v="2015-05-01T22:02:41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x v="84"/>
    <b v="0"/>
    <s v="music/faith"/>
    <n v="0"/>
    <x v="148"/>
    <x v="4"/>
    <x v="28"/>
    <d v="2015-03-31T03:22:00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x v="83"/>
    <b v="0"/>
    <s v="music/faith"/>
    <n v="8"/>
    <x v="73"/>
    <x v="4"/>
    <x v="28"/>
    <d v="2016-12-09T14:51:39"/>
    <x v="1716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x v="14"/>
    <b v="0"/>
    <s v="music/faith"/>
    <n v="43"/>
    <x v="1212"/>
    <x v="4"/>
    <x v="28"/>
    <d v="2016-04-21T04:00:00"/>
    <x v="1717"/>
  </r>
  <r>
    <n v="1718"/>
    <s v="The Prodigal Son"/>
    <s v="A melody for the galaxy."/>
    <n v="35000"/>
    <n v="75"/>
    <x v="2"/>
    <x v="0"/>
    <s v="USD"/>
    <n v="1463201940"/>
    <n v="1459435149"/>
    <b v="0"/>
    <x v="84"/>
    <b v="0"/>
    <s v="music/faith"/>
    <n v="0"/>
    <x v="822"/>
    <x v="4"/>
    <x v="28"/>
    <d v="2016-05-14T04:59:00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x v="83"/>
    <b v="0"/>
    <s v="music/faith"/>
    <n v="1"/>
    <x v="123"/>
    <x v="4"/>
    <x v="28"/>
    <d v="2014-09-17T12:49:51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x v="22"/>
    <b v="0"/>
    <s v="music/faith"/>
    <n v="6"/>
    <x v="1213"/>
    <x v="4"/>
    <x v="28"/>
    <d v="2014-11-09T19:47:51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x v="78"/>
    <b v="0"/>
    <s v="music/faith"/>
    <n v="0"/>
    <x v="121"/>
    <x v="4"/>
    <x v="28"/>
    <d v="2015-12-11T11:04:23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x v="29"/>
    <b v="0"/>
    <s v="music/faith"/>
    <n v="0"/>
    <x v="120"/>
    <x v="4"/>
    <x v="28"/>
    <d v="2016-04-03T00:10:00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x v="83"/>
    <b v="0"/>
    <s v="music/faith"/>
    <n v="7"/>
    <x v="1214"/>
    <x v="4"/>
    <x v="28"/>
    <d v="2015-07-01T06:00:00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x v="80"/>
    <b v="0"/>
    <s v="music/faith"/>
    <n v="1"/>
    <x v="435"/>
    <x v="4"/>
    <x v="28"/>
    <d v="2014-10-30T22:22:42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x v="82"/>
    <b v="0"/>
    <s v="music/faith"/>
    <n v="10"/>
    <x v="1215"/>
    <x v="4"/>
    <x v="28"/>
    <d v="2014-08-24T23:14:09"/>
    <x v="1725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x v="38"/>
    <b v="0"/>
    <s v="music/faith"/>
    <n v="34"/>
    <x v="1216"/>
    <x v="4"/>
    <x v="28"/>
    <d v="2014-06-27T22:04:24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x v="29"/>
    <b v="0"/>
    <s v="music/faith"/>
    <n v="0"/>
    <x v="120"/>
    <x v="4"/>
    <x v="28"/>
    <d v="2015-04-05T11:00:00"/>
    <x v="1727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x v="63"/>
    <b v="0"/>
    <s v="music/faith"/>
    <n v="68"/>
    <x v="1217"/>
    <x v="4"/>
    <x v="28"/>
    <d v="2015-10-21T15:01:14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x v="78"/>
    <b v="0"/>
    <s v="music/faith"/>
    <n v="0"/>
    <x v="121"/>
    <x v="4"/>
    <x v="28"/>
    <d v="2016-06-10T01:15:06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x v="78"/>
    <b v="0"/>
    <s v="music/faith"/>
    <n v="0"/>
    <x v="121"/>
    <x v="4"/>
    <x v="28"/>
    <d v="2015-10-25T02:06:23"/>
    <x v="1730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x v="78"/>
    <b v="0"/>
    <s v="music/faith"/>
    <n v="0"/>
    <x v="121"/>
    <x v="4"/>
    <x v="28"/>
    <d v="2015-06-11T15:00:00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x v="78"/>
    <b v="0"/>
    <s v="music/faith"/>
    <n v="0"/>
    <x v="121"/>
    <x v="4"/>
    <x v="28"/>
    <d v="2016-01-16T05:00:00"/>
    <x v="1732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x v="78"/>
    <b v="0"/>
    <s v="music/faith"/>
    <n v="0"/>
    <x v="121"/>
    <x v="4"/>
    <x v="28"/>
    <d v="2016-09-13T21:30:00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x v="29"/>
    <b v="0"/>
    <s v="music/faith"/>
    <n v="0"/>
    <x v="120"/>
    <x v="4"/>
    <x v="28"/>
    <d v="2015-05-08T00:52:36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x v="84"/>
    <b v="0"/>
    <s v="music/faith"/>
    <n v="11"/>
    <x v="687"/>
    <x v="4"/>
    <x v="28"/>
    <d v="2016-08-07T19:32:25"/>
    <x v="173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x v="29"/>
    <b v="0"/>
    <s v="music/faith"/>
    <n v="1"/>
    <x v="1218"/>
    <x v="4"/>
    <x v="28"/>
    <d v="2015-11-08T21:40:33"/>
    <x v="1736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x v="41"/>
    <b v="0"/>
    <s v="music/faith"/>
    <n v="21"/>
    <x v="98"/>
    <x v="4"/>
    <x v="28"/>
    <d v="2015-07-20T22:46:32"/>
    <x v="1737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x v="29"/>
    <b v="0"/>
    <s v="music/faith"/>
    <n v="0"/>
    <x v="135"/>
    <x v="4"/>
    <x v="28"/>
    <d v="2014-10-02T20:59:02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x v="29"/>
    <b v="0"/>
    <s v="music/faith"/>
    <n v="0"/>
    <x v="120"/>
    <x v="4"/>
    <x v="28"/>
    <d v="2016-05-04T19:58:52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x v="78"/>
    <b v="0"/>
    <s v="music/faith"/>
    <n v="0"/>
    <x v="121"/>
    <x v="4"/>
    <x v="28"/>
    <d v="2015-07-16T19:37:02"/>
    <x v="1740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x v="47"/>
    <b v="1"/>
    <s v="photography/photobooks"/>
    <n v="111"/>
    <x v="1219"/>
    <x v="8"/>
    <x v="20"/>
    <d v="2015-06-10T15:04:31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x v="69"/>
    <b v="1"/>
    <s v="photography/photobooks"/>
    <n v="109"/>
    <x v="1220"/>
    <x v="8"/>
    <x v="20"/>
    <d v="2017-01-07T21:00:00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x v="85"/>
    <b v="1"/>
    <s v="photography/photobooks"/>
    <n v="100"/>
    <x v="1221"/>
    <x v="8"/>
    <x v="20"/>
    <d v="2016-08-27T03:59:00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x v="16"/>
    <b v="1"/>
    <s v="photography/photobooks"/>
    <n v="118"/>
    <x v="1222"/>
    <x v="8"/>
    <x v="20"/>
    <d v="2015-03-08T13:31:17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x v="30"/>
    <b v="1"/>
    <s v="photography/photobooks"/>
    <n v="114"/>
    <x v="1223"/>
    <x v="8"/>
    <x v="20"/>
    <d v="2016-12-22T02:00:00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x v="329"/>
    <b v="1"/>
    <s v="photography/photobooks"/>
    <n v="148"/>
    <x v="1224"/>
    <x v="8"/>
    <x v="20"/>
    <d v="2016-11-24T02:00:00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x v="180"/>
    <b v="1"/>
    <s v="photography/photobooks"/>
    <n v="105"/>
    <x v="1225"/>
    <x v="8"/>
    <x v="20"/>
    <d v="2015-11-13T15:00:00"/>
    <x v="1747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x v="331"/>
    <b v="1"/>
    <s v="photography/photobooks"/>
    <n v="130"/>
    <x v="1226"/>
    <x v="8"/>
    <x v="20"/>
    <d v="2015-09-02T22:49:03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x v="132"/>
    <b v="1"/>
    <s v="photography/photobooks"/>
    <n v="123"/>
    <x v="1156"/>
    <x v="8"/>
    <x v="20"/>
    <d v="2017-03-01T19:00:00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x v="207"/>
    <b v="1"/>
    <s v="photography/photobooks"/>
    <n v="202"/>
    <x v="1227"/>
    <x v="8"/>
    <x v="20"/>
    <d v="2016-04-19T20:05:04"/>
    <x v="175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x v="42"/>
    <b v="1"/>
    <s v="photography/photobooks"/>
    <n v="103"/>
    <x v="1228"/>
    <x v="8"/>
    <x v="20"/>
    <d v="2015-03-19T17:45:23"/>
    <x v="1751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x v="240"/>
    <b v="1"/>
    <s v="photography/photobooks"/>
    <n v="260"/>
    <x v="1229"/>
    <x v="8"/>
    <x v="20"/>
    <d v="2016-10-14T06:04:42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x v="2"/>
    <b v="1"/>
    <s v="photography/photobooks"/>
    <n v="108"/>
    <x v="1230"/>
    <x v="8"/>
    <x v="20"/>
    <d v="2016-03-21T16:59:28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x v="240"/>
    <b v="1"/>
    <s v="photography/photobooks"/>
    <n v="111"/>
    <x v="1231"/>
    <x v="8"/>
    <x v="20"/>
    <d v="2015-04-03T20:02:33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x v="80"/>
    <b v="1"/>
    <s v="photography/photobooks"/>
    <n v="120"/>
    <x v="501"/>
    <x v="8"/>
    <x v="20"/>
    <d v="2015-10-05T18:56:01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x v="148"/>
    <b v="1"/>
    <s v="photography/photobooks"/>
    <n v="103"/>
    <x v="1232"/>
    <x v="8"/>
    <x v="20"/>
    <d v="2016-08-29T04:01:09"/>
    <x v="1756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x v="25"/>
    <b v="1"/>
    <s v="photography/photobooks"/>
    <n v="116"/>
    <x v="1233"/>
    <x v="8"/>
    <x v="20"/>
    <d v="2017-01-28T19:29:00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x v="74"/>
    <b v="1"/>
    <s v="photography/photobooks"/>
    <n v="115"/>
    <x v="1234"/>
    <x v="8"/>
    <x v="20"/>
    <d v="2016-07-14T22:56:32"/>
    <x v="1758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x v="72"/>
    <b v="1"/>
    <s v="photography/photobooks"/>
    <n v="107"/>
    <x v="1235"/>
    <x v="8"/>
    <x v="20"/>
    <d v="2015-03-25T18:53:49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x v="332"/>
    <b v="1"/>
    <s v="photography/photobooks"/>
    <n v="165"/>
    <x v="1236"/>
    <x v="8"/>
    <x v="20"/>
    <d v="2016-02-25T16:08:33"/>
    <x v="176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x v="83"/>
    <b v="1"/>
    <s v="photography/photobooks"/>
    <n v="155"/>
    <x v="1237"/>
    <x v="8"/>
    <x v="20"/>
    <d v="2015-09-12T13:37:40"/>
    <x v="1761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x v="20"/>
    <b v="1"/>
    <s v="photography/photobooks"/>
    <n v="885"/>
    <x v="1238"/>
    <x v="8"/>
    <x v="20"/>
    <d v="2016-03-11T23:34:05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x v="115"/>
    <b v="1"/>
    <s v="photography/photobooks"/>
    <n v="102"/>
    <x v="1239"/>
    <x v="8"/>
    <x v="20"/>
    <d v="2016-10-23T20:50:40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x v="70"/>
    <b v="0"/>
    <s v="photography/photobooks"/>
    <n v="20"/>
    <x v="1240"/>
    <x v="8"/>
    <x v="20"/>
    <d v="2014-08-03T11:39:39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x v="273"/>
    <b v="0"/>
    <s v="photography/photobooks"/>
    <n v="59"/>
    <x v="1241"/>
    <x v="8"/>
    <x v="20"/>
    <d v="2014-08-13T23:31:52"/>
    <x v="1765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x v="78"/>
    <b v="0"/>
    <s v="photography/photobooks"/>
    <n v="0"/>
    <x v="121"/>
    <x v="8"/>
    <x v="20"/>
    <d v="2014-08-25T20:38:08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x v="70"/>
    <b v="0"/>
    <s v="photography/photobooks"/>
    <n v="46"/>
    <x v="1242"/>
    <x v="8"/>
    <x v="20"/>
    <d v="2014-08-03T15:48:04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x v="41"/>
    <b v="0"/>
    <s v="photography/photobooks"/>
    <n v="4"/>
    <x v="1243"/>
    <x v="8"/>
    <x v="20"/>
    <d v="2014-09-27T13:27:24"/>
    <x v="1768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x v="19"/>
    <b v="0"/>
    <s v="photography/photobooks"/>
    <n v="3"/>
    <x v="1244"/>
    <x v="8"/>
    <x v="20"/>
    <d v="2015-01-13T19:39:19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x v="297"/>
    <b v="0"/>
    <s v="photography/photobooks"/>
    <n v="57"/>
    <x v="450"/>
    <x v="8"/>
    <x v="20"/>
    <d v="2014-10-14T18:43:14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x v="20"/>
    <b v="0"/>
    <s v="photography/photobooks"/>
    <n v="21"/>
    <x v="1245"/>
    <x v="8"/>
    <x v="20"/>
    <d v="2014-10-23T23:30:40"/>
    <x v="1771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x v="10"/>
    <b v="0"/>
    <s v="photography/photobooks"/>
    <n v="16"/>
    <x v="1246"/>
    <x v="8"/>
    <x v="20"/>
    <d v="2014-07-06T17:13:56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x v="10"/>
    <b v="0"/>
    <s v="photography/photobooks"/>
    <n v="6"/>
    <x v="1247"/>
    <x v="8"/>
    <x v="20"/>
    <d v="2015-01-19T18:14:58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x v="62"/>
    <b v="0"/>
    <s v="photography/photobooks"/>
    <n v="46"/>
    <x v="1248"/>
    <x v="8"/>
    <x v="20"/>
    <d v="2014-11-29T14:59:00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x v="204"/>
    <b v="0"/>
    <s v="photography/photobooks"/>
    <n v="65"/>
    <x v="1249"/>
    <x v="8"/>
    <x v="20"/>
    <d v="2014-10-24T23:26:00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x v="80"/>
    <b v="0"/>
    <s v="photography/photobooks"/>
    <n v="7"/>
    <x v="33"/>
    <x v="8"/>
    <x v="20"/>
    <d v="2014-10-29T22:57:51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x v="73"/>
    <b v="0"/>
    <s v="photography/photobooks"/>
    <n v="14"/>
    <x v="1250"/>
    <x v="8"/>
    <x v="20"/>
    <d v="2015-02-20T08:34:13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x v="41"/>
    <b v="0"/>
    <s v="photography/photobooks"/>
    <n v="2"/>
    <x v="1251"/>
    <x v="8"/>
    <x v="20"/>
    <d v="2015-03-27T19:43:15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x v="44"/>
    <b v="0"/>
    <s v="photography/photobooks"/>
    <n v="36"/>
    <x v="1252"/>
    <x v="8"/>
    <x v="20"/>
    <d v="2016-09-02T16:36:20"/>
    <x v="1779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x v="215"/>
    <b v="0"/>
    <s v="photography/photobooks"/>
    <n v="40"/>
    <x v="1253"/>
    <x v="8"/>
    <x v="20"/>
    <d v="2016-07-02T14:25:10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x v="54"/>
    <b v="0"/>
    <s v="photography/photobooks"/>
    <n v="26"/>
    <x v="1254"/>
    <x v="8"/>
    <x v="20"/>
    <d v="2016-09-15T14:49:05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x v="88"/>
    <b v="0"/>
    <s v="photography/photobooks"/>
    <n v="15"/>
    <x v="1255"/>
    <x v="8"/>
    <x v="20"/>
    <d v="2016-02-21T13:48:09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x v="333"/>
    <b v="0"/>
    <s v="photography/photobooks"/>
    <n v="24"/>
    <x v="1256"/>
    <x v="8"/>
    <x v="20"/>
    <d v="2015-05-21T22:47:58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x v="51"/>
    <b v="0"/>
    <s v="photography/photobooks"/>
    <n v="40"/>
    <x v="1257"/>
    <x v="8"/>
    <x v="20"/>
    <d v="2015-01-31T03:25:00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x v="52"/>
    <b v="0"/>
    <s v="photography/photobooks"/>
    <n v="20"/>
    <x v="1258"/>
    <x v="8"/>
    <x v="20"/>
    <d v="2014-10-16T00:00:00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x v="60"/>
    <b v="0"/>
    <s v="photography/photobooks"/>
    <n v="48"/>
    <x v="1259"/>
    <x v="8"/>
    <x v="20"/>
    <d v="2014-12-15T13:12:57"/>
    <x v="1786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x v="54"/>
    <b v="0"/>
    <s v="photography/photobooks"/>
    <n v="15"/>
    <x v="1260"/>
    <x v="8"/>
    <x v="20"/>
    <d v="2015-04-04T14:43:57"/>
    <x v="1787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x v="80"/>
    <b v="0"/>
    <s v="photography/photobooks"/>
    <n v="1"/>
    <x v="1065"/>
    <x v="8"/>
    <x v="20"/>
    <d v="2014-10-31T22:45:42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x v="80"/>
    <b v="0"/>
    <s v="photography/photobooks"/>
    <n v="1"/>
    <x v="119"/>
    <x v="8"/>
    <x v="20"/>
    <d v="2015-01-12T06:00:03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x v="41"/>
    <b v="0"/>
    <s v="photography/photobooks"/>
    <n v="5"/>
    <x v="1033"/>
    <x v="8"/>
    <x v="20"/>
    <d v="2015-02-05T16:11:18"/>
    <x v="179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x v="80"/>
    <b v="0"/>
    <s v="photography/photobooks"/>
    <n v="4"/>
    <x v="1261"/>
    <x v="8"/>
    <x v="20"/>
    <d v="2015-01-29T17:46:05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x v="237"/>
    <b v="0"/>
    <s v="photography/photobooks"/>
    <n v="61"/>
    <x v="1262"/>
    <x v="8"/>
    <x v="20"/>
    <d v="2015-08-10T06:59:00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x v="84"/>
    <b v="0"/>
    <s v="photography/photobooks"/>
    <n v="1"/>
    <x v="135"/>
    <x v="8"/>
    <x v="20"/>
    <d v="2014-11-27T22:24:00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x v="59"/>
    <b v="0"/>
    <s v="photography/photobooks"/>
    <n v="11"/>
    <x v="1263"/>
    <x v="8"/>
    <x v="20"/>
    <d v="2015-02-11T13:13:42"/>
    <x v="1794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x v="75"/>
    <b v="0"/>
    <s v="photography/photobooks"/>
    <n v="39"/>
    <x v="1264"/>
    <x v="8"/>
    <x v="20"/>
    <d v="2016-10-14T16:00:00"/>
    <x v="1795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x v="48"/>
    <b v="0"/>
    <s v="photography/photobooks"/>
    <n v="22"/>
    <x v="1265"/>
    <x v="8"/>
    <x v="20"/>
    <d v="2016-07-24T10:32:46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x v="205"/>
    <b v="0"/>
    <s v="photography/photobooks"/>
    <n v="68"/>
    <x v="1266"/>
    <x v="8"/>
    <x v="20"/>
    <d v="2016-12-15T13:39:49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x v="77"/>
    <b v="0"/>
    <s v="photography/photobooks"/>
    <n v="14"/>
    <x v="1267"/>
    <x v="8"/>
    <x v="20"/>
    <d v="2016-02-04T07:50:33"/>
    <x v="1798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x v="79"/>
    <b v="0"/>
    <s v="photography/photobooks"/>
    <n v="2"/>
    <x v="1268"/>
    <x v="8"/>
    <x v="20"/>
    <d v="2014-11-11T21:13:28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x v="116"/>
    <b v="0"/>
    <s v="photography/photobooks"/>
    <n v="20"/>
    <x v="1269"/>
    <x v="8"/>
    <x v="20"/>
    <d v="2016-10-10T14:32:50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x v="77"/>
    <b v="0"/>
    <s v="photography/photobooks"/>
    <n v="14"/>
    <x v="1270"/>
    <x v="8"/>
    <x v="20"/>
    <d v="2015-12-15T12:10:00"/>
    <x v="1801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x v="59"/>
    <b v="0"/>
    <s v="photography/photobooks"/>
    <n v="48"/>
    <x v="1271"/>
    <x v="8"/>
    <x v="20"/>
    <d v="2015-06-27T21:59:00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x v="11"/>
    <b v="0"/>
    <s v="photography/photobooks"/>
    <n v="31"/>
    <x v="1272"/>
    <x v="8"/>
    <x v="20"/>
    <d v="2015-02-14T01:43:02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x v="47"/>
    <b v="0"/>
    <s v="photography/photobooks"/>
    <n v="35"/>
    <x v="1273"/>
    <x v="8"/>
    <x v="20"/>
    <d v="2015-11-14T17:16:44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x v="259"/>
    <b v="0"/>
    <s v="photography/photobooks"/>
    <n v="36"/>
    <x v="1274"/>
    <x v="8"/>
    <x v="20"/>
    <d v="2015-10-02T18:00:00"/>
    <x v="1805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x v="22"/>
    <b v="0"/>
    <s v="photography/photobooks"/>
    <n v="3"/>
    <x v="1275"/>
    <x v="8"/>
    <x v="20"/>
    <d v="2014-09-30T15:19:09"/>
    <x v="1806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x v="22"/>
    <b v="0"/>
    <s v="photography/photobooks"/>
    <n v="11"/>
    <x v="1276"/>
    <x v="8"/>
    <x v="20"/>
    <d v="2014-09-28T01:38:33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x v="93"/>
    <b v="0"/>
    <s v="photography/photobooks"/>
    <n v="41"/>
    <x v="1277"/>
    <x v="8"/>
    <x v="20"/>
    <d v="2017-02-11T16:20:30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x v="82"/>
    <b v="0"/>
    <s v="photography/photobooks"/>
    <n v="11"/>
    <x v="1278"/>
    <x v="8"/>
    <x v="20"/>
    <d v="2015-03-01T21:47:19"/>
    <x v="180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x v="84"/>
    <b v="0"/>
    <s v="photography/photobooks"/>
    <n v="3"/>
    <x v="501"/>
    <x v="8"/>
    <x v="20"/>
    <d v="2014-08-21T21:50:26"/>
    <x v="181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x v="55"/>
    <b v="0"/>
    <s v="photography/photobooks"/>
    <n v="0"/>
    <x v="1279"/>
    <x v="8"/>
    <x v="20"/>
    <d v="2014-10-24T04:00:00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x v="23"/>
    <b v="0"/>
    <s v="photography/photobooks"/>
    <n v="13"/>
    <x v="1280"/>
    <x v="8"/>
    <x v="20"/>
    <d v="2016-07-03T07:38:56"/>
    <x v="1812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x v="78"/>
    <b v="0"/>
    <s v="photography/photobooks"/>
    <n v="0"/>
    <x v="121"/>
    <x v="8"/>
    <x v="20"/>
    <d v="2014-08-08T21:20:12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x v="205"/>
    <b v="0"/>
    <s v="photography/photobooks"/>
    <n v="49"/>
    <x v="1281"/>
    <x v="8"/>
    <x v="20"/>
    <d v="2015-02-28T07:32:16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x v="78"/>
    <b v="0"/>
    <s v="photography/photobooks"/>
    <n v="0"/>
    <x v="121"/>
    <x v="8"/>
    <x v="20"/>
    <d v="2015-07-01T21:45:37"/>
    <x v="1815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x v="79"/>
    <b v="0"/>
    <s v="photography/photobooks"/>
    <n v="2"/>
    <x v="1282"/>
    <x v="8"/>
    <x v="20"/>
    <d v="2016-07-25T19:00:00"/>
    <x v="1816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x v="61"/>
    <b v="0"/>
    <s v="photography/photobooks"/>
    <n v="52"/>
    <x v="1283"/>
    <x v="8"/>
    <x v="20"/>
    <d v="2017-01-30T06:59:00"/>
    <x v="1817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x v="78"/>
    <b v="0"/>
    <s v="photography/photobooks"/>
    <n v="0"/>
    <x v="121"/>
    <x v="8"/>
    <x v="20"/>
    <d v="2015-04-03T04:37:30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x v="80"/>
    <b v="0"/>
    <s v="photography/photobooks"/>
    <n v="2"/>
    <x v="1284"/>
    <x v="8"/>
    <x v="20"/>
    <d v="2014-07-30T18:03:16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x v="22"/>
    <b v="0"/>
    <s v="photography/photobooks"/>
    <n v="7"/>
    <x v="1285"/>
    <x v="8"/>
    <x v="20"/>
    <d v="2015-04-01T01:01:30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x v="7"/>
    <b v="1"/>
    <s v="music/rock"/>
    <n v="135"/>
    <x v="1286"/>
    <x v="4"/>
    <x v="11"/>
    <d v="2012-03-03T07:39:27"/>
    <x v="182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x v="202"/>
    <b v="1"/>
    <s v="music/rock"/>
    <n v="100"/>
    <x v="50"/>
    <x v="4"/>
    <x v="11"/>
    <d v="2014-01-31T19:01:00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x v="51"/>
    <b v="1"/>
    <s v="music/rock"/>
    <n v="116"/>
    <x v="1287"/>
    <x v="4"/>
    <x v="11"/>
    <d v="2012-10-24T16:26:16"/>
    <x v="1823"/>
  </r>
  <r>
    <n v="1824"/>
    <s v="Tin Man's Broken Wisdom Fund"/>
    <s v="cd fund raiser"/>
    <n v="3000"/>
    <n v="3002"/>
    <x v="0"/>
    <x v="0"/>
    <s v="USD"/>
    <n v="1389146880"/>
    <n v="1387403967"/>
    <b v="0"/>
    <x v="244"/>
    <b v="1"/>
    <s v="music/rock"/>
    <n v="100"/>
    <x v="1288"/>
    <x v="4"/>
    <x v="11"/>
    <d v="2014-01-08T02:08:00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x v="133"/>
    <b v="1"/>
    <s v="music/rock"/>
    <n v="105"/>
    <x v="1289"/>
    <x v="4"/>
    <x v="11"/>
    <d v="2013-07-11T20:01:43"/>
    <x v="1825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x v="44"/>
    <b v="1"/>
    <s v="music/rock"/>
    <n v="101"/>
    <x v="1290"/>
    <x v="4"/>
    <x v="11"/>
    <d v="2014-02-17T22:10:17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x v="93"/>
    <b v="1"/>
    <s v="music/rock"/>
    <n v="101"/>
    <x v="1291"/>
    <x v="4"/>
    <x v="11"/>
    <d v="2011-03-03T07:49:21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x v="53"/>
    <b v="1"/>
    <s v="music/rock"/>
    <n v="100"/>
    <x v="1292"/>
    <x v="4"/>
    <x v="11"/>
    <d v="2014-05-09T22:00:00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x v="51"/>
    <b v="1"/>
    <s v="music/rock"/>
    <n v="167"/>
    <x v="1293"/>
    <x v="4"/>
    <x v="11"/>
    <d v="2011-01-21T22:00:00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x v="334"/>
    <b v="1"/>
    <s v="music/rock"/>
    <n v="102"/>
    <x v="558"/>
    <x v="4"/>
    <x v="11"/>
    <d v="2014-02-24T16:25:07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x v="25"/>
    <b v="1"/>
    <s v="music/rock"/>
    <n v="103"/>
    <x v="1294"/>
    <x v="4"/>
    <x v="11"/>
    <d v="2012-05-12T23:54:23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x v="9"/>
    <b v="1"/>
    <s v="music/rock"/>
    <n v="143"/>
    <x v="380"/>
    <x v="4"/>
    <x v="11"/>
    <d v="2011-03-04T12:57:07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x v="20"/>
    <b v="1"/>
    <s v="music/rock"/>
    <n v="263"/>
    <x v="823"/>
    <x v="4"/>
    <x v="11"/>
    <d v="2013-03-02T07:59:00"/>
    <x v="1833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x v="240"/>
    <b v="1"/>
    <s v="music/rock"/>
    <n v="118"/>
    <x v="1295"/>
    <x v="4"/>
    <x v="11"/>
    <d v="2015-01-24T23:08:15"/>
    <x v="1834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x v="202"/>
    <b v="1"/>
    <s v="music/rock"/>
    <n v="104"/>
    <x v="1296"/>
    <x v="4"/>
    <x v="11"/>
    <d v="2016-03-31T15:51:11"/>
    <x v="1835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x v="165"/>
    <b v="1"/>
    <s v="music/rock"/>
    <n v="200"/>
    <x v="1297"/>
    <x v="4"/>
    <x v="11"/>
    <d v="2013-02-17T19:25:29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x v="209"/>
    <b v="1"/>
    <s v="music/rock"/>
    <n v="307"/>
    <x v="1298"/>
    <x v="4"/>
    <x v="11"/>
    <d v="2012-03-18T00:08:55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x v="33"/>
    <b v="1"/>
    <s v="music/rock"/>
    <n v="100"/>
    <x v="1299"/>
    <x v="4"/>
    <x v="11"/>
    <d v="2011-10-01T03:00:00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x v="43"/>
    <b v="1"/>
    <s v="music/rock"/>
    <n v="205"/>
    <x v="1300"/>
    <x v="4"/>
    <x v="11"/>
    <d v="2016-10-01T17:19:42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x v="62"/>
    <b v="1"/>
    <s v="music/rock"/>
    <n v="109"/>
    <x v="1301"/>
    <x v="4"/>
    <x v="11"/>
    <d v="2013-05-07T04:59:00"/>
    <x v="184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x v="244"/>
    <b v="1"/>
    <s v="music/rock"/>
    <n v="102"/>
    <x v="1302"/>
    <x v="4"/>
    <x v="11"/>
    <d v="2014-05-20T04:59:00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x v="64"/>
    <b v="1"/>
    <s v="music/rock"/>
    <n v="125"/>
    <x v="1303"/>
    <x v="4"/>
    <x v="11"/>
    <d v="2015-03-02T05:59:00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x v="179"/>
    <b v="1"/>
    <s v="music/rock"/>
    <n v="124"/>
    <x v="1304"/>
    <x v="4"/>
    <x v="11"/>
    <d v="2011-02-20T23:52:34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x v="9"/>
    <b v="1"/>
    <s v="music/rock"/>
    <n v="101"/>
    <x v="1305"/>
    <x v="4"/>
    <x v="11"/>
    <d v="2011-06-11T03:00:00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x v="10"/>
    <b v="1"/>
    <s v="music/rock"/>
    <n v="100"/>
    <x v="1306"/>
    <x v="4"/>
    <x v="11"/>
    <d v="2016-06-17T04:55:00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x v="335"/>
    <b v="1"/>
    <s v="music/rock"/>
    <n v="138"/>
    <x v="1307"/>
    <x v="4"/>
    <x v="11"/>
    <d v="2012-12-15T15:36:17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x v="44"/>
    <b v="1"/>
    <s v="music/rock"/>
    <n v="121"/>
    <x v="1308"/>
    <x v="4"/>
    <x v="11"/>
    <d v="2015-04-21T05:40:32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x v="54"/>
    <b v="1"/>
    <s v="music/rock"/>
    <n v="107"/>
    <x v="574"/>
    <x v="4"/>
    <x v="11"/>
    <d v="2011-07-31T06:59:00"/>
    <x v="1848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x v="22"/>
    <b v="1"/>
    <s v="music/rock"/>
    <n v="100"/>
    <x v="1309"/>
    <x v="4"/>
    <x v="11"/>
    <d v="2012-10-17T20:17:39"/>
    <x v="184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x v="122"/>
    <b v="1"/>
    <s v="music/rock"/>
    <n v="102"/>
    <x v="1310"/>
    <x v="4"/>
    <x v="11"/>
    <d v="2014-07-10T23:01:40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x v="55"/>
    <b v="1"/>
    <s v="music/rock"/>
    <n v="100"/>
    <x v="1311"/>
    <x v="4"/>
    <x v="11"/>
    <d v="2014-07-28T01:00:00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x v="132"/>
    <b v="1"/>
    <s v="music/rock"/>
    <n v="117"/>
    <x v="1312"/>
    <x v="4"/>
    <x v="11"/>
    <d v="2015-04-25T00:00:00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x v="25"/>
    <b v="1"/>
    <s v="music/rock"/>
    <n v="102"/>
    <x v="1313"/>
    <x v="4"/>
    <x v="11"/>
    <d v="2012-11-14T02:26:57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x v="49"/>
    <b v="1"/>
    <s v="music/rock"/>
    <n v="102"/>
    <x v="1314"/>
    <x v="4"/>
    <x v="11"/>
    <d v="2013-05-24T00:30:37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x v="277"/>
    <b v="1"/>
    <s v="music/rock"/>
    <n v="154"/>
    <x v="1315"/>
    <x v="4"/>
    <x v="11"/>
    <d v="2014-01-06T12:55:40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x v="44"/>
    <b v="1"/>
    <s v="music/rock"/>
    <n v="101"/>
    <x v="1316"/>
    <x v="4"/>
    <x v="11"/>
    <d v="2014-07-18T20:31:12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x v="19"/>
    <b v="1"/>
    <s v="music/rock"/>
    <n v="100"/>
    <x v="1317"/>
    <x v="4"/>
    <x v="11"/>
    <d v="2014-09-12T18:26:53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x v="184"/>
    <b v="1"/>
    <s v="music/rock"/>
    <n v="109"/>
    <x v="1318"/>
    <x v="4"/>
    <x v="11"/>
    <d v="2011-12-16T05:48:41"/>
    <x v="1858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x v="66"/>
    <b v="1"/>
    <s v="music/rock"/>
    <n v="132"/>
    <x v="1319"/>
    <x v="4"/>
    <x v="11"/>
    <d v="2011-09-22T18:28:49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x v="10"/>
    <b v="1"/>
    <s v="music/rock"/>
    <n v="133"/>
    <x v="1320"/>
    <x v="4"/>
    <x v="11"/>
    <d v="2014-02-06T17:01:24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x v="78"/>
    <b v="0"/>
    <s v="games/mobile games"/>
    <n v="0"/>
    <x v="121"/>
    <x v="6"/>
    <x v="18"/>
    <d v="2015-01-26T07:12:21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x v="38"/>
    <b v="0"/>
    <s v="games/mobile games"/>
    <n v="8"/>
    <x v="1321"/>
    <x v="6"/>
    <x v="18"/>
    <d v="2017-03-08T07:30:00"/>
    <x v="1862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x v="84"/>
    <b v="0"/>
    <s v="games/mobile games"/>
    <n v="0"/>
    <x v="144"/>
    <x v="6"/>
    <x v="18"/>
    <d v="2014-06-12T19:08:05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x v="53"/>
    <b v="0"/>
    <s v="games/mobile games"/>
    <n v="43"/>
    <x v="1322"/>
    <x v="6"/>
    <x v="18"/>
    <d v="2014-05-04T17:11:40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x v="84"/>
    <b v="0"/>
    <s v="games/mobile games"/>
    <n v="0"/>
    <x v="447"/>
    <x v="6"/>
    <x v="18"/>
    <d v="2016-11-06T09:49:07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x v="84"/>
    <b v="0"/>
    <s v="games/mobile games"/>
    <n v="1"/>
    <x v="368"/>
    <x v="6"/>
    <x v="18"/>
    <d v="2017-03-01T04:00:00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x v="29"/>
    <b v="0"/>
    <s v="games/mobile games"/>
    <n v="0"/>
    <x v="119"/>
    <x v="6"/>
    <x v="18"/>
    <d v="2016-11-05T22:11:52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x v="57"/>
    <b v="0"/>
    <s v="games/mobile games"/>
    <n v="5"/>
    <x v="868"/>
    <x v="6"/>
    <x v="18"/>
    <d v="2015-12-15T07:59:00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x v="78"/>
    <b v="0"/>
    <s v="games/mobile games"/>
    <n v="0"/>
    <x v="121"/>
    <x v="6"/>
    <x v="18"/>
    <d v="2017-01-04T00:04:09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x v="202"/>
    <b v="0"/>
    <s v="games/mobile games"/>
    <n v="10"/>
    <x v="1323"/>
    <x v="6"/>
    <x v="18"/>
    <d v="2016-01-31T04:17:00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x v="195"/>
    <b v="0"/>
    <s v="games/mobile games"/>
    <n v="72"/>
    <x v="1324"/>
    <x v="6"/>
    <x v="18"/>
    <d v="2014-11-20T19:48:21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x v="62"/>
    <b v="0"/>
    <s v="games/mobile games"/>
    <n v="1"/>
    <x v="1325"/>
    <x v="6"/>
    <x v="18"/>
    <d v="2015-06-30T03:06:42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x v="84"/>
    <b v="0"/>
    <s v="games/mobile games"/>
    <n v="0"/>
    <x v="656"/>
    <x v="6"/>
    <x v="18"/>
    <d v="2015-07-08T16:45:00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x v="84"/>
    <b v="0"/>
    <s v="games/mobile games"/>
    <n v="0"/>
    <x v="31"/>
    <x v="6"/>
    <x v="18"/>
    <d v="2016-06-28T23:15:33"/>
    <x v="1874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x v="83"/>
    <b v="0"/>
    <s v="games/mobile games"/>
    <n v="1"/>
    <x v="1326"/>
    <x v="6"/>
    <x v="18"/>
    <d v="2016-08-06T21:35:08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x v="78"/>
    <b v="0"/>
    <s v="games/mobile games"/>
    <n v="0"/>
    <x v="121"/>
    <x v="6"/>
    <x v="18"/>
    <d v="2014-06-16T06:50:05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x v="78"/>
    <b v="0"/>
    <s v="games/mobile games"/>
    <n v="0"/>
    <x v="121"/>
    <x v="6"/>
    <x v="18"/>
    <d v="2015-03-01T00:42:05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x v="78"/>
    <b v="0"/>
    <s v="games/mobile games"/>
    <n v="0"/>
    <x v="121"/>
    <x v="6"/>
    <x v="18"/>
    <d v="2014-06-13T00:12:35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x v="84"/>
    <b v="0"/>
    <s v="games/mobile games"/>
    <n v="0"/>
    <x v="362"/>
    <x v="6"/>
    <x v="18"/>
    <d v="2016-03-14T14:35:29"/>
    <x v="187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x v="54"/>
    <b v="0"/>
    <s v="games/mobile games"/>
    <n v="20"/>
    <x v="1327"/>
    <x v="6"/>
    <x v="18"/>
    <d v="2016-03-30T12:36:20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x v="16"/>
    <b v="1"/>
    <s v="music/indie rock"/>
    <n v="173"/>
    <x v="1328"/>
    <x v="4"/>
    <x v="14"/>
    <d v="2015-03-10T02:39:49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x v="75"/>
    <b v="1"/>
    <s v="music/indie rock"/>
    <n v="101"/>
    <x v="1329"/>
    <x v="4"/>
    <x v="14"/>
    <d v="2012-07-10T23:48:00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x v="58"/>
    <b v="1"/>
    <s v="music/indie rock"/>
    <n v="105"/>
    <x v="1330"/>
    <x v="4"/>
    <x v="14"/>
    <d v="2012-04-08T21:45:08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x v="55"/>
    <b v="1"/>
    <s v="music/indie rock"/>
    <n v="135"/>
    <x v="1331"/>
    <x v="4"/>
    <x v="14"/>
    <d v="2012-11-27T12:00:00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x v="217"/>
    <b v="1"/>
    <s v="music/indie rock"/>
    <n v="116"/>
    <x v="901"/>
    <x v="4"/>
    <x v="14"/>
    <d v="2012-08-10T22:00:00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x v="60"/>
    <b v="1"/>
    <s v="music/indie rock"/>
    <n v="102"/>
    <x v="1332"/>
    <x v="4"/>
    <x v="14"/>
    <d v="2014-11-12T22:45:38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x v="22"/>
    <b v="1"/>
    <s v="music/indie rock"/>
    <n v="111"/>
    <x v="1333"/>
    <x v="4"/>
    <x v="14"/>
    <d v="2015-12-03T21:30:00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x v="30"/>
    <b v="1"/>
    <s v="music/indie rock"/>
    <n v="166"/>
    <x v="1334"/>
    <x v="4"/>
    <x v="14"/>
    <d v="2010-06-01T04:59:00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x v="34"/>
    <b v="1"/>
    <s v="music/indie rock"/>
    <n v="107"/>
    <x v="974"/>
    <x v="4"/>
    <x v="14"/>
    <d v="2013-03-11T18:02:26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x v="336"/>
    <b v="1"/>
    <s v="music/indie rock"/>
    <n v="145"/>
    <x v="1335"/>
    <x v="4"/>
    <x v="14"/>
    <d v="2012-12-15T18:52:08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x v="148"/>
    <b v="1"/>
    <s v="music/indie rock"/>
    <n v="106"/>
    <x v="1336"/>
    <x v="4"/>
    <x v="14"/>
    <d v="2010-07-22T06:00:00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x v="55"/>
    <b v="1"/>
    <s v="music/indie rock"/>
    <n v="137"/>
    <x v="1105"/>
    <x v="4"/>
    <x v="14"/>
    <d v="2011-06-07T15:18:01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x v="43"/>
    <b v="1"/>
    <s v="music/indie rock"/>
    <n v="104"/>
    <x v="1337"/>
    <x v="4"/>
    <x v="14"/>
    <d v="2011-04-16T03:59:00"/>
    <x v="1893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x v="9"/>
    <b v="1"/>
    <s v="music/indie rock"/>
    <n v="115"/>
    <x v="1338"/>
    <x v="4"/>
    <x v="14"/>
    <d v="2012-02-12T21:43:03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x v="5"/>
    <b v="1"/>
    <s v="music/indie rock"/>
    <n v="102"/>
    <x v="1339"/>
    <x v="4"/>
    <x v="14"/>
    <d v="2015-10-20T17:55:22"/>
    <x v="1895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x v="62"/>
    <b v="1"/>
    <s v="music/indie rock"/>
    <n v="124"/>
    <x v="1340"/>
    <x v="4"/>
    <x v="14"/>
    <d v="2012-04-12T17:02:45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x v="275"/>
    <b v="1"/>
    <s v="music/indie rock"/>
    <n v="102"/>
    <x v="1341"/>
    <x v="4"/>
    <x v="14"/>
    <d v="2014-03-04T21:00:00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x v="64"/>
    <b v="1"/>
    <s v="music/indie rock"/>
    <n v="145"/>
    <x v="1342"/>
    <x v="4"/>
    <x v="14"/>
    <d v="2016-02-01T18:00:00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x v="288"/>
    <b v="1"/>
    <s v="music/indie rock"/>
    <n v="133"/>
    <x v="1343"/>
    <x v="4"/>
    <x v="14"/>
    <d v="2015-03-25T21:36:06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x v="241"/>
    <b v="1"/>
    <s v="music/indie rock"/>
    <n v="109"/>
    <x v="1344"/>
    <x v="4"/>
    <x v="14"/>
    <d v="2012-10-06T09:59:00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x v="20"/>
    <b v="0"/>
    <s v="technology/gadgets"/>
    <n v="3"/>
    <x v="1345"/>
    <x v="2"/>
    <x v="29"/>
    <d v="2015-05-22T13:00:00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x v="83"/>
    <b v="0"/>
    <s v="technology/gadgets"/>
    <n v="1"/>
    <x v="143"/>
    <x v="2"/>
    <x v="29"/>
    <d v="2015-03-04T18:57:27"/>
    <x v="1902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x v="14"/>
    <b v="0"/>
    <s v="technology/gadgets"/>
    <n v="47"/>
    <x v="1346"/>
    <x v="2"/>
    <x v="29"/>
    <d v="2017-01-27T18:29:51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x v="84"/>
    <b v="0"/>
    <s v="technology/gadgets"/>
    <n v="0"/>
    <x v="380"/>
    <x v="2"/>
    <x v="29"/>
    <d v="2016-01-02T16:27:01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x v="80"/>
    <b v="0"/>
    <s v="technology/gadgets"/>
    <n v="0"/>
    <x v="678"/>
    <x v="2"/>
    <x v="29"/>
    <d v="2014-09-07T22:13:14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x v="221"/>
    <b v="0"/>
    <s v="technology/gadgets"/>
    <n v="43"/>
    <x v="1347"/>
    <x v="2"/>
    <x v="29"/>
    <d v="2016-06-23T16:06:23"/>
    <x v="1906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x v="80"/>
    <b v="0"/>
    <s v="technology/gadgets"/>
    <n v="0"/>
    <x v="1209"/>
    <x v="2"/>
    <x v="29"/>
    <d v="2014-05-23T14:05:25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x v="80"/>
    <b v="0"/>
    <s v="technology/gadgets"/>
    <n v="2"/>
    <x v="1348"/>
    <x v="2"/>
    <x v="29"/>
    <d v="2016-12-29T22:01:40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x v="44"/>
    <b v="0"/>
    <s v="technology/gadgets"/>
    <n v="14"/>
    <x v="1349"/>
    <x v="2"/>
    <x v="29"/>
    <d v="2014-10-23T10:17:59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x v="168"/>
    <b v="0"/>
    <s v="technology/gadgets"/>
    <n v="39"/>
    <x v="1350"/>
    <x v="2"/>
    <x v="29"/>
    <d v="2015-10-31T22:45:00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x v="29"/>
    <b v="0"/>
    <s v="technology/gadgets"/>
    <n v="0"/>
    <x v="119"/>
    <x v="2"/>
    <x v="29"/>
    <d v="2014-08-09T00:48:54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x v="288"/>
    <b v="0"/>
    <s v="technology/gadgets"/>
    <n v="59"/>
    <x v="1351"/>
    <x v="2"/>
    <x v="29"/>
    <d v="2015-06-04T05:26:00"/>
    <x v="1912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x v="55"/>
    <b v="0"/>
    <s v="technology/gadgets"/>
    <n v="1"/>
    <x v="1352"/>
    <x v="2"/>
    <x v="29"/>
    <d v="2014-10-08T12:16:18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x v="84"/>
    <b v="0"/>
    <s v="technology/gadgets"/>
    <n v="9"/>
    <x v="179"/>
    <x v="2"/>
    <x v="29"/>
    <d v="2014-11-01T03:59:00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x v="80"/>
    <b v="0"/>
    <s v="technology/gadgets"/>
    <n v="2"/>
    <x v="447"/>
    <x v="2"/>
    <x v="29"/>
    <d v="2014-09-02T01:10:22"/>
    <x v="1915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x v="79"/>
    <b v="0"/>
    <s v="technology/gadgets"/>
    <n v="1"/>
    <x v="1326"/>
    <x v="2"/>
    <x v="29"/>
    <d v="2016-11-07T18:12:55"/>
    <x v="1916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x v="16"/>
    <b v="0"/>
    <s v="technology/gadgets"/>
    <n v="53"/>
    <x v="1353"/>
    <x v="2"/>
    <x v="29"/>
    <d v="2017-02-10T06:28:53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x v="82"/>
    <b v="0"/>
    <s v="technology/gadgets"/>
    <n v="1"/>
    <x v="673"/>
    <x v="2"/>
    <x v="29"/>
    <d v="2014-08-12T18:57:31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x v="22"/>
    <b v="0"/>
    <s v="technology/gadgets"/>
    <n v="47"/>
    <x v="1354"/>
    <x v="2"/>
    <x v="29"/>
    <d v="2015-05-19T21:00:49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x v="217"/>
    <b v="0"/>
    <s v="technology/gadgets"/>
    <n v="43"/>
    <x v="1355"/>
    <x v="2"/>
    <x v="29"/>
    <d v="2015-10-21T23:00:00"/>
    <x v="192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x v="44"/>
    <b v="1"/>
    <s v="music/indie rock"/>
    <n v="137"/>
    <x v="1205"/>
    <x v="4"/>
    <x v="14"/>
    <d v="2012-07-14T05:19:03"/>
    <x v="1921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x v="31"/>
    <b v="1"/>
    <s v="music/indie rock"/>
    <n v="116"/>
    <x v="1356"/>
    <x v="4"/>
    <x v="14"/>
    <d v="2013-12-12T06:08:27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x v="62"/>
    <b v="1"/>
    <s v="music/indie rock"/>
    <n v="241"/>
    <x v="1357"/>
    <x v="4"/>
    <x v="14"/>
    <d v="2011-09-27T04:59:00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x v="51"/>
    <b v="1"/>
    <s v="music/indie rock"/>
    <n v="114"/>
    <x v="1358"/>
    <x v="4"/>
    <x v="14"/>
    <d v="2014-01-15T19:33:00"/>
    <x v="192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x v="47"/>
    <b v="1"/>
    <s v="music/indie rock"/>
    <n v="110"/>
    <x v="1359"/>
    <x v="4"/>
    <x v="14"/>
    <d v="2013-10-11T00:00:00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x v="329"/>
    <b v="1"/>
    <s v="music/indie rock"/>
    <n v="195"/>
    <x v="1360"/>
    <x v="4"/>
    <x v="14"/>
    <d v="2010-11-02T00:26:00"/>
    <x v="1926"/>
  </r>
  <r>
    <n v="1927"/>
    <s v="GBS Detroit Presents Hampshire"/>
    <s v="Hampshire is headed to GBS Detroit."/>
    <n v="600"/>
    <n v="620"/>
    <x v="0"/>
    <x v="0"/>
    <s v="USD"/>
    <n v="1331182740"/>
    <n v="1329856839"/>
    <b v="0"/>
    <x v="202"/>
    <b v="1"/>
    <s v="music/indie rock"/>
    <n v="103"/>
    <x v="1361"/>
    <x v="4"/>
    <x v="14"/>
    <d v="2012-03-08T04:59:00"/>
    <x v="1927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x v="69"/>
    <b v="1"/>
    <s v="music/indie rock"/>
    <n v="103"/>
    <x v="1362"/>
    <x v="4"/>
    <x v="14"/>
    <d v="2013-05-07T15:33:14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x v="11"/>
    <b v="1"/>
    <s v="music/indie rock"/>
    <n v="100"/>
    <x v="1363"/>
    <x v="4"/>
    <x v="14"/>
    <d v="2011-07-05T00:31:06"/>
    <x v="1929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x v="55"/>
    <b v="1"/>
    <s v="music/indie rock"/>
    <n v="127"/>
    <x v="1364"/>
    <x v="4"/>
    <x v="14"/>
    <d v="2013-07-07T13:24:42"/>
    <x v="1930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x v="133"/>
    <b v="1"/>
    <s v="music/indie rock"/>
    <n v="121"/>
    <x v="1365"/>
    <x v="4"/>
    <x v="14"/>
    <d v="2012-05-22T03:30:00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x v="144"/>
    <b v="1"/>
    <s v="music/indie rock"/>
    <n v="107"/>
    <x v="1366"/>
    <x v="4"/>
    <x v="14"/>
    <d v="2012-01-24T19:26:13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x v="238"/>
    <b v="1"/>
    <s v="music/indie rock"/>
    <n v="172"/>
    <x v="1367"/>
    <x v="4"/>
    <x v="14"/>
    <d v="2014-09-27T03:08:27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x v="99"/>
    <b v="1"/>
    <s v="music/indie rock"/>
    <n v="124"/>
    <x v="1368"/>
    <x v="4"/>
    <x v="14"/>
    <d v="2011-12-25T05:00:00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x v="133"/>
    <b v="1"/>
    <s v="music/indie rock"/>
    <n v="108"/>
    <x v="1369"/>
    <x v="4"/>
    <x v="14"/>
    <d v="2014-06-21T04:59:00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x v="108"/>
    <b v="1"/>
    <s v="music/indie rock"/>
    <n v="117"/>
    <x v="1370"/>
    <x v="4"/>
    <x v="14"/>
    <d v="2011-12-06T05:59:00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x v="60"/>
    <b v="1"/>
    <s v="music/indie rock"/>
    <n v="187"/>
    <x v="1371"/>
    <x v="4"/>
    <x v="14"/>
    <d v="2012-06-15T03:59:00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x v="229"/>
    <b v="1"/>
    <s v="music/indie rock"/>
    <n v="116"/>
    <x v="1372"/>
    <x v="4"/>
    <x v="14"/>
    <d v="2013-07-02T05:00:00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x v="93"/>
    <b v="1"/>
    <s v="music/indie rock"/>
    <n v="111"/>
    <x v="1373"/>
    <x v="4"/>
    <x v="14"/>
    <d v="2013-03-10T22:38:28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x v="162"/>
    <b v="1"/>
    <s v="music/indie rock"/>
    <n v="171"/>
    <x v="1374"/>
    <x v="4"/>
    <x v="14"/>
    <d v="2011-06-15T03:59:00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x v="337"/>
    <b v="1"/>
    <s v="technology/hardware"/>
    <n v="126"/>
    <x v="1375"/>
    <x v="2"/>
    <x v="30"/>
    <d v="2014-05-15T06:58:51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x v="195"/>
    <b v="1"/>
    <s v="technology/hardware"/>
    <n v="138"/>
    <x v="1376"/>
    <x v="2"/>
    <x v="30"/>
    <d v="2011-07-04T19:52:20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x v="338"/>
    <b v="1"/>
    <s v="technology/hardware"/>
    <n v="1705"/>
    <x v="1377"/>
    <x v="2"/>
    <x v="30"/>
    <d v="2016-08-11T06:28:36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x v="339"/>
    <b v="1"/>
    <s v="technology/hardware"/>
    <n v="788"/>
    <x v="1378"/>
    <x v="2"/>
    <x v="30"/>
    <d v="2014-05-01T14:01:30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x v="340"/>
    <b v="1"/>
    <s v="technology/hardware"/>
    <n v="348"/>
    <x v="1379"/>
    <x v="2"/>
    <x v="30"/>
    <d v="2015-07-12T06:02:38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x v="16"/>
    <b v="1"/>
    <s v="technology/hardware"/>
    <n v="150"/>
    <x v="1380"/>
    <x v="2"/>
    <x v="30"/>
    <d v="2014-04-20T02:36:01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x v="23"/>
    <b v="1"/>
    <s v="technology/hardware"/>
    <n v="101"/>
    <x v="431"/>
    <x v="2"/>
    <x v="30"/>
    <d v="2009-11-23T05:59:00"/>
    <x v="1947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x v="341"/>
    <b v="1"/>
    <s v="technology/hardware"/>
    <n v="800"/>
    <x v="1381"/>
    <x v="2"/>
    <x v="30"/>
    <d v="2016-06-06T17:02:00"/>
    <x v="1948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x v="342"/>
    <b v="1"/>
    <s v="technology/hardware"/>
    <n v="106"/>
    <x v="1382"/>
    <x v="2"/>
    <x v="30"/>
    <d v="2014-07-10T10:09:11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x v="343"/>
    <b v="1"/>
    <s v="technology/hardware"/>
    <n v="201"/>
    <x v="1383"/>
    <x v="2"/>
    <x v="30"/>
    <d v="2011-04-22T04:21:13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x v="344"/>
    <b v="1"/>
    <s v="technology/hardware"/>
    <n v="212"/>
    <x v="1384"/>
    <x v="2"/>
    <x v="30"/>
    <d v="2016-11-07T11:05:37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x v="345"/>
    <b v="1"/>
    <s v="technology/hardware"/>
    <n v="198"/>
    <x v="1385"/>
    <x v="2"/>
    <x v="30"/>
    <d v="2013-10-16T14:33:35"/>
    <x v="1952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x v="206"/>
    <b v="1"/>
    <s v="technology/hardware"/>
    <n v="226"/>
    <x v="1386"/>
    <x v="2"/>
    <x v="30"/>
    <d v="2012-03-02T03:00:00"/>
    <x v="1953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x v="119"/>
    <b v="1"/>
    <s v="technology/hardware"/>
    <n v="699"/>
    <x v="1387"/>
    <x v="2"/>
    <x v="30"/>
    <d v="2016-03-12T05:00:00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x v="126"/>
    <b v="1"/>
    <s v="technology/hardware"/>
    <n v="399"/>
    <x v="1388"/>
    <x v="2"/>
    <x v="30"/>
    <d v="2012-05-23T19:00:00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x v="346"/>
    <b v="1"/>
    <s v="technology/hardware"/>
    <n v="294"/>
    <x v="1389"/>
    <x v="2"/>
    <x v="30"/>
    <d v="2015-04-18T21:10:05"/>
    <x v="1956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x v="347"/>
    <b v="1"/>
    <s v="technology/hardware"/>
    <n v="168"/>
    <x v="1390"/>
    <x v="2"/>
    <x v="30"/>
    <d v="2012-10-27T02:21:53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x v="348"/>
    <b v="1"/>
    <s v="technology/hardware"/>
    <n v="1436"/>
    <x v="1391"/>
    <x v="2"/>
    <x v="30"/>
    <d v="2013-03-23T22:42:41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x v="349"/>
    <b v="1"/>
    <s v="technology/hardware"/>
    <n v="157"/>
    <x v="1392"/>
    <x v="2"/>
    <x v="30"/>
    <d v="2014-10-01T00:00:00"/>
    <x v="1959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x v="51"/>
    <b v="1"/>
    <s v="technology/hardware"/>
    <n v="118"/>
    <x v="1393"/>
    <x v="2"/>
    <x v="30"/>
    <d v="2014-12-21T08:42:21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x v="350"/>
    <b v="1"/>
    <s v="technology/hardware"/>
    <n v="1105"/>
    <x v="1394"/>
    <x v="2"/>
    <x v="30"/>
    <d v="2012-10-06T03:59:00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x v="351"/>
    <b v="1"/>
    <s v="technology/hardware"/>
    <n v="193"/>
    <x v="1395"/>
    <x v="2"/>
    <x v="30"/>
    <d v="2014-05-13T18:43:56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x v="242"/>
    <b v="1"/>
    <s v="technology/hardware"/>
    <n v="127"/>
    <x v="1396"/>
    <x v="2"/>
    <x v="30"/>
    <d v="2014-09-16T10:18:54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x v="352"/>
    <b v="1"/>
    <s v="technology/hardware"/>
    <n v="260"/>
    <x v="1397"/>
    <x v="2"/>
    <x v="30"/>
    <d v="2016-04-22T06:32:52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x v="273"/>
    <b v="1"/>
    <s v="technology/hardware"/>
    <n v="262"/>
    <x v="1398"/>
    <x v="2"/>
    <x v="30"/>
    <d v="2012-01-12T01:00:00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x v="353"/>
    <b v="1"/>
    <s v="technology/hardware"/>
    <n v="207"/>
    <x v="1399"/>
    <x v="2"/>
    <x v="30"/>
    <d v="2014-08-14T12:58:18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x v="316"/>
    <b v="1"/>
    <s v="technology/hardware"/>
    <n v="370"/>
    <x v="1400"/>
    <x v="2"/>
    <x v="30"/>
    <d v="2014-05-01T15:55:29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x v="354"/>
    <b v="1"/>
    <s v="technology/hardware"/>
    <n v="285"/>
    <x v="1401"/>
    <x v="2"/>
    <x v="30"/>
    <d v="2016-12-03T15:05:15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x v="355"/>
    <b v="1"/>
    <s v="technology/hardware"/>
    <n v="579"/>
    <x v="1402"/>
    <x v="2"/>
    <x v="30"/>
    <d v="2016-08-05T19:01:08"/>
    <x v="1969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x v="356"/>
    <b v="1"/>
    <s v="technology/hardware"/>
    <n v="1132"/>
    <x v="1403"/>
    <x v="2"/>
    <x v="30"/>
    <d v="2013-04-20T03:38:21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x v="357"/>
    <b v="1"/>
    <s v="technology/hardware"/>
    <n v="263"/>
    <x v="1404"/>
    <x v="2"/>
    <x v="30"/>
    <d v="2013-11-15T04:00:00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x v="146"/>
    <b v="1"/>
    <s v="technology/hardware"/>
    <n v="674"/>
    <x v="1405"/>
    <x v="2"/>
    <x v="30"/>
    <d v="2012-11-18T01:17:24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x v="358"/>
    <b v="1"/>
    <s v="technology/hardware"/>
    <n v="257"/>
    <x v="1406"/>
    <x v="2"/>
    <x v="30"/>
    <d v="2016-08-06T07:00:00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x v="359"/>
    <b v="1"/>
    <s v="technology/hardware"/>
    <n v="375"/>
    <x v="1407"/>
    <x v="2"/>
    <x v="30"/>
    <d v="2013-08-19T08:01:09"/>
    <x v="1974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x v="35"/>
    <b v="1"/>
    <s v="technology/hardware"/>
    <n v="209"/>
    <x v="1408"/>
    <x v="2"/>
    <x v="30"/>
    <d v="2013-03-10T18:07:31"/>
    <x v="1975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x v="360"/>
    <b v="1"/>
    <s v="technology/hardware"/>
    <n v="347"/>
    <x v="1409"/>
    <x v="2"/>
    <x v="30"/>
    <d v="2013-07-13T21:35:25"/>
    <x v="1976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x v="361"/>
    <b v="1"/>
    <s v="technology/hardware"/>
    <n v="402"/>
    <x v="1410"/>
    <x v="2"/>
    <x v="30"/>
    <d v="2015-12-19T07:59:00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x v="362"/>
    <b v="1"/>
    <s v="technology/hardware"/>
    <n v="1027"/>
    <x v="1411"/>
    <x v="2"/>
    <x v="30"/>
    <d v="2012-06-12T07:00:00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x v="363"/>
    <b v="1"/>
    <s v="technology/hardware"/>
    <n v="115"/>
    <x v="1412"/>
    <x v="2"/>
    <x v="30"/>
    <d v="2015-11-19T04:59:00"/>
    <x v="1979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x v="364"/>
    <b v="1"/>
    <s v="technology/hardware"/>
    <n v="355"/>
    <x v="1413"/>
    <x v="2"/>
    <x v="30"/>
    <d v="2016-04-03T12:01:02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x v="8"/>
    <b v="0"/>
    <s v="photography/people"/>
    <n v="5"/>
    <x v="1414"/>
    <x v="8"/>
    <x v="31"/>
    <d v="2014-07-09T17:24:25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x v="78"/>
    <b v="0"/>
    <s v="photography/people"/>
    <n v="0"/>
    <x v="121"/>
    <x v="8"/>
    <x v="31"/>
    <d v="2016-12-04T15:04:47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x v="38"/>
    <b v="0"/>
    <s v="photography/people"/>
    <n v="4"/>
    <x v="1415"/>
    <x v="8"/>
    <x v="31"/>
    <d v="2016-09-02T07:00:00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x v="63"/>
    <b v="0"/>
    <s v="photography/people"/>
    <n v="21"/>
    <x v="1416"/>
    <x v="8"/>
    <x v="31"/>
    <d v="2014-11-30T19:58:01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x v="80"/>
    <b v="0"/>
    <s v="photography/people"/>
    <n v="3"/>
    <x v="786"/>
    <x v="8"/>
    <x v="31"/>
    <d v="2016-08-02T23:00:00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x v="29"/>
    <b v="0"/>
    <s v="photography/people"/>
    <n v="0"/>
    <x v="120"/>
    <x v="8"/>
    <x v="31"/>
    <d v="2016-03-14T09:24:43"/>
    <x v="1986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x v="33"/>
    <b v="0"/>
    <s v="photography/people"/>
    <n v="42"/>
    <x v="1417"/>
    <x v="8"/>
    <x v="31"/>
    <d v="2015-03-01T15:21:16"/>
    <x v="1987"/>
  </r>
  <r>
    <n v="1988"/>
    <s v="Phillip Michael Photography"/>
    <s v="Expressing art in an image!"/>
    <n v="6000"/>
    <n v="25"/>
    <x v="2"/>
    <x v="0"/>
    <s v="USD"/>
    <n v="1440094742"/>
    <n v="1437502742"/>
    <b v="0"/>
    <x v="29"/>
    <b v="0"/>
    <s v="photography/people"/>
    <n v="0"/>
    <x v="380"/>
    <x v="8"/>
    <x v="31"/>
    <d v="2015-08-20T18:19:02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x v="29"/>
    <b v="0"/>
    <s v="photography/people"/>
    <n v="1"/>
    <x v="73"/>
    <x v="8"/>
    <x v="31"/>
    <d v="2016-12-11T16:20:08"/>
    <x v="1989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x v="81"/>
    <b v="0"/>
    <s v="photography/people"/>
    <n v="17"/>
    <x v="1418"/>
    <x v="8"/>
    <x v="31"/>
    <d v="2016-02-13T04:42:12"/>
    <x v="1990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x v="83"/>
    <b v="0"/>
    <s v="photography/people"/>
    <n v="7"/>
    <x v="646"/>
    <x v="8"/>
    <x v="31"/>
    <d v="2015-07-03T21:26:26"/>
    <x v="199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x v="84"/>
    <b v="0"/>
    <s v="photography/people"/>
    <n v="0"/>
    <x v="120"/>
    <x v="8"/>
    <x v="31"/>
    <d v="2015-02-18T03:26:31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x v="78"/>
    <b v="0"/>
    <s v="photography/people"/>
    <n v="0"/>
    <x v="121"/>
    <x v="8"/>
    <x v="31"/>
    <d v="2015-12-21T14:07:17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x v="78"/>
    <b v="0"/>
    <s v="photography/people"/>
    <n v="0"/>
    <x v="121"/>
    <x v="8"/>
    <x v="31"/>
    <d v="2016-12-07T01:09:02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x v="83"/>
    <b v="0"/>
    <s v="photography/people"/>
    <n v="8"/>
    <x v="433"/>
    <x v="8"/>
    <x v="31"/>
    <d v="2015-07-16T21:38:56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x v="78"/>
    <b v="0"/>
    <s v="photography/people"/>
    <n v="0"/>
    <x v="121"/>
    <x v="8"/>
    <x v="31"/>
    <d v="2014-07-10T19:40:11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x v="78"/>
    <b v="0"/>
    <s v="photography/people"/>
    <n v="0"/>
    <x v="121"/>
    <x v="8"/>
    <x v="31"/>
    <d v="2014-08-26T22:20:12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x v="83"/>
    <b v="0"/>
    <s v="photography/people"/>
    <n v="26"/>
    <x v="1419"/>
    <x v="8"/>
    <x v="31"/>
    <d v="2014-08-01T02:50:38"/>
    <x v="199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x v="63"/>
    <b v="0"/>
    <s v="photography/people"/>
    <n v="1"/>
    <x v="1420"/>
    <x v="8"/>
    <x v="31"/>
    <d v="2014-11-13T12:35:08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x v="20"/>
    <b v="0"/>
    <s v="photography/people"/>
    <n v="13"/>
    <x v="380"/>
    <x v="8"/>
    <x v="31"/>
    <d v="2016-01-06T22:50:13"/>
    <x v="2000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x v="365"/>
    <b v="1"/>
    <s v="technology/hardware"/>
    <n v="382"/>
    <x v="1421"/>
    <x v="2"/>
    <x v="30"/>
    <d v="2015-06-12T20:00:00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x v="366"/>
    <b v="1"/>
    <s v="technology/hardware"/>
    <n v="217"/>
    <x v="1422"/>
    <x v="2"/>
    <x v="30"/>
    <d v="2017-01-23T17:05:43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x v="57"/>
    <b v="1"/>
    <s v="technology/hardware"/>
    <n v="312"/>
    <x v="1423"/>
    <x v="2"/>
    <x v="30"/>
    <d v="2010-07-02T23:00:00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x v="178"/>
    <b v="1"/>
    <s v="technology/hardware"/>
    <n v="234"/>
    <x v="1424"/>
    <x v="2"/>
    <x v="30"/>
    <d v="2014-07-10T14:31:03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x v="277"/>
    <b v="1"/>
    <s v="technology/hardware"/>
    <n v="124"/>
    <x v="1425"/>
    <x v="2"/>
    <x v="30"/>
    <d v="2013-10-16T03:59:00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x v="175"/>
    <b v="1"/>
    <s v="technology/hardware"/>
    <n v="248"/>
    <x v="1426"/>
    <x v="2"/>
    <x v="30"/>
    <d v="2014-12-03T13:00:45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x v="89"/>
    <b v="1"/>
    <s v="technology/hardware"/>
    <n v="116"/>
    <x v="1427"/>
    <x v="2"/>
    <x v="30"/>
    <d v="2010-08-24T04:00:00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x v="14"/>
    <b v="1"/>
    <s v="technology/hardware"/>
    <n v="117"/>
    <x v="1428"/>
    <x v="2"/>
    <x v="30"/>
    <d v="2011-09-19T14:30:22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x v="367"/>
    <b v="1"/>
    <s v="technology/hardware"/>
    <n v="305"/>
    <x v="1429"/>
    <x v="2"/>
    <x v="30"/>
    <d v="2016-11-23T08:45:43"/>
    <x v="2009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x v="368"/>
    <b v="1"/>
    <s v="technology/hardware"/>
    <n v="320"/>
    <x v="1240"/>
    <x v="2"/>
    <x v="30"/>
    <d v="2016-08-18T23:54:51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x v="369"/>
    <b v="1"/>
    <s v="technology/hardware"/>
    <n v="820"/>
    <x v="1430"/>
    <x v="2"/>
    <x v="30"/>
    <d v="2016-01-11T23:00:00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x v="275"/>
    <b v="1"/>
    <s v="technology/hardware"/>
    <n v="235"/>
    <x v="1431"/>
    <x v="2"/>
    <x v="30"/>
    <d v="2015-02-05T19:44:01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x v="370"/>
    <b v="1"/>
    <s v="technology/hardware"/>
    <n v="495"/>
    <x v="1432"/>
    <x v="2"/>
    <x v="30"/>
    <d v="2016-07-08T23:03:34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x v="371"/>
    <b v="1"/>
    <s v="technology/hardware"/>
    <n v="7814"/>
    <x v="1433"/>
    <x v="2"/>
    <x v="30"/>
    <d v="2013-03-25T04:08:59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x v="372"/>
    <b v="1"/>
    <s v="technology/hardware"/>
    <n v="113"/>
    <x v="1434"/>
    <x v="2"/>
    <x v="30"/>
    <d v="2011-09-09T21:02:43"/>
    <x v="2015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x v="373"/>
    <b v="1"/>
    <s v="technology/hardware"/>
    <n v="922"/>
    <x v="1435"/>
    <x v="2"/>
    <x v="30"/>
    <d v="2013-03-09T21:08:19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x v="374"/>
    <b v="1"/>
    <s v="technology/hardware"/>
    <n v="125"/>
    <x v="1436"/>
    <x v="2"/>
    <x v="30"/>
    <d v="2012-03-24T04:00:00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x v="375"/>
    <b v="1"/>
    <s v="technology/hardware"/>
    <n v="102"/>
    <x v="1437"/>
    <x v="2"/>
    <x v="30"/>
    <d v="2015-08-13T08:46:49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x v="376"/>
    <b v="1"/>
    <s v="technology/hardware"/>
    <n v="485"/>
    <x v="1438"/>
    <x v="2"/>
    <x v="30"/>
    <d v="2016-09-22T17:00:21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x v="259"/>
    <b v="1"/>
    <s v="technology/hardware"/>
    <n v="192"/>
    <x v="1439"/>
    <x v="2"/>
    <x v="30"/>
    <d v="2014-05-14T23:04:00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x v="195"/>
    <b v="1"/>
    <s v="technology/hardware"/>
    <n v="281"/>
    <x v="1440"/>
    <x v="2"/>
    <x v="30"/>
    <d v="2014-09-24T01:41:37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x v="166"/>
    <b v="1"/>
    <s v="technology/hardware"/>
    <n v="125"/>
    <x v="1441"/>
    <x v="2"/>
    <x v="30"/>
    <d v="2016-06-11T13:39:32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x v="377"/>
    <b v="1"/>
    <s v="technology/hardware"/>
    <n v="161"/>
    <x v="1442"/>
    <x v="2"/>
    <x v="30"/>
    <d v="2015-06-11T10:05:53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x v="217"/>
    <b v="1"/>
    <s v="technology/hardware"/>
    <n v="585"/>
    <x v="1443"/>
    <x v="2"/>
    <x v="30"/>
    <d v="2012-08-13T03:00:00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x v="378"/>
    <b v="1"/>
    <s v="technology/hardware"/>
    <n v="201"/>
    <x v="1444"/>
    <x v="2"/>
    <x v="30"/>
    <d v="2015-06-11T04:25:46"/>
    <x v="2025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x v="379"/>
    <b v="1"/>
    <s v="technology/hardware"/>
    <n v="133"/>
    <x v="1445"/>
    <x v="2"/>
    <x v="30"/>
    <d v="2014-04-21T03:59:00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x v="380"/>
    <b v="1"/>
    <s v="technology/hardware"/>
    <n v="120"/>
    <x v="1446"/>
    <x v="2"/>
    <x v="30"/>
    <d v="2015-03-30T18:31:59"/>
    <x v="2027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x v="1"/>
    <b v="1"/>
    <s v="technology/hardware"/>
    <n v="126"/>
    <x v="1447"/>
    <x v="2"/>
    <x v="30"/>
    <d v="2010-03-15T21:55:00"/>
    <x v="2028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x v="225"/>
    <b v="1"/>
    <s v="technology/hardware"/>
    <n v="361"/>
    <x v="1448"/>
    <x v="2"/>
    <x v="30"/>
    <d v="2014-08-27T00:31:21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x v="381"/>
    <b v="1"/>
    <s v="technology/hardware"/>
    <n v="226"/>
    <x v="1449"/>
    <x v="2"/>
    <x v="30"/>
    <d v="2012-11-29T23:54:56"/>
    <x v="20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x v="278"/>
    <b v="1"/>
    <s v="technology/hardware"/>
    <n v="120"/>
    <x v="1450"/>
    <x v="2"/>
    <x v="30"/>
    <d v="2015-01-09T01:00:00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x v="382"/>
    <b v="1"/>
    <s v="technology/hardware"/>
    <n v="304"/>
    <x v="1451"/>
    <x v="2"/>
    <x v="30"/>
    <d v="2016-12-15T05:00:00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x v="150"/>
    <b v="1"/>
    <s v="technology/hardware"/>
    <n v="179"/>
    <x v="1452"/>
    <x v="2"/>
    <x v="30"/>
    <d v="2014-04-26T01:58:38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x v="278"/>
    <b v="1"/>
    <s v="technology/hardware"/>
    <n v="387"/>
    <x v="1453"/>
    <x v="2"/>
    <x v="30"/>
    <d v="2015-05-07T06:58:00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x v="383"/>
    <b v="1"/>
    <s v="technology/hardware"/>
    <n v="211"/>
    <x v="1454"/>
    <x v="2"/>
    <x v="30"/>
    <d v="2015-12-19T01:00:00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x v="384"/>
    <b v="1"/>
    <s v="technology/hardware"/>
    <n v="132"/>
    <x v="1455"/>
    <x v="2"/>
    <x v="30"/>
    <d v="2014-05-09T20:45:19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x v="385"/>
    <b v="1"/>
    <s v="technology/hardware"/>
    <n v="300"/>
    <x v="1456"/>
    <x v="2"/>
    <x v="30"/>
    <d v="2013-12-30T06:02:33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x v="386"/>
    <b v="1"/>
    <s v="technology/hardware"/>
    <n v="421"/>
    <x v="1457"/>
    <x v="2"/>
    <x v="30"/>
    <d v="2013-07-01T18:00:00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x v="169"/>
    <b v="1"/>
    <s v="technology/hardware"/>
    <n v="136"/>
    <x v="1458"/>
    <x v="2"/>
    <x v="30"/>
    <d v="2016-12-01T04:59:00"/>
    <x v="2039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x v="197"/>
    <b v="1"/>
    <s v="technology/hardware"/>
    <n v="248"/>
    <x v="1459"/>
    <x v="2"/>
    <x v="30"/>
    <d v="2013-11-15T23:15:03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x v="148"/>
    <b v="1"/>
    <s v="technology/hardware"/>
    <n v="182"/>
    <x v="1460"/>
    <x v="2"/>
    <x v="30"/>
    <d v="2016-11-10T13:37:07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x v="205"/>
    <b v="1"/>
    <s v="technology/hardware"/>
    <n v="124"/>
    <x v="1461"/>
    <x v="2"/>
    <x v="30"/>
    <d v="2016-01-22T16:59:34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x v="189"/>
    <b v="1"/>
    <s v="technology/hardware"/>
    <n v="506"/>
    <x v="811"/>
    <x v="2"/>
    <x v="30"/>
    <d v="2016-12-11T04:59:00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x v="387"/>
    <b v="1"/>
    <s v="technology/hardware"/>
    <n v="108"/>
    <x v="1462"/>
    <x v="2"/>
    <x v="30"/>
    <d v="2015-06-13T16:25:14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x v="40"/>
    <b v="1"/>
    <s v="technology/hardware"/>
    <n v="819"/>
    <x v="1463"/>
    <x v="2"/>
    <x v="30"/>
    <d v="2012-07-09T02:07:27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x v="37"/>
    <b v="1"/>
    <s v="technology/hardware"/>
    <n v="121"/>
    <x v="1464"/>
    <x v="2"/>
    <x v="30"/>
    <d v="2013-05-23T04:07:24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x v="388"/>
    <b v="1"/>
    <s v="technology/hardware"/>
    <n v="103"/>
    <x v="1465"/>
    <x v="2"/>
    <x v="30"/>
    <d v="2015-04-17T00:00:00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x v="389"/>
    <b v="1"/>
    <s v="technology/hardware"/>
    <n v="148"/>
    <x v="1466"/>
    <x v="2"/>
    <x v="30"/>
    <d v="2013-05-23T15:38:11"/>
    <x v="2048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x v="390"/>
    <b v="1"/>
    <s v="technology/hardware"/>
    <n v="120"/>
    <x v="1467"/>
    <x v="2"/>
    <x v="30"/>
    <d v="2013-12-02T22:59:00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x v="203"/>
    <b v="1"/>
    <s v="technology/hardware"/>
    <n v="473"/>
    <x v="1468"/>
    <x v="2"/>
    <x v="30"/>
    <d v="2015-05-31T01:42:58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x v="391"/>
    <b v="1"/>
    <s v="technology/hardware"/>
    <n v="130"/>
    <x v="1469"/>
    <x v="2"/>
    <x v="30"/>
    <d v="2013-12-26T00:32:17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x v="392"/>
    <b v="1"/>
    <s v="technology/hardware"/>
    <n v="353"/>
    <x v="1470"/>
    <x v="2"/>
    <x v="30"/>
    <d v="2016-02-20T02:00:53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x v="212"/>
    <b v="1"/>
    <s v="technology/hardware"/>
    <n v="101"/>
    <x v="1471"/>
    <x v="2"/>
    <x v="30"/>
    <d v="2015-11-25T15:49:11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x v="393"/>
    <b v="1"/>
    <s v="technology/hardware"/>
    <n v="114"/>
    <x v="1472"/>
    <x v="2"/>
    <x v="30"/>
    <d v="2014-05-02T12:30:10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x v="21"/>
    <b v="1"/>
    <s v="technology/hardware"/>
    <n v="167"/>
    <x v="1473"/>
    <x v="2"/>
    <x v="30"/>
    <d v="2014-12-03T04:00:00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x v="394"/>
    <b v="1"/>
    <s v="technology/hardware"/>
    <n v="153"/>
    <x v="1474"/>
    <x v="2"/>
    <x v="30"/>
    <d v="2013-04-17T18:15:42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x v="395"/>
    <b v="1"/>
    <s v="technology/hardware"/>
    <n v="202"/>
    <x v="1475"/>
    <x v="2"/>
    <x v="30"/>
    <d v="2016-02-26T11:52:12"/>
    <x v="2057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x v="396"/>
    <b v="1"/>
    <s v="technology/hardware"/>
    <n v="168"/>
    <x v="1476"/>
    <x v="2"/>
    <x v="30"/>
    <d v="2015-03-02T20:00:00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x v="269"/>
    <b v="1"/>
    <s v="technology/hardware"/>
    <n v="143"/>
    <x v="1477"/>
    <x v="2"/>
    <x v="30"/>
    <d v="2016-01-31T21:59:00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x v="397"/>
    <b v="1"/>
    <s v="technology/hardware"/>
    <n v="196"/>
    <x v="1478"/>
    <x v="2"/>
    <x v="30"/>
    <d v="2014-07-23T15:25:50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x v="2"/>
    <b v="1"/>
    <s v="technology/hardware"/>
    <n v="108"/>
    <x v="1479"/>
    <x v="2"/>
    <x v="30"/>
    <d v="2016-12-31T18:20:54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x v="398"/>
    <b v="1"/>
    <s v="technology/hardware"/>
    <n v="115"/>
    <x v="1480"/>
    <x v="2"/>
    <x v="30"/>
    <d v="2016-03-24T08:11:38"/>
    <x v="2062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x v="72"/>
    <b v="1"/>
    <s v="technology/hardware"/>
    <n v="148"/>
    <x v="1481"/>
    <x v="2"/>
    <x v="30"/>
    <d v="2016-05-15T17:35:01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x v="399"/>
    <b v="1"/>
    <s v="technology/hardware"/>
    <n v="191"/>
    <x v="344"/>
    <x v="2"/>
    <x v="30"/>
    <d v="2013-05-31T12:00:00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x v="400"/>
    <b v="1"/>
    <s v="technology/hardware"/>
    <n v="199"/>
    <x v="1482"/>
    <x v="2"/>
    <x v="30"/>
    <d v="2013-12-25T08:00:29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x v="71"/>
    <b v="1"/>
    <s v="technology/hardware"/>
    <n v="219"/>
    <x v="1483"/>
    <x v="2"/>
    <x v="30"/>
    <d v="2014-08-23T18:31:23"/>
    <x v="2066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x v="73"/>
    <b v="1"/>
    <s v="technology/hardware"/>
    <n v="127"/>
    <x v="1484"/>
    <x v="2"/>
    <x v="30"/>
    <d v="2015-05-24T20:29:36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x v="88"/>
    <b v="1"/>
    <s v="technology/hardware"/>
    <n v="105"/>
    <x v="1485"/>
    <x v="2"/>
    <x v="30"/>
    <d v="2016-10-20T20:11:55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x v="40"/>
    <b v="1"/>
    <s v="technology/hardware"/>
    <n v="128"/>
    <x v="1486"/>
    <x v="2"/>
    <x v="30"/>
    <d v="2016-01-02T23:19:51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x v="401"/>
    <b v="1"/>
    <s v="technology/hardware"/>
    <n v="317"/>
    <x v="1487"/>
    <x v="2"/>
    <x v="30"/>
    <d v="2016-06-28T15:45:23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x v="402"/>
    <b v="1"/>
    <s v="technology/hardware"/>
    <n v="281"/>
    <x v="1488"/>
    <x v="2"/>
    <x v="30"/>
    <d v="2016-10-02T06:41:24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x v="403"/>
    <b v="1"/>
    <s v="technology/hardware"/>
    <n v="111"/>
    <x v="1489"/>
    <x v="2"/>
    <x v="30"/>
    <d v="2016-05-07T13:57:12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x v="404"/>
    <b v="1"/>
    <s v="technology/hardware"/>
    <n v="153"/>
    <x v="1490"/>
    <x v="2"/>
    <x v="30"/>
    <d v="2015-05-08T16:01:58"/>
    <x v="2073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x v="83"/>
    <b v="1"/>
    <s v="technology/hardware"/>
    <n v="103"/>
    <x v="1491"/>
    <x v="2"/>
    <x v="30"/>
    <d v="2016-05-06T19:49:42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x v="405"/>
    <b v="1"/>
    <s v="technology/hardware"/>
    <n v="1678"/>
    <x v="1492"/>
    <x v="2"/>
    <x v="30"/>
    <d v="2013-07-25T16:21:28"/>
    <x v="2075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x v="406"/>
    <b v="1"/>
    <s v="technology/hardware"/>
    <n v="543"/>
    <x v="1493"/>
    <x v="2"/>
    <x v="30"/>
    <d v="2014-07-23T21:08:09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x v="101"/>
    <b v="1"/>
    <s v="technology/hardware"/>
    <n v="116"/>
    <x v="1494"/>
    <x v="2"/>
    <x v="30"/>
    <d v="2015-06-05T21:00:00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x v="53"/>
    <b v="1"/>
    <s v="technology/hardware"/>
    <n v="131"/>
    <x v="1495"/>
    <x v="2"/>
    <x v="30"/>
    <d v="2016-12-18T18:30:57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x v="407"/>
    <b v="1"/>
    <s v="technology/hardware"/>
    <n v="288"/>
    <x v="1496"/>
    <x v="2"/>
    <x v="30"/>
    <d v="2015-06-25T19:00:00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x v="133"/>
    <b v="1"/>
    <s v="technology/hardware"/>
    <n v="508"/>
    <x v="1497"/>
    <x v="2"/>
    <x v="30"/>
    <d v="2015-11-11T23:58:20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x v="165"/>
    <b v="1"/>
    <s v="music/indie rock"/>
    <n v="115"/>
    <x v="1498"/>
    <x v="4"/>
    <x v="14"/>
    <d v="2012-05-16T04:59:00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x v="44"/>
    <b v="1"/>
    <s v="music/indie rock"/>
    <n v="111"/>
    <x v="1499"/>
    <x v="4"/>
    <x v="14"/>
    <d v="2011-11-24T03:53:16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x v="20"/>
    <b v="1"/>
    <s v="music/indie rock"/>
    <n v="113"/>
    <x v="441"/>
    <x v="4"/>
    <x v="14"/>
    <d v="2012-06-04T17:19:55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x v="67"/>
    <b v="1"/>
    <s v="music/indie rock"/>
    <n v="108"/>
    <x v="1500"/>
    <x v="4"/>
    <x v="14"/>
    <d v="2014-05-04T06:59:00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x v="183"/>
    <b v="1"/>
    <s v="music/indie rock"/>
    <n v="124"/>
    <x v="1501"/>
    <x v="4"/>
    <x v="14"/>
    <d v="2012-07-15T20:03:07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x v="2"/>
    <b v="1"/>
    <s v="music/indie rock"/>
    <n v="101"/>
    <x v="1502"/>
    <x v="4"/>
    <x v="14"/>
    <d v="2011-12-14T04:59:00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x v="20"/>
    <b v="1"/>
    <s v="music/indie rock"/>
    <n v="104"/>
    <x v="1503"/>
    <x v="4"/>
    <x v="14"/>
    <d v="2011-09-08T04:54:18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x v="11"/>
    <b v="1"/>
    <s v="music/indie rock"/>
    <n v="116"/>
    <x v="1504"/>
    <x v="4"/>
    <x v="14"/>
    <d v="2010-09-11T03:59:00"/>
    <x v="2088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x v="95"/>
    <b v="1"/>
    <s v="music/indie rock"/>
    <n v="120"/>
    <x v="1505"/>
    <x v="4"/>
    <x v="14"/>
    <d v="2013-08-02T01:49:54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x v="322"/>
    <b v="1"/>
    <s v="music/indie rock"/>
    <n v="115"/>
    <x v="1506"/>
    <x v="4"/>
    <x v="14"/>
    <d v="2013-02-24T09:09:15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x v="336"/>
    <b v="1"/>
    <s v="music/indie rock"/>
    <n v="120"/>
    <x v="1507"/>
    <x v="4"/>
    <x v="14"/>
    <d v="2011-03-01T20:00:00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x v="165"/>
    <b v="1"/>
    <s v="music/indie rock"/>
    <n v="101"/>
    <x v="1508"/>
    <x v="4"/>
    <x v="14"/>
    <d v="2011-10-07T16:58:52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x v="23"/>
    <b v="1"/>
    <s v="music/indie rock"/>
    <n v="102"/>
    <x v="1509"/>
    <x v="4"/>
    <x v="14"/>
    <d v="2012-12-22T21:30:32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x v="250"/>
    <b v="1"/>
    <s v="music/indie rock"/>
    <n v="121"/>
    <x v="1510"/>
    <x v="4"/>
    <x v="14"/>
    <d v="2012-03-05T03:00:00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x v="19"/>
    <b v="1"/>
    <s v="music/indie rock"/>
    <n v="100"/>
    <x v="382"/>
    <x v="4"/>
    <x v="14"/>
    <d v="2011-10-02T17:36:13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x v="25"/>
    <b v="1"/>
    <s v="music/indie rock"/>
    <n v="102"/>
    <x v="1511"/>
    <x v="4"/>
    <x v="14"/>
    <d v="2012-10-26T03:59:00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x v="44"/>
    <b v="1"/>
    <s v="music/indie rock"/>
    <n v="100"/>
    <x v="1512"/>
    <x v="4"/>
    <x v="14"/>
    <d v="2011-12-01T15:02:15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x v="58"/>
    <b v="1"/>
    <s v="music/indie rock"/>
    <n v="100"/>
    <x v="1513"/>
    <x v="4"/>
    <x v="14"/>
    <d v="2012-03-08T02:43:55"/>
    <x v="2098"/>
  </r>
  <r>
    <n v="2099"/>
    <s v="Roosevelt Died."/>
    <s v="Our tour van died, we need help!"/>
    <n v="3000"/>
    <n v="3971"/>
    <x v="0"/>
    <x v="0"/>
    <s v="USD"/>
    <n v="1435808400"/>
    <n v="1434650084"/>
    <b v="0"/>
    <x v="287"/>
    <b v="1"/>
    <s v="music/indie rock"/>
    <n v="132"/>
    <x v="1514"/>
    <x v="4"/>
    <x v="14"/>
    <d v="2015-07-02T03:40:00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x v="74"/>
    <b v="1"/>
    <s v="music/indie rock"/>
    <n v="137"/>
    <x v="1515"/>
    <x v="4"/>
    <x v="14"/>
    <d v="2012-06-30T03:59:00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x v="34"/>
    <b v="1"/>
    <s v="music/indie rock"/>
    <n v="113"/>
    <x v="1516"/>
    <x v="4"/>
    <x v="14"/>
    <d v="2012-02-13T03:35:14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x v="44"/>
    <b v="1"/>
    <s v="music/indie rock"/>
    <n v="136"/>
    <x v="1517"/>
    <x v="4"/>
    <x v="14"/>
    <d v="2011-05-05T20:50:48"/>
    <x v="2102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x v="248"/>
    <b v="1"/>
    <s v="music/indie rock"/>
    <n v="146"/>
    <x v="1518"/>
    <x v="4"/>
    <x v="14"/>
    <d v="2012-11-09T19:07:07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x v="77"/>
    <b v="1"/>
    <s v="music/indie rock"/>
    <n v="130"/>
    <x v="138"/>
    <x v="4"/>
    <x v="14"/>
    <d v="2013-05-31T00:00:00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x v="221"/>
    <b v="1"/>
    <s v="music/indie rock"/>
    <n v="254"/>
    <x v="1383"/>
    <x v="4"/>
    <x v="14"/>
    <d v="2014-11-21T04:00:00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x v="34"/>
    <b v="1"/>
    <s v="music/indie rock"/>
    <n v="107"/>
    <x v="1519"/>
    <x v="4"/>
    <x v="14"/>
    <d v="2013-01-26T05:09:34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x v="6"/>
    <b v="1"/>
    <s v="music/indie rock"/>
    <n v="108"/>
    <x v="1520"/>
    <x v="4"/>
    <x v="14"/>
    <d v="2014-11-12T18:03:13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x v="277"/>
    <b v="1"/>
    <s v="music/indie rock"/>
    <n v="107"/>
    <x v="1521"/>
    <x v="4"/>
    <x v="14"/>
    <d v="2012-09-10T03:55:00"/>
    <x v="2108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x v="244"/>
    <b v="1"/>
    <s v="music/indie rock"/>
    <n v="107"/>
    <x v="1522"/>
    <x v="4"/>
    <x v="14"/>
    <d v="2015-07-05T17:00:17"/>
    <x v="2109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x v="44"/>
    <b v="1"/>
    <s v="music/indie rock"/>
    <n v="100"/>
    <x v="1523"/>
    <x v="4"/>
    <x v="14"/>
    <d v="2014-05-28T04:59:00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x v="70"/>
    <b v="1"/>
    <s v="music/indie rock"/>
    <n v="107"/>
    <x v="851"/>
    <x v="4"/>
    <x v="14"/>
    <d v="2011-08-15T01:00:00"/>
    <x v="2111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x v="202"/>
    <b v="1"/>
    <s v="music/indie rock"/>
    <n v="100"/>
    <x v="50"/>
    <x v="4"/>
    <x v="14"/>
    <d v="2013-04-15T22:16:33"/>
    <x v="2112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x v="329"/>
    <b v="1"/>
    <s v="music/indie rock"/>
    <n v="105"/>
    <x v="1524"/>
    <x v="4"/>
    <x v="14"/>
    <d v="2014-09-23T20:46:16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x v="206"/>
    <b v="1"/>
    <s v="music/indie rock"/>
    <n v="105"/>
    <x v="1525"/>
    <x v="4"/>
    <x v="14"/>
    <d v="2010-12-09T04:59:00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x v="17"/>
    <b v="1"/>
    <s v="music/indie rock"/>
    <n v="226"/>
    <x v="1526"/>
    <x v="4"/>
    <x v="14"/>
    <d v="2011-02-20T01:56:41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x v="297"/>
    <b v="1"/>
    <s v="music/indie rock"/>
    <n v="101"/>
    <x v="1527"/>
    <x v="4"/>
    <x v="14"/>
    <d v="2012-10-02T18:40:03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x v="2"/>
    <b v="1"/>
    <s v="music/indie rock"/>
    <n v="148"/>
    <x v="1528"/>
    <x v="4"/>
    <x v="14"/>
    <d v="2015-10-27T04:59:00"/>
    <x v="2117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x v="57"/>
    <b v="1"/>
    <s v="music/indie rock"/>
    <n v="135"/>
    <x v="1529"/>
    <x v="4"/>
    <x v="14"/>
    <d v="2011-07-24T20:08:56"/>
    <x v="2118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x v="19"/>
    <b v="1"/>
    <s v="music/indie rock"/>
    <n v="101"/>
    <x v="1530"/>
    <x v="4"/>
    <x v="14"/>
    <d v="2012-08-16T03:07:25"/>
    <x v="2119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x v="50"/>
    <b v="1"/>
    <s v="music/indie rock"/>
    <n v="101"/>
    <x v="1531"/>
    <x v="4"/>
    <x v="14"/>
    <d v="2014-01-01T23:08:56"/>
    <x v="2120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x v="73"/>
    <b v="0"/>
    <s v="games/video games"/>
    <n v="1"/>
    <x v="1532"/>
    <x v="6"/>
    <x v="17"/>
    <d v="2017-01-11T17:49:08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x v="83"/>
    <b v="0"/>
    <s v="games/video games"/>
    <n v="0"/>
    <x v="1533"/>
    <x v="6"/>
    <x v="17"/>
    <d v="2017-01-07T07:12:49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x v="81"/>
    <b v="0"/>
    <s v="games/video games"/>
    <n v="10"/>
    <x v="119"/>
    <x v="6"/>
    <x v="17"/>
    <d v="2010-03-15T06:59:00"/>
    <x v="2123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x v="81"/>
    <b v="0"/>
    <s v="games/video games"/>
    <n v="10"/>
    <x v="1534"/>
    <x v="6"/>
    <x v="17"/>
    <d v="2010-11-30T05:00:00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x v="74"/>
    <b v="0"/>
    <s v="games/video games"/>
    <n v="1"/>
    <x v="1535"/>
    <x v="6"/>
    <x v="17"/>
    <d v="2015-08-05T00:33:53"/>
    <x v="2125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x v="84"/>
    <b v="0"/>
    <s v="games/video games"/>
    <n v="0"/>
    <x v="144"/>
    <x v="6"/>
    <x v="17"/>
    <d v="2014-12-08T23:21:27"/>
    <x v="2126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x v="163"/>
    <b v="0"/>
    <s v="games/video games"/>
    <n v="29"/>
    <x v="1536"/>
    <x v="6"/>
    <x v="17"/>
    <d v="2015-03-12T11:07:43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x v="29"/>
    <b v="0"/>
    <s v="games/video games"/>
    <n v="0"/>
    <x v="380"/>
    <x v="6"/>
    <x v="17"/>
    <d v="2014-09-21T18:32:49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x v="8"/>
    <b v="0"/>
    <s v="games/video games"/>
    <n v="12"/>
    <x v="1537"/>
    <x v="6"/>
    <x v="17"/>
    <d v="2016-03-10T00:35:00"/>
    <x v="2129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x v="80"/>
    <b v="0"/>
    <s v="games/video games"/>
    <n v="0"/>
    <x v="1209"/>
    <x v="6"/>
    <x v="17"/>
    <d v="2014-08-16T02:04:23"/>
    <x v="2130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x v="83"/>
    <b v="0"/>
    <s v="games/video games"/>
    <n v="5"/>
    <x v="1538"/>
    <x v="6"/>
    <x v="17"/>
    <d v="2015-07-12T04:58:11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x v="221"/>
    <b v="0"/>
    <s v="games/video games"/>
    <n v="2"/>
    <x v="1539"/>
    <x v="6"/>
    <x v="17"/>
    <d v="2014-02-03T11:41:32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x v="83"/>
    <b v="0"/>
    <s v="games/video games"/>
    <n v="2"/>
    <x v="1540"/>
    <x v="6"/>
    <x v="17"/>
    <d v="2011-04-24T06:59:00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x v="83"/>
    <b v="0"/>
    <s v="games/video games"/>
    <n v="2"/>
    <x v="1541"/>
    <x v="6"/>
    <x v="17"/>
    <d v="2013-04-27T21:16:31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x v="19"/>
    <b v="0"/>
    <s v="games/video games"/>
    <n v="10"/>
    <x v="1542"/>
    <x v="6"/>
    <x v="17"/>
    <d v="2012-10-04T23:07:13"/>
    <x v="2135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x v="80"/>
    <b v="0"/>
    <s v="games/video games"/>
    <n v="0"/>
    <x v="1543"/>
    <x v="6"/>
    <x v="17"/>
    <d v="2013-10-19T12:13:06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x v="408"/>
    <b v="0"/>
    <s v="games/video games"/>
    <n v="28"/>
    <x v="1544"/>
    <x v="6"/>
    <x v="17"/>
    <d v="2014-12-05T18:30:29"/>
    <x v="213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x v="8"/>
    <b v="0"/>
    <s v="games/video games"/>
    <n v="13"/>
    <x v="1545"/>
    <x v="6"/>
    <x v="17"/>
    <d v="2013-11-09T01:18:59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x v="66"/>
    <b v="0"/>
    <s v="games/video games"/>
    <n v="5"/>
    <x v="1546"/>
    <x v="6"/>
    <x v="17"/>
    <d v="2016-11-03T18:00:08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x v="202"/>
    <b v="0"/>
    <s v="games/video games"/>
    <n v="0"/>
    <x v="1547"/>
    <x v="6"/>
    <x v="17"/>
    <d v="2013-01-11T20:00:24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x v="78"/>
    <b v="0"/>
    <s v="games/video games"/>
    <n v="0"/>
    <x v="121"/>
    <x v="6"/>
    <x v="17"/>
    <d v="2014-11-14T06:39:19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x v="8"/>
    <b v="0"/>
    <s v="games/video games"/>
    <n v="6"/>
    <x v="1548"/>
    <x v="6"/>
    <x v="17"/>
    <d v="2015-12-30T16:50:10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x v="81"/>
    <b v="0"/>
    <s v="games/video games"/>
    <n v="11"/>
    <x v="817"/>
    <x v="6"/>
    <x v="17"/>
    <d v="2010-07-21T19:00:00"/>
    <x v="2143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x v="54"/>
    <b v="0"/>
    <s v="games/video games"/>
    <n v="2"/>
    <x v="1549"/>
    <x v="6"/>
    <x v="17"/>
    <d v="2013-09-14T13:07:20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x v="30"/>
    <b v="0"/>
    <s v="games/video games"/>
    <n v="30"/>
    <x v="1550"/>
    <x v="6"/>
    <x v="17"/>
    <d v="2013-11-27T06:41:54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x v="29"/>
    <b v="0"/>
    <s v="games/video games"/>
    <n v="0"/>
    <x v="120"/>
    <x v="6"/>
    <x v="17"/>
    <d v="2016-02-11T16:18:30"/>
    <x v="2146"/>
  </r>
  <r>
    <n v="2147"/>
    <s v="Johnny Rocketfingers 3"/>
    <s v="A Point and Click Adventure on Steroids."/>
    <n v="390000"/>
    <n v="2716"/>
    <x v="2"/>
    <x v="0"/>
    <s v="USD"/>
    <n v="1416125148"/>
    <n v="1413356748"/>
    <b v="0"/>
    <x v="165"/>
    <b v="0"/>
    <s v="games/video games"/>
    <n v="1"/>
    <x v="1551"/>
    <x v="6"/>
    <x v="17"/>
    <d v="2014-11-16T08:05:48"/>
    <x v="214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x v="84"/>
    <b v="0"/>
    <s v="games/video games"/>
    <n v="2"/>
    <x v="120"/>
    <x v="6"/>
    <x v="17"/>
    <d v="2015-04-02T16:36:22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x v="78"/>
    <b v="0"/>
    <s v="games/video games"/>
    <n v="0"/>
    <x v="121"/>
    <x v="6"/>
    <x v="17"/>
    <d v="2010-07-31T00:00:00"/>
    <x v="2149"/>
  </r>
  <r>
    <n v="2150"/>
    <s v="The Unknown Door"/>
    <s v="A pixel styled open world detective game."/>
    <n v="50000"/>
    <n v="405"/>
    <x v="2"/>
    <x v="10"/>
    <s v="NOK"/>
    <n v="1468392599"/>
    <n v="1465800599"/>
    <b v="0"/>
    <x v="80"/>
    <b v="0"/>
    <s v="games/video games"/>
    <n v="1"/>
    <x v="1552"/>
    <x v="6"/>
    <x v="17"/>
    <d v="2016-07-13T06:49:59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x v="79"/>
    <b v="0"/>
    <s v="games/video games"/>
    <n v="0"/>
    <x v="1537"/>
    <x v="6"/>
    <x v="17"/>
    <d v="2016-06-29T20:20:14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x v="80"/>
    <b v="0"/>
    <s v="games/video games"/>
    <n v="0"/>
    <x v="381"/>
    <x v="6"/>
    <x v="17"/>
    <d v="2014-03-15T18:58:29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x v="80"/>
    <b v="0"/>
    <s v="games/video games"/>
    <n v="0"/>
    <x v="434"/>
    <x v="6"/>
    <x v="17"/>
    <d v="2015-01-10T07:59:00"/>
    <x v="2153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x v="84"/>
    <b v="0"/>
    <s v="games/video games"/>
    <n v="1"/>
    <x v="120"/>
    <x v="6"/>
    <x v="17"/>
    <d v="2014-01-28T15:10:27"/>
    <x v="2154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x v="81"/>
    <b v="0"/>
    <s v="games/video games"/>
    <n v="2"/>
    <x v="1534"/>
    <x v="6"/>
    <x v="17"/>
    <d v="2016-03-31T16:56:25"/>
    <x v="2155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x v="183"/>
    <b v="0"/>
    <s v="games/video games"/>
    <n v="3"/>
    <x v="1553"/>
    <x v="6"/>
    <x v="17"/>
    <d v="2013-09-16T20:30:06"/>
    <x v="215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x v="7"/>
    <b v="0"/>
    <s v="games/video games"/>
    <n v="28"/>
    <x v="1554"/>
    <x v="6"/>
    <x v="17"/>
    <d v="2016-12-23T07:59:00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x v="409"/>
    <b v="0"/>
    <s v="games/video games"/>
    <n v="7"/>
    <x v="1555"/>
    <x v="6"/>
    <x v="17"/>
    <d v="2013-02-04T20:29:34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x v="84"/>
    <b v="0"/>
    <s v="games/video games"/>
    <n v="1"/>
    <x v="31"/>
    <x v="6"/>
    <x v="17"/>
    <d v="2011-07-16T17:32:54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x v="38"/>
    <b v="0"/>
    <s v="games/video games"/>
    <n v="1"/>
    <x v="1556"/>
    <x v="6"/>
    <x v="17"/>
    <d v="2012-05-19T17:05:05"/>
    <x v="2160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x v="62"/>
    <b v="1"/>
    <s v="music/rock"/>
    <n v="116"/>
    <x v="1557"/>
    <x v="4"/>
    <x v="11"/>
    <d v="2015-09-23T20:27:39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x v="6"/>
    <b v="1"/>
    <s v="music/rock"/>
    <n v="112"/>
    <x v="1558"/>
    <x v="4"/>
    <x v="11"/>
    <d v="2014-07-24T18:23:11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x v="34"/>
    <b v="1"/>
    <s v="music/rock"/>
    <n v="132"/>
    <x v="1559"/>
    <x v="4"/>
    <x v="11"/>
    <d v="2015-06-08T03:50:00"/>
    <x v="2163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x v="183"/>
    <b v="1"/>
    <s v="music/rock"/>
    <n v="103"/>
    <x v="1560"/>
    <x v="4"/>
    <x v="11"/>
    <d v="2016-06-25T03:59:00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x v="27"/>
    <b v="1"/>
    <s v="music/rock"/>
    <n v="139"/>
    <x v="1561"/>
    <x v="4"/>
    <x v="11"/>
    <d v="2016-04-08T15:00:35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x v="58"/>
    <b v="1"/>
    <s v="music/rock"/>
    <n v="147"/>
    <x v="1562"/>
    <x v="4"/>
    <x v="11"/>
    <d v="2014-12-05T21:06:58"/>
    <x v="2166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x v="22"/>
    <b v="1"/>
    <s v="music/rock"/>
    <n v="120"/>
    <x v="377"/>
    <x v="4"/>
    <x v="11"/>
    <d v="2012-09-15T01:35:37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x v="158"/>
    <b v="1"/>
    <s v="music/rock"/>
    <n v="122"/>
    <x v="1563"/>
    <x v="4"/>
    <x v="11"/>
    <d v="2017-02-10T05:00:00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x v="63"/>
    <b v="1"/>
    <s v="music/rock"/>
    <n v="100"/>
    <x v="1564"/>
    <x v="4"/>
    <x v="11"/>
    <d v="2017-03-02T16:49:11"/>
    <x v="2169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x v="10"/>
    <b v="1"/>
    <s v="music/rock"/>
    <n v="181"/>
    <x v="1565"/>
    <x v="4"/>
    <x v="11"/>
    <d v="2015-08-22T18:00:22"/>
    <x v="2170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x v="5"/>
    <b v="1"/>
    <s v="music/rock"/>
    <n v="106"/>
    <x v="1566"/>
    <x v="4"/>
    <x v="11"/>
    <d v="2015-06-22T05:00:00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x v="62"/>
    <b v="1"/>
    <s v="music/rock"/>
    <n v="100"/>
    <x v="909"/>
    <x v="4"/>
    <x v="11"/>
    <d v="2015-04-18T13:55:20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x v="240"/>
    <b v="1"/>
    <s v="music/rock"/>
    <n v="127"/>
    <x v="1567"/>
    <x v="4"/>
    <x v="11"/>
    <d v="2013-09-10T03:59:00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x v="287"/>
    <b v="1"/>
    <s v="music/rock"/>
    <n v="103"/>
    <x v="109"/>
    <x v="4"/>
    <x v="11"/>
    <d v="2016-05-05T13:01:47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x v="55"/>
    <b v="1"/>
    <s v="music/rock"/>
    <n v="250"/>
    <x v="1568"/>
    <x v="4"/>
    <x v="11"/>
    <d v="2016-07-21T00:13:06"/>
    <x v="2175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x v="26"/>
    <b v="1"/>
    <s v="music/rock"/>
    <n v="126"/>
    <x v="1569"/>
    <x v="4"/>
    <x v="11"/>
    <d v="2015-05-02T15:11:49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x v="44"/>
    <b v="1"/>
    <s v="music/rock"/>
    <n v="100"/>
    <x v="927"/>
    <x v="4"/>
    <x v="11"/>
    <d v="2016-06-06T06:01:07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x v="410"/>
    <b v="1"/>
    <s v="music/rock"/>
    <n v="139"/>
    <x v="1570"/>
    <x v="4"/>
    <x v="11"/>
    <d v="2017-01-18T15:16:37"/>
    <x v="2178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x v="64"/>
    <b v="1"/>
    <s v="music/rock"/>
    <n v="161"/>
    <x v="1571"/>
    <x v="4"/>
    <x v="11"/>
    <d v="2015-04-11T04:06:32"/>
    <x v="2179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x v="76"/>
    <b v="1"/>
    <s v="music/rock"/>
    <n v="107"/>
    <x v="1572"/>
    <x v="4"/>
    <x v="11"/>
    <d v="2015-11-13T17:04:28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x v="28"/>
    <b v="1"/>
    <s v="games/tabletop games"/>
    <n v="153"/>
    <x v="1573"/>
    <x v="6"/>
    <x v="32"/>
    <d v="2017-02-21T00:07:33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x v="289"/>
    <b v="1"/>
    <s v="games/tabletop games"/>
    <n v="524"/>
    <x v="820"/>
    <x v="6"/>
    <x v="32"/>
    <d v="2014-10-02T21:37:05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x v="411"/>
    <b v="1"/>
    <s v="games/tabletop games"/>
    <n v="489"/>
    <x v="1574"/>
    <x v="6"/>
    <x v="32"/>
    <d v="2017-02-09T05:00:00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x v="161"/>
    <b v="1"/>
    <s v="games/tabletop games"/>
    <n v="285"/>
    <x v="1575"/>
    <x v="6"/>
    <x v="32"/>
    <d v="2016-01-25T16:00:00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x v="412"/>
    <b v="1"/>
    <s v="games/tabletop games"/>
    <n v="1857"/>
    <x v="1576"/>
    <x v="6"/>
    <x v="32"/>
    <d v="2013-03-26T08:23:59"/>
    <x v="2185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x v="413"/>
    <b v="1"/>
    <s v="games/tabletop games"/>
    <n v="110"/>
    <x v="1577"/>
    <x v="6"/>
    <x v="32"/>
    <d v="2016-09-07T02:00:00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x v="414"/>
    <b v="1"/>
    <s v="games/tabletop games"/>
    <n v="1015"/>
    <x v="1578"/>
    <x v="6"/>
    <x v="32"/>
    <d v="2015-04-03T03:59:00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x v="415"/>
    <b v="1"/>
    <s v="games/tabletop games"/>
    <n v="412"/>
    <x v="1579"/>
    <x v="6"/>
    <x v="32"/>
    <d v="2016-10-25T17:00:00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x v="106"/>
    <b v="1"/>
    <s v="games/tabletop games"/>
    <n v="503"/>
    <x v="1580"/>
    <x v="6"/>
    <x v="32"/>
    <d v="2016-04-21T22:00:00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x v="416"/>
    <b v="1"/>
    <s v="games/tabletop games"/>
    <n v="185"/>
    <x v="1581"/>
    <x v="6"/>
    <x v="32"/>
    <d v="2016-03-23T06:59:00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x v="20"/>
    <b v="1"/>
    <s v="games/tabletop games"/>
    <n v="120"/>
    <x v="1582"/>
    <x v="6"/>
    <x v="32"/>
    <d v="2017-02-14T20:00:27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x v="417"/>
    <b v="1"/>
    <s v="games/tabletop games"/>
    <n v="1081"/>
    <x v="1583"/>
    <x v="6"/>
    <x v="32"/>
    <d v="2016-12-15T23:00:00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x v="418"/>
    <b v="1"/>
    <s v="games/tabletop games"/>
    <n v="452"/>
    <x v="1584"/>
    <x v="6"/>
    <x v="32"/>
    <d v="2016-11-21T04:59:00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x v="419"/>
    <b v="1"/>
    <s v="games/tabletop games"/>
    <n v="537"/>
    <x v="1585"/>
    <x v="6"/>
    <x v="32"/>
    <d v="2016-03-26T17:11:30"/>
    <x v="2194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x v="248"/>
    <b v="1"/>
    <s v="games/tabletop games"/>
    <n v="120"/>
    <x v="1586"/>
    <x v="6"/>
    <x v="32"/>
    <d v="2015-08-11T18:31:40"/>
    <x v="2195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x v="302"/>
    <b v="1"/>
    <s v="games/tabletop games"/>
    <n v="114"/>
    <x v="1587"/>
    <x v="6"/>
    <x v="32"/>
    <d v="2016-12-02T07:00:00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x v="420"/>
    <b v="1"/>
    <s v="games/tabletop games"/>
    <n v="951"/>
    <x v="1588"/>
    <x v="6"/>
    <x v="32"/>
    <d v="2015-02-28T14:00:59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x v="421"/>
    <b v="1"/>
    <s v="games/tabletop games"/>
    <n v="133"/>
    <x v="1589"/>
    <x v="6"/>
    <x v="32"/>
    <d v="2015-11-14T13:20:00"/>
    <x v="2198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x v="140"/>
    <b v="1"/>
    <s v="games/tabletop games"/>
    <n v="147"/>
    <x v="1590"/>
    <x v="6"/>
    <x v="32"/>
    <d v="2015-10-15T09:59:58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x v="40"/>
    <b v="1"/>
    <s v="games/tabletop games"/>
    <n v="542"/>
    <x v="1591"/>
    <x v="6"/>
    <x v="32"/>
    <d v="2015-07-06T03:00:00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x v="33"/>
    <b v="1"/>
    <s v="music/electronic music"/>
    <n v="383"/>
    <x v="1592"/>
    <x v="4"/>
    <x v="15"/>
    <d v="2013-01-16T20:19:25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x v="422"/>
    <b v="1"/>
    <s v="music/electronic music"/>
    <n v="704"/>
    <x v="476"/>
    <x v="4"/>
    <x v="15"/>
    <d v="2012-11-01T20:22:48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x v="133"/>
    <b v="1"/>
    <s v="music/electronic music"/>
    <n v="110"/>
    <x v="1593"/>
    <x v="4"/>
    <x v="15"/>
    <d v="2015-09-24T20:38:02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x v="196"/>
    <b v="1"/>
    <s v="music/electronic music"/>
    <n v="133"/>
    <x v="1594"/>
    <x v="4"/>
    <x v="15"/>
    <d v="2013-03-09T07:28:39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x v="74"/>
    <b v="1"/>
    <s v="music/electronic music"/>
    <n v="152"/>
    <x v="1278"/>
    <x v="4"/>
    <x v="15"/>
    <d v="2012-06-01T19:43:09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x v="69"/>
    <b v="1"/>
    <s v="music/electronic music"/>
    <n v="103"/>
    <x v="1595"/>
    <x v="4"/>
    <x v="15"/>
    <d v="2012-04-16T06:10:24"/>
    <x v="2206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x v="63"/>
    <b v="1"/>
    <s v="music/electronic music"/>
    <n v="100"/>
    <x v="1596"/>
    <x v="4"/>
    <x v="15"/>
    <d v="2013-11-16T05:39:33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x v="54"/>
    <b v="1"/>
    <s v="music/electronic music"/>
    <n v="102"/>
    <x v="1597"/>
    <x v="4"/>
    <x v="15"/>
    <d v="2012-04-07T04:00:00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x v="41"/>
    <b v="1"/>
    <s v="music/electronic music"/>
    <n v="151"/>
    <x v="1598"/>
    <x v="4"/>
    <x v="15"/>
    <d v="2014-04-14T23:00:00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x v="250"/>
    <b v="1"/>
    <s v="music/electronic music"/>
    <n v="111"/>
    <x v="1599"/>
    <x v="4"/>
    <x v="15"/>
    <d v="2012-04-14T17:36:00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x v="148"/>
    <b v="1"/>
    <s v="music/electronic music"/>
    <n v="196"/>
    <x v="603"/>
    <x v="4"/>
    <x v="15"/>
    <d v="2014-04-10T06:59:00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x v="252"/>
    <b v="1"/>
    <s v="music/electronic music"/>
    <n v="114"/>
    <x v="1600"/>
    <x v="4"/>
    <x v="15"/>
    <d v="2013-11-04T01:00:00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x v="29"/>
    <b v="1"/>
    <s v="music/electronic music"/>
    <n v="200"/>
    <x v="119"/>
    <x v="4"/>
    <x v="15"/>
    <d v="2015-05-15T19:49:39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x v="54"/>
    <b v="1"/>
    <s v="music/electronic music"/>
    <n v="293"/>
    <x v="1601"/>
    <x v="4"/>
    <x v="15"/>
    <d v="2014-02-06T19:00:48"/>
    <x v="2214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x v="51"/>
    <b v="1"/>
    <s v="music/electronic music"/>
    <n v="156"/>
    <x v="1602"/>
    <x v="4"/>
    <x v="15"/>
    <d v="2012-03-13T06:59:00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x v="25"/>
    <b v="1"/>
    <s v="music/electronic music"/>
    <n v="106"/>
    <x v="1603"/>
    <x v="4"/>
    <x v="15"/>
    <d v="2015-07-23T18:02:25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x v="82"/>
    <b v="1"/>
    <s v="music/electronic music"/>
    <n v="101"/>
    <x v="1604"/>
    <x v="4"/>
    <x v="15"/>
    <d v="2015-11-02T08:00:00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x v="88"/>
    <b v="1"/>
    <s v="music/electronic music"/>
    <n v="123"/>
    <x v="1090"/>
    <x v="4"/>
    <x v="15"/>
    <d v="2012-08-29T00:00:00"/>
    <x v="2218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x v="10"/>
    <b v="1"/>
    <s v="music/electronic music"/>
    <n v="102"/>
    <x v="1605"/>
    <x v="4"/>
    <x v="15"/>
    <d v="2015-08-19T17:15:12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x v="50"/>
    <b v="1"/>
    <s v="music/electronic music"/>
    <n v="101"/>
    <x v="1606"/>
    <x v="4"/>
    <x v="15"/>
    <d v="2013-07-27T01:27:16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x v="423"/>
    <b v="1"/>
    <s v="games/tabletop games"/>
    <n v="108"/>
    <x v="1607"/>
    <x v="6"/>
    <x v="32"/>
    <d v="2016-04-23T00:00:00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x v="209"/>
    <b v="1"/>
    <s v="games/tabletop games"/>
    <n v="163"/>
    <x v="1608"/>
    <x v="6"/>
    <x v="32"/>
    <d v="2012-01-28T18:54:07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x v="61"/>
    <b v="1"/>
    <s v="games/tabletop games"/>
    <n v="106"/>
    <x v="1609"/>
    <x v="6"/>
    <x v="32"/>
    <d v="2015-06-27T15:22:48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x v="228"/>
    <b v="1"/>
    <s v="games/tabletop games"/>
    <n v="243"/>
    <x v="1610"/>
    <x v="6"/>
    <x v="32"/>
    <d v="2016-10-29T19:00:00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x v="424"/>
    <b v="1"/>
    <s v="games/tabletop games"/>
    <n v="945"/>
    <x v="1611"/>
    <x v="6"/>
    <x v="32"/>
    <d v="2014-09-21T19:00:15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x v="306"/>
    <b v="1"/>
    <s v="games/tabletop games"/>
    <n v="108"/>
    <x v="1612"/>
    <x v="6"/>
    <x v="32"/>
    <d v="2016-02-12T04:59:00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x v="425"/>
    <b v="1"/>
    <s v="games/tabletop games"/>
    <n v="157"/>
    <x v="1613"/>
    <x v="6"/>
    <x v="32"/>
    <d v="2013-11-13T20:22:35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x v="296"/>
    <b v="1"/>
    <s v="games/tabletop games"/>
    <n v="1174"/>
    <x v="1614"/>
    <x v="6"/>
    <x v="32"/>
    <d v="2015-08-16T06:40:36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x v="380"/>
    <b v="1"/>
    <s v="games/tabletop games"/>
    <n v="171"/>
    <x v="815"/>
    <x v="6"/>
    <x v="32"/>
    <d v="2013-09-03T04:00:00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x v="156"/>
    <b v="1"/>
    <s v="games/tabletop games"/>
    <n v="126"/>
    <x v="1615"/>
    <x v="6"/>
    <x v="32"/>
    <d v="2014-04-25T21:08:47"/>
    <x v="2230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x v="426"/>
    <b v="1"/>
    <s v="games/tabletop games"/>
    <n v="1212"/>
    <x v="1616"/>
    <x v="6"/>
    <x v="32"/>
    <d v="2013-06-25T05:00:00"/>
    <x v="2231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x v="427"/>
    <b v="1"/>
    <s v="games/tabletop games"/>
    <n v="496"/>
    <x v="1617"/>
    <x v="6"/>
    <x v="32"/>
    <d v="2014-07-19T03:00:00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x v="428"/>
    <b v="1"/>
    <s v="games/tabletop games"/>
    <n v="332"/>
    <x v="1618"/>
    <x v="6"/>
    <x v="32"/>
    <d v="2015-12-14T00:00:00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x v="33"/>
    <b v="1"/>
    <s v="games/tabletop games"/>
    <n v="1165"/>
    <x v="1619"/>
    <x v="6"/>
    <x v="32"/>
    <d v="2017-01-05T19:47:27"/>
    <x v="2234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x v="206"/>
    <b v="1"/>
    <s v="games/tabletop games"/>
    <n v="153"/>
    <x v="1620"/>
    <x v="6"/>
    <x v="32"/>
    <d v="2015-03-28T23:31:51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x v="340"/>
    <b v="1"/>
    <s v="games/tabletop games"/>
    <n v="537"/>
    <x v="1621"/>
    <x v="6"/>
    <x v="32"/>
    <d v="2016-02-01T14:48:43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x v="429"/>
    <b v="1"/>
    <s v="games/tabletop games"/>
    <n v="353"/>
    <x v="1622"/>
    <x v="6"/>
    <x v="32"/>
    <d v="2014-11-12T07:59:00"/>
    <x v="2237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x v="1"/>
    <b v="1"/>
    <s v="games/tabletop games"/>
    <n v="137"/>
    <x v="1623"/>
    <x v="6"/>
    <x v="32"/>
    <d v="2017-03-10T14:55:16"/>
    <x v="2238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x v="374"/>
    <b v="1"/>
    <s v="games/tabletop games"/>
    <n v="128"/>
    <x v="1624"/>
    <x v="6"/>
    <x v="32"/>
    <d v="2013-12-01T04:02:00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x v="93"/>
    <b v="1"/>
    <s v="games/tabletop games"/>
    <n v="271"/>
    <x v="1625"/>
    <x v="6"/>
    <x v="32"/>
    <d v="2016-04-22T19:49:04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x v="430"/>
    <b v="1"/>
    <s v="games/tabletop games"/>
    <n v="806"/>
    <x v="1626"/>
    <x v="6"/>
    <x v="32"/>
    <d v="2017-03-02T19:51:40"/>
    <x v="2241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x v="431"/>
    <b v="1"/>
    <s v="games/tabletop games"/>
    <n v="1360"/>
    <x v="1627"/>
    <x v="6"/>
    <x v="32"/>
    <d v="2013-11-27T03:02:00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x v="432"/>
    <b v="1"/>
    <s v="games/tabletop games"/>
    <n v="930250"/>
    <x v="1628"/>
    <x v="6"/>
    <x v="32"/>
    <d v="2017-03-13T03:00:00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x v="126"/>
    <b v="1"/>
    <s v="games/tabletop games"/>
    <n v="377"/>
    <x v="177"/>
    <x v="6"/>
    <x v="32"/>
    <d v="2016-10-16T20:30:00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x v="433"/>
    <b v="1"/>
    <s v="games/tabletop games"/>
    <n v="2647"/>
    <x v="1629"/>
    <x v="6"/>
    <x v="32"/>
    <d v="2014-02-21T18:00:00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x v="7"/>
    <b v="1"/>
    <s v="games/tabletop games"/>
    <n v="100"/>
    <x v="1630"/>
    <x v="6"/>
    <x v="32"/>
    <d v="2015-09-04T19:00:10"/>
    <x v="2246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x v="434"/>
    <b v="1"/>
    <s v="games/tabletop games"/>
    <n v="104"/>
    <x v="1631"/>
    <x v="6"/>
    <x v="32"/>
    <d v="2015-07-29T15:59:25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x v="130"/>
    <b v="1"/>
    <s v="games/tabletop games"/>
    <n v="107"/>
    <x v="632"/>
    <x v="6"/>
    <x v="32"/>
    <d v="2016-12-14T21:01:18"/>
    <x v="224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x v="387"/>
    <b v="1"/>
    <s v="games/tabletop games"/>
    <n v="169"/>
    <x v="1323"/>
    <x v="6"/>
    <x v="32"/>
    <d v="2013-04-02T15:52:45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x v="435"/>
    <b v="1"/>
    <s v="games/tabletop games"/>
    <n v="975"/>
    <x v="1632"/>
    <x v="6"/>
    <x v="32"/>
    <d v="2016-12-03T01:07:53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x v="436"/>
    <b v="1"/>
    <s v="games/tabletop games"/>
    <n v="134"/>
    <x v="1633"/>
    <x v="6"/>
    <x v="32"/>
    <d v="2014-08-16T08:17:57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x v="437"/>
    <b v="1"/>
    <s v="games/tabletop games"/>
    <n v="272"/>
    <x v="1634"/>
    <x v="6"/>
    <x v="32"/>
    <d v="2016-08-06T07:52:18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x v="87"/>
    <b v="1"/>
    <s v="games/tabletop games"/>
    <n v="113"/>
    <x v="1635"/>
    <x v="6"/>
    <x v="32"/>
    <d v="2015-11-18T16:09:07"/>
    <x v="2253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x v="438"/>
    <b v="1"/>
    <s v="games/tabletop games"/>
    <n v="460"/>
    <x v="123"/>
    <x v="6"/>
    <x v="32"/>
    <d v="2017-01-24T15:32:48"/>
    <x v="2254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x v="197"/>
    <b v="1"/>
    <s v="games/tabletop games"/>
    <n v="287"/>
    <x v="311"/>
    <x v="6"/>
    <x v="32"/>
    <d v="2016-05-07T22:50:51"/>
    <x v="2255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x v="133"/>
    <b v="1"/>
    <s v="games/tabletop games"/>
    <n v="223"/>
    <x v="1012"/>
    <x v="6"/>
    <x v="32"/>
    <d v="2016-11-22T10:50:46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x v="39"/>
    <b v="1"/>
    <s v="games/tabletop games"/>
    <n v="636"/>
    <x v="1636"/>
    <x v="6"/>
    <x v="32"/>
    <d v="2016-06-19T23:00:00"/>
    <x v="2257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x v="242"/>
    <b v="1"/>
    <s v="games/tabletop games"/>
    <n v="147"/>
    <x v="1637"/>
    <x v="6"/>
    <x v="32"/>
    <d v="2015-06-11T18:01:27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x v="190"/>
    <b v="1"/>
    <s v="games/tabletop games"/>
    <n v="1867"/>
    <x v="1638"/>
    <x v="6"/>
    <x v="32"/>
    <d v="2016-12-08T19:18:56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x v="87"/>
    <b v="1"/>
    <s v="games/tabletop games"/>
    <n v="327"/>
    <x v="1639"/>
    <x v="6"/>
    <x v="32"/>
    <d v="2014-03-26T23:24:10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x v="439"/>
    <b v="1"/>
    <s v="games/tabletop games"/>
    <n v="780"/>
    <x v="1640"/>
    <x v="6"/>
    <x v="32"/>
    <d v="2017-02-14T17:23:40"/>
    <x v="2261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x v="331"/>
    <b v="1"/>
    <s v="games/tabletop games"/>
    <n v="154"/>
    <x v="1641"/>
    <x v="6"/>
    <x v="32"/>
    <d v="2014-11-18T00:00:00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x v="65"/>
    <b v="1"/>
    <s v="games/tabletop games"/>
    <n v="116"/>
    <x v="1642"/>
    <x v="6"/>
    <x v="32"/>
    <d v="2015-01-31T19:58:33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x v="440"/>
    <b v="1"/>
    <s v="games/tabletop games"/>
    <n v="180"/>
    <x v="1643"/>
    <x v="6"/>
    <x v="32"/>
    <d v="2016-05-23T03:00:00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x v="57"/>
    <b v="1"/>
    <s v="games/tabletop games"/>
    <n v="299"/>
    <x v="1644"/>
    <x v="6"/>
    <x v="32"/>
    <d v="2016-11-22T20:28:27"/>
    <x v="2265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x v="441"/>
    <b v="1"/>
    <s v="games/tabletop games"/>
    <n v="320"/>
    <x v="1645"/>
    <x v="6"/>
    <x v="32"/>
    <d v="2016-04-27T02:00:00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x v="442"/>
    <b v="1"/>
    <s v="games/tabletop games"/>
    <n v="381"/>
    <x v="1646"/>
    <x v="6"/>
    <x v="32"/>
    <d v="2014-12-21T01:00:00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x v="441"/>
    <b v="1"/>
    <s v="games/tabletop games"/>
    <n v="103"/>
    <x v="1647"/>
    <x v="6"/>
    <x v="32"/>
    <d v="2017-03-12T01:58:35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x v="443"/>
    <b v="1"/>
    <s v="games/tabletop games"/>
    <n v="1802"/>
    <x v="1648"/>
    <x v="6"/>
    <x v="32"/>
    <d v="2017-03-07T05:00:00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x v="444"/>
    <b v="1"/>
    <s v="games/tabletop games"/>
    <n v="720"/>
    <x v="1649"/>
    <x v="6"/>
    <x v="32"/>
    <d v="2017-01-10T21:59:00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x v="445"/>
    <b v="1"/>
    <s v="games/tabletop games"/>
    <n v="283"/>
    <x v="1650"/>
    <x v="6"/>
    <x v="32"/>
    <d v="2016-12-10T00:00:04"/>
    <x v="2271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x v="446"/>
    <b v="1"/>
    <s v="games/tabletop games"/>
    <n v="1357"/>
    <x v="1651"/>
    <x v="6"/>
    <x v="32"/>
    <d v="2015-12-07T16:47:16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x v="206"/>
    <b v="1"/>
    <s v="games/tabletop games"/>
    <n v="220"/>
    <x v="1652"/>
    <x v="6"/>
    <x v="32"/>
    <d v="2017-03-12T12:10:42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x v="221"/>
    <b v="1"/>
    <s v="games/tabletop games"/>
    <n v="120"/>
    <x v="1653"/>
    <x v="6"/>
    <x v="32"/>
    <d v="2014-02-23T12:00:57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x v="1"/>
    <b v="1"/>
    <s v="games/tabletop games"/>
    <n v="408"/>
    <x v="1654"/>
    <x v="6"/>
    <x v="32"/>
    <d v="2014-12-22T14:47:59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x v="11"/>
    <b v="1"/>
    <s v="games/tabletop games"/>
    <n v="106"/>
    <x v="446"/>
    <x v="6"/>
    <x v="32"/>
    <d v="2014-01-05T15:38:09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x v="447"/>
    <b v="1"/>
    <s v="games/tabletop games"/>
    <n v="141"/>
    <x v="1655"/>
    <x v="6"/>
    <x v="32"/>
    <d v="2012-02-27T16:17:03"/>
    <x v="2277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x v="332"/>
    <b v="1"/>
    <s v="games/tabletop games"/>
    <n v="271"/>
    <x v="1656"/>
    <x v="6"/>
    <x v="32"/>
    <d v="2016-01-03T22:59:00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x v="58"/>
    <b v="1"/>
    <s v="games/tabletop games"/>
    <n v="154"/>
    <x v="1657"/>
    <x v="6"/>
    <x v="32"/>
    <d v="2015-02-04T04:00:00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x v="436"/>
    <b v="1"/>
    <s v="games/tabletop games"/>
    <n v="404"/>
    <x v="1658"/>
    <x v="6"/>
    <x v="32"/>
    <d v="2015-09-17T14:59:51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x v="202"/>
    <b v="1"/>
    <s v="music/rock"/>
    <n v="185"/>
    <x v="1659"/>
    <x v="4"/>
    <x v="11"/>
    <d v="2011-07-25T06:50:00"/>
    <x v="228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x v="8"/>
    <b v="1"/>
    <s v="music/rock"/>
    <n v="185"/>
    <x v="1660"/>
    <x v="4"/>
    <x v="11"/>
    <d v="2016-01-14T04:11:26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x v="53"/>
    <b v="1"/>
    <s v="music/rock"/>
    <n v="101"/>
    <x v="1514"/>
    <x v="4"/>
    <x v="11"/>
    <d v="2012-05-09T02:00:04"/>
    <x v="2283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x v="211"/>
    <b v="1"/>
    <s v="music/rock"/>
    <n v="106"/>
    <x v="1661"/>
    <x v="4"/>
    <x v="11"/>
    <d v="2011-03-12T04:00:00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x v="1"/>
    <b v="1"/>
    <s v="music/rock"/>
    <n v="121"/>
    <x v="1662"/>
    <x v="4"/>
    <x v="11"/>
    <d v="2012-06-29T04:27:23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x v="25"/>
    <b v="1"/>
    <s v="music/rock"/>
    <n v="100"/>
    <x v="1663"/>
    <x v="4"/>
    <x v="11"/>
    <d v="2013-09-06T03:59:00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x v="448"/>
    <b v="1"/>
    <s v="music/rock"/>
    <n v="120"/>
    <x v="1664"/>
    <x v="4"/>
    <x v="11"/>
    <d v="2014-06-23T16:01:00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x v="20"/>
    <b v="1"/>
    <s v="music/rock"/>
    <n v="100"/>
    <x v="1665"/>
    <x v="4"/>
    <x v="11"/>
    <d v="2012-06-26T18:00:00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x v="20"/>
    <b v="1"/>
    <s v="music/rock"/>
    <n v="107"/>
    <x v="1666"/>
    <x v="4"/>
    <x v="11"/>
    <d v="2013-12-06T23:22:00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x v="60"/>
    <b v="1"/>
    <s v="music/rock"/>
    <n v="104"/>
    <x v="1667"/>
    <x v="4"/>
    <x v="11"/>
    <d v="2009-12-01T17:00:00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x v="68"/>
    <b v="1"/>
    <s v="music/rock"/>
    <n v="173"/>
    <x v="1668"/>
    <x v="4"/>
    <x v="11"/>
    <d v="2012-04-23T04:00:00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x v="67"/>
    <b v="1"/>
    <s v="music/rock"/>
    <n v="107"/>
    <x v="832"/>
    <x v="4"/>
    <x v="11"/>
    <d v="2012-04-18T16:44:36"/>
    <x v="2292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x v="74"/>
    <b v="1"/>
    <s v="music/rock"/>
    <n v="108"/>
    <x v="1669"/>
    <x v="4"/>
    <x v="11"/>
    <d v="2012-09-25T03:59:00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x v="300"/>
    <b v="1"/>
    <s v="music/rock"/>
    <n v="146"/>
    <x v="1670"/>
    <x v="4"/>
    <x v="11"/>
    <d v="2013-01-20T17:21:20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x v="69"/>
    <b v="1"/>
    <s v="music/rock"/>
    <n v="125"/>
    <x v="1671"/>
    <x v="4"/>
    <x v="11"/>
    <d v="2013-01-26T22:54:16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x v="108"/>
    <b v="1"/>
    <s v="music/rock"/>
    <n v="149"/>
    <x v="1672"/>
    <x v="4"/>
    <x v="11"/>
    <d v="2012-02-23T17:33:46"/>
    <x v="2296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x v="10"/>
    <b v="1"/>
    <s v="music/rock"/>
    <n v="101"/>
    <x v="1673"/>
    <x v="4"/>
    <x v="11"/>
    <d v="2012-03-14T03:59:00"/>
    <x v="2297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x v="449"/>
    <b v="1"/>
    <s v="music/rock"/>
    <n v="105"/>
    <x v="1674"/>
    <x v="4"/>
    <x v="11"/>
    <d v="2014-03-26T19:10:33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x v="25"/>
    <b v="1"/>
    <s v="music/rock"/>
    <n v="350"/>
    <x v="1675"/>
    <x v="4"/>
    <x v="11"/>
    <d v="2011-02-06T00:46:49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x v="63"/>
    <b v="1"/>
    <s v="music/rock"/>
    <n v="101"/>
    <x v="1211"/>
    <x v="4"/>
    <x v="11"/>
    <d v="2012-06-28T17:26:56"/>
    <x v="2300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x v="263"/>
    <b v="1"/>
    <s v="music/indie rock"/>
    <n v="134"/>
    <x v="484"/>
    <x v="4"/>
    <x v="14"/>
    <d v="2013-06-21T03:31:36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x v="268"/>
    <b v="1"/>
    <s v="music/indie rock"/>
    <n v="171"/>
    <x v="131"/>
    <x v="4"/>
    <x v="14"/>
    <d v="2013-12-31T07:00:00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x v="273"/>
    <b v="1"/>
    <s v="music/indie rock"/>
    <n v="109"/>
    <x v="1676"/>
    <x v="4"/>
    <x v="14"/>
    <d v="2011-12-13T03:39:56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x v="116"/>
    <b v="1"/>
    <s v="music/indie rock"/>
    <n v="101"/>
    <x v="1677"/>
    <x v="4"/>
    <x v="14"/>
    <d v="2011-01-01T04:59:00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x v="157"/>
    <b v="1"/>
    <s v="music/indie rock"/>
    <n v="101"/>
    <x v="1678"/>
    <x v="4"/>
    <x v="14"/>
    <d v="2014-08-08T18:00:00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x v="196"/>
    <b v="1"/>
    <s v="music/indie rock"/>
    <n v="107"/>
    <x v="1679"/>
    <x v="4"/>
    <x v="14"/>
    <d v="2012-03-10T04:02:09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x v="11"/>
    <b v="1"/>
    <s v="music/indie rock"/>
    <n v="107"/>
    <x v="1680"/>
    <x v="4"/>
    <x v="14"/>
    <d v="2012-05-05T19:15:28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x v="450"/>
    <b v="1"/>
    <s v="music/indie rock"/>
    <n v="101"/>
    <x v="1681"/>
    <x v="4"/>
    <x v="14"/>
    <d v="2014-08-29T01:00:00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x v="329"/>
    <b v="1"/>
    <s v="music/indie rock"/>
    <n v="107"/>
    <x v="1682"/>
    <x v="4"/>
    <x v="14"/>
    <d v="2013-03-09T23:42:17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x v="451"/>
    <b v="1"/>
    <s v="music/indie rock"/>
    <n v="429"/>
    <x v="1683"/>
    <x v="4"/>
    <x v="14"/>
    <d v="2013-03-21T18:03:35"/>
    <x v="2310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x v="201"/>
    <b v="1"/>
    <s v="music/indie rock"/>
    <n v="104"/>
    <x v="1684"/>
    <x v="4"/>
    <x v="14"/>
    <d v="2014-05-07T00:06:29"/>
    <x v="2311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x v="1"/>
    <b v="1"/>
    <s v="music/indie rock"/>
    <n v="108"/>
    <x v="1685"/>
    <x v="4"/>
    <x v="14"/>
    <d v="2014-04-18T23:00:00"/>
    <x v="2312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x v="328"/>
    <b v="1"/>
    <s v="music/indie rock"/>
    <n v="176"/>
    <x v="150"/>
    <x v="4"/>
    <x v="14"/>
    <d v="2012-05-03T23:00:26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x v="133"/>
    <b v="1"/>
    <s v="music/indie rock"/>
    <n v="157"/>
    <x v="789"/>
    <x v="4"/>
    <x v="14"/>
    <d v="2012-06-07T13:14:17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x v="31"/>
    <b v="1"/>
    <s v="music/indie rock"/>
    <n v="103"/>
    <x v="1686"/>
    <x v="4"/>
    <x v="14"/>
    <d v="2012-05-05T17:25:43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x v="452"/>
    <b v="1"/>
    <s v="music/indie rock"/>
    <n v="104"/>
    <x v="1687"/>
    <x v="4"/>
    <x v="14"/>
    <d v="2009-12-09T18:24:00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x v="19"/>
    <b v="1"/>
    <s v="music/indie rock"/>
    <n v="104"/>
    <x v="1688"/>
    <x v="4"/>
    <x v="14"/>
    <d v="2010-02-15T05:00:00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x v="430"/>
    <b v="1"/>
    <s v="music/indie rock"/>
    <n v="121"/>
    <x v="1689"/>
    <x v="4"/>
    <x v="14"/>
    <d v="2009-09-26T03:59:00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x v="99"/>
    <b v="1"/>
    <s v="music/indie rock"/>
    <n v="108"/>
    <x v="1690"/>
    <x v="4"/>
    <x v="14"/>
    <d v="2013-12-15T01:58:05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x v="30"/>
    <b v="1"/>
    <s v="music/indie rock"/>
    <n v="109"/>
    <x v="880"/>
    <x v="4"/>
    <x v="14"/>
    <d v="2014-04-02T18:36:40"/>
    <x v="232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x v="31"/>
    <b v="0"/>
    <s v="food/small batch"/>
    <n v="39"/>
    <x v="1691"/>
    <x v="7"/>
    <x v="33"/>
    <d v="2017-04-04T05:15:01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x v="80"/>
    <b v="0"/>
    <s v="food/small batch"/>
    <n v="3"/>
    <x v="1209"/>
    <x v="7"/>
    <x v="33"/>
    <d v="2017-04-09T20:29:29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x v="80"/>
    <b v="0"/>
    <s v="food/small batch"/>
    <n v="48"/>
    <x v="179"/>
    <x v="7"/>
    <x v="33"/>
    <d v="2017-03-20T18:07:27"/>
    <x v="232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x v="42"/>
    <b v="0"/>
    <s v="food/small batch"/>
    <n v="21"/>
    <x v="1692"/>
    <x v="7"/>
    <x v="33"/>
    <d v="2017-03-26T20:14:45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x v="63"/>
    <b v="0"/>
    <s v="food/small batch"/>
    <n v="8"/>
    <x v="1693"/>
    <x v="7"/>
    <x v="33"/>
    <d v="2017-03-29T23:32:11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x v="29"/>
    <b v="0"/>
    <s v="food/small batch"/>
    <n v="1"/>
    <x v="1694"/>
    <x v="7"/>
    <x v="33"/>
    <d v="2017-04-30T17:00:00"/>
    <x v="2326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x v="453"/>
    <b v="1"/>
    <s v="food/small batch"/>
    <n v="526"/>
    <x v="1695"/>
    <x v="7"/>
    <x v="33"/>
    <d v="2014-08-26T22:00:40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x v="416"/>
    <b v="1"/>
    <s v="food/small batch"/>
    <n v="254"/>
    <x v="1696"/>
    <x v="7"/>
    <x v="33"/>
    <d v="2015-06-14T18:45:37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x v="207"/>
    <b v="1"/>
    <s v="food/small batch"/>
    <n v="106"/>
    <x v="1697"/>
    <x v="7"/>
    <x v="33"/>
    <d v="2014-07-17T14:59:06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x v="430"/>
    <b v="1"/>
    <s v="food/small batch"/>
    <n v="102"/>
    <x v="1698"/>
    <x v="7"/>
    <x v="33"/>
    <d v="2015-12-25T00:00:00"/>
    <x v="233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x v="454"/>
    <b v="1"/>
    <s v="food/small batch"/>
    <n v="144"/>
    <x v="1699"/>
    <x v="7"/>
    <x v="33"/>
    <d v="2014-08-18T00:08:10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x v="455"/>
    <b v="1"/>
    <s v="food/small batch"/>
    <n v="106"/>
    <x v="1700"/>
    <x v="7"/>
    <x v="33"/>
    <d v="2015-02-06T15:04:31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x v="225"/>
    <b v="1"/>
    <s v="food/small batch"/>
    <n v="212"/>
    <x v="1701"/>
    <x v="7"/>
    <x v="33"/>
    <d v="2014-05-29T17:50:00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x v="85"/>
    <b v="1"/>
    <s v="food/small batch"/>
    <n v="102"/>
    <x v="1702"/>
    <x v="7"/>
    <x v="33"/>
    <d v="2014-11-05T17:34:00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x v="170"/>
    <b v="1"/>
    <s v="food/small batch"/>
    <n v="102"/>
    <x v="1703"/>
    <x v="7"/>
    <x v="33"/>
    <d v="2014-06-11T13:44:03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x v="456"/>
    <b v="1"/>
    <s v="food/small batch"/>
    <n v="521"/>
    <x v="1704"/>
    <x v="7"/>
    <x v="33"/>
    <d v="2014-03-08T22:11:35"/>
    <x v="2336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x v="122"/>
    <b v="1"/>
    <s v="food/small batch"/>
    <n v="111"/>
    <x v="1705"/>
    <x v="7"/>
    <x v="33"/>
    <d v="2014-06-26T15:22:23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x v="252"/>
    <b v="1"/>
    <s v="food/small batch"/>
    <n v="101"/>
    <x v="1706"/>
    <x v="7"/>
    <x v="33"/>
    <d v="2014-06-29T21:31:24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x v="457"/>
    <b v="1"/>
    <s v="food/small batch"/>
    <n v="294"/>
    <x v="1707"/>
    <x v="7"/>
    <x v="33"/>
    <d v="2016-12-19T07:59:00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x v="458"/>
    <b v="1"/>
    <s v="food/small batch"/>
    <n v="106"/>
    <x v="1708"/>
    <x v="7"/>
    <x v="33"/>
    <d v="2016-10-30T15:25:38"/>
    <x v="2340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x v="78"/>
    <b v="0"/>
    <s v="technology/web"/>
    <n v="0"/>
    <x v="121"/>
    <x v="2"/>
    <x v="7"/>
    <d v="2015-07-12T19:31:44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x v="78"/>
    <b v="0"/>
    <s v="technology/web"/>
    <n v="0"/>
    <x v="121"/>
    <x v="2"/>
    <x v="7"/>
    <d v="2014-10-06T05:00:00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x v="29"/>
    <b v="0"/>
    <s v="technology/web"/>
    <n v="3"/>
    <x v="462"/>
    <x v="2"/>
    <x v="7"/>
    <d v="2016-01-08T19:47:00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x v="29"/>
    <b v="0"/>
    <s v="technology/web"/>
    <n v="0"/>
    <x v="120"/>
    <x v="2"/>
    <x v="7"/>
    <d v="2016-06-24T17:27:49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x v="78"/>
    <b v="0"/>
    <s v="technology/web"/>
    <n v="0"/>
    <x v="121"/>
    <x v="2"/>
    <x v="7"/>
    <d v="2015-03-31T23:39:00"/>
    <x v="2345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x v="83"/>
    <b v="0"/>
    <s v="technology/web"/>
    <n v="0"/>
    <x v="31"/>
    <x v="2"/>
    <x v="7"/>
    <d v="2016-10-17T19:10:31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x v="29"/>
    <b v="0"/>
    <s v="technology/web"/>
    <n v="2"/>
    <x v="2"/>
    <x v="2"/>
    <x v="7"/>
    <d v="2016-08-25T14:34:36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x v="81"/>
    <b v="0"/>
    <s v="technology/web"/>
    <n v="0"/>
    <x v="1205"/>
    <x v="2"/>
    <x v="7"/>
    <d v="2016-02-20T22:22:18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x v="78"/>
    <b v="0"/>
    <s v="technology/web"/>
    <n v="0"/>
    <x v="121"/>
    <x v="2"/>
    <x v="7"/>
    <d v="2015-08-11T18:37:08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x v="78"/>
    <b v="0"/>
    <s v="technology/web"/>
    <n v="0"/>
    <x v="121"/>
    <x v="2"/>
    <x v="7"/>
    <d v="2017-01-03T20:12:50"/>
    <x v="235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x v="63"/>
    <b v="0"/>
    <s v="technology/web"/>
    <n v="1"/>
    <x v="1709"/>
    <x v="2"/>
    <x v="7"/>
    <d v="2015-04-30T02:25:39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x v="78"/>
    <b v="0"/>
    <s v="technology/web"/>
    <n v="0"/>
    <x v="121"/>
    <x v="2"/>
    <x v="7"/>
    <d v="2015-06-06T15:12:32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x v="78"/>
    <b v="0"/>
    <s v="technology/web"/>
    <n v="0"/>
    <x v="121"/>
    <x v="2"/>
    <x v="7"/>
    <d v="2015-04-21T16:13:42"/>
    <x v="2353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x v="29"/>
    <b v="0"/>
    <s v="technology/web"/>
    <n v="0"/>
    <x v="380"/>
    <x v="2"/>
    <x v="7"/>
    <d v="2015-01-10T17:21:00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x v="84"/>
    <b v="0"/>
    <s v="technology/web"/>
    <n v="1"/>
    <x v="440"/>
    <x v="2"/>
    <x v="7"/>
    <d v="2015-05-02T22:02:16"/>
    <x v="2355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x v="78"/>
    <b v="0"/>
    <s v="technology/web"/>
    <n v="0"/>
    <x v="121"/>
    <x v="2"/>
    <x v="7"/>
    <d v="2015-06-05T18:48:24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x v="78"/>
    <b v="0"/>
    <s v="technology/web"/>
    <n v="0"/>
    <x v="121"/>
    <x v="2"/>
    <x v="7"/>
    <d v="2015-10-17T14:52:58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x v="78"/>
    <b v="0"/>
    <s v="technology/web"/>
    <n v="0"/>
    <x v="121"/>
    <x v="2"/>
    <x v="7"/>
    <d v="2015-01-31T00:39:00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x v="83"/>
    <b v="0"/>
    <s v="technology/web"/>
    <n v="15"/>
    <x v="1710"/>
    <x v="2"/>
    <x v="7"/>
    <d v="2015-08-03T15:35:24"/>
    <x v="2359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x v="29"/>
    <b v="0"/>
    <s v="technology/web"/>
    <n v="0"/>
    <x v="447"/>
    <x v="2"/>
    <x v="7"/>
    <d v="2016-02-07T16:58:00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x v="78"/>
    <b v="0"/>
    <s v="technology/web"/>
    <n v="0"/>
    <x v="121"/>
    <x v="2"/>
    <x v="7"/>
    <d v="2016-04-30T22:00:00"/>
    <x v="2361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x v="84"/>
    <b v="0"/>
    <s v="technology/web"/>
    <n v="29"/>
    <x v="88"/>
    <x v="2"/>
    <x v="7"/>
    <d v="2014-12-11T16:31:10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x v="78"/>
    <b v="0"/>
    <s v="technology/web"/>
    <n v="0"/>
    <x v="121"/>
    <x v="2"/>
    <x v="7"/>
    <d v="2015-12-29T00:16:40"/>
    <x v="2363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x v="78"/>
    <b v="0"/>
    <s v="technology/web"/>
    <n v="0"/>
    <x v="121"/>
    <x v="2"/>
    <x v="7"/>
    <d v="2015-10-26T22:25:56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x v="78"/>
    <b v="0"/>
    <s v="technology/web"/>
    <n v="0"/>
    <x v="121"/>
    <x v="2"/>
    <x v="7"/>
    <d v="2016-01-17T23:00:00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x v="74"/>
    <b v="0"/>
    <s v="technology/web"/>
    <n v="11"/>
    <x v="1711"/>
    <x v="2"/>
    <x v="7"/>
    <d v="2015-10-21T12:45:33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x v="25"/>
    <b v="0"/>
    <s v="technology/web"/>
    <n v="1"/>
    <x v="1712"/>
    <x v="2"/>
    <x v="7"/>
    <d v="2016-04-25T22:16:56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x v="84"/>
    <b v="0"/>
    <s v="technology/web"/>
    <n v="0"/>
    <x v="73"/>
    <x v="2"/>
    <x v="7"/>
    <d v="2015-04-14T16:19:25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x v="78"/>
    <b v="0"/>
    <s v="technology/web"/>
    <n v="0"/>
    <x v="121"/>
    <x v="2"/>
    <x v="7"/>
    <d v="2016-02-10T19:30:11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x v="80"/>
    <b v="0"/>
    <s v="technology/web"/>
    <n v="0"/>
    <x v="372"/>
    <x v="2"/>
    <x v="7"/>
    <d v="2014-12-18T04:32:21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x v="78"/>
    <b v="0"/>
    <s v="technology/web"/>
    <n v="0"/>
    <x v="121"/>
    <x v="2"/>
    <x v="7"/>
    <d v="2015-06-25T18:39:56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x v="79"/>
    <b v="0"/>
    <s v="technology/web"/>
    <n v="3"/>
    <x v="179"/>
    <x v="2"/>
    <x v="7"/>
    <d v="2015-04-24T01:39:31"/>
    <x v="2372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x v="29"/>
    <b v="0"/>
    <s v="technology/web"/>
    <n v="0"/>
    <x v="73"/>
    <x v="2"/>
    <x v="7"/>
    <d v="2015-08-29T15:53:44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x v="29"/>
    <b v="0"/>
    <s v="technology/web"/>
    <n v="0"/>
    <x v="119"/>
    <x v="2"/>
    <x v="7"/>
    <d v="2015-02-12T20:14:20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x v="78"/>
    <b v="0"/>
    <s v="technology/web"/>
    <n v="0"/>
    <x v="121"/>
    <x v="2"/>
    <x v="7"/>
    <d v="2016-09-09T20:03:57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x v="80"/>
    <b v="0"/>
    <s v="technology/web"/>
    <n v="11"/>
    <x v="1713"/>
    <x v="2"/>
    <x v="7"/>
    <d v="2015-12-10T22:12:46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x v="78"/>
    <b v="0"/>
    <s v="technology/web"/>
    <n v="0"/>
    <x v="121"/>
    <x v="2"/>
    <x v="7"/>
    <d v="2016-11-25T21:53:03"/>
    <x v="237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x v="78"/>
    <b v="0"/>
    <s v="technology/web"/>
    <n v="0"/>
    <x v="121"/>
    <x v="2"/>
    <x v="7"/>
    <d v="2015-08-26T00:18:50"/>
    <x v="2378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x v="78"/>
    <b v="0"/>
    <s v="technology/web"/>
    <n v="0"/>
    <x v="121"/>
    <x v="2"/>
    <x v="7"/>
    <d v="2015-10-05T00:23:36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x v="83"/>
    <b v="0"/>
    <s v="technology/web"/>
    <n v="0"/>
    <x v="1714"/>
    <x v="2"/>
    <x v="7"/>
    <d v="2015-10-01T19:02:22"/>
    <x v="2380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x v="63"/>
    <b v="0"/>
    <s v="technology/web"/>
    <n v="2"/>
    <x v="1715"/>
    <x v="2"/>
    <x v="7"/>
    <d v="2015-04-10T22:27:28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x v="84"/>
    <b v="0"/>
    <s v="technology/web"/>
    <n v="3"/>
    <x v="822"/>
    <x v="2"/>
    <x v="7"/>
    <d v="2015-08-04T04:30:03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x v="83"/>
    <b v="0"/>
    <s v="technology/web"/>
    <n v="4"/>
    <x v="1716"/>
    <x v="2"/>
    <x v="7"/>
    <d v="2015-02-22T01:21:47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x v="22"/>
    <b v="0"/>
    <s v="technology/web"/>
    <n v="1"/>
    <x v="120"/>
    <x v="2"/>
    <x v="7"/>
    <d v="2014-11-14T02:37:23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x v="63"/>
    <b v="0"/>
    <s v="technology/web"/>
    <n v="1"/>
    <x v="1717"/>
    <x v="2"/>
    <x v="7"/>
    <d v="2015-08-05T16:50:32"/>
    <x v="2385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x v="78"/>
    <b v="0"/>
    <s v="technology/web"/>
    <n v="0"/>
    <x v="121"/>
    <x v="2"/>
    <x v="7"/>
    <d v="2015-01-10T20:07:04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x v="83"/>
    <b v="0"/>
    <s v="technology/web"/>
    <n v="1"/>
    <x v="1718"/>
    <x v="2"/>
    <x v="7"/>
    <d v="2016-07-22T15:02:20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x v="22"/>
    <b v="0"/>
    <s v="technology/web"/>
    <n v="1"/>
    <x v="1719"/>
    <x v="2"/>
    <x v="7"/>
    <d v="2015-01-15T19:29:00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x v="29"/>
    <b v="0"/>
    <s v="technology/web"/>
    <n v="0"/>
    <x v="179"/>
    <x v="2"/>
    <x v="7"/>
    <d v="2015-07-25T21:59:00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x v="78"/>
    <b v="0"/>
    <s v="technology/web"/>
    <n v="0"/>
    <x v="121"/>
    <x v="2"/>
    <x v="7"/>
    <d v="2015-01-04T06:17:44"/>
    <x v="2390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x v="29"/>
    <b v="0"/>
    <s v="technology/web"/>
    <n v="0"/>
    <x v="380"/>
    <x v="2"/>
    <x v="7"/>
    <d v="2015-03-31T18:04:04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x v="78"/>
    <b v="0"/>
    <s v="technology/web"/>
    <n v="0"/>
    <x v="121"/>
    <x v="2"/>
    <x v="7"/>
    <d v="2015-10-29T02:53:43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x v="29"/>
    <b v="0"/>
    <s v="technology/web"/>
    <n v="0"/>
    <x v="73"/>
    <x v="2"/>
    <x v="7"/>
    <d v="2015-08-08T15:33:37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x v="84"/>
    <b v="0"/>
    <s v="technology/web"/>
    <n v="0"/>
    <x v="1720"/>
    <x v="2"/>
    <x v="7"/>
    <d v="2015-02-26T08:41:33"/>
    <x v="2394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x v="78"/>
    <b v="0"/>
    <s v="technology/web"/>
    <n v="0"/>
    <x v="121"/>
    <x v="2"/>
    <x v="7"/>
    <d v="2017-01-10T08:57:00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x v="29"/>
    <b v="0"/>
    <s v="technology/web"/>
    <n v="0"/>
    <x v="119"/>
    <x v="2"/>
    <x v="7"/>
    <d v="2015-10-15T20:22:38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x v="78"/>
    <b v="0"/>
    <s v="technology/web"/>
    <n v="0"/>
    <x v="121"/>
    <x v="2"/>
    <x v="7"/>
    <d v="2015-01-02T21:14:16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x v="78"/>
    <b v="0"/>
    <s v="technology/web"/>
    <n v="0"/>
    <x v="121"/>
    <x v="2"/>
    <x v="7"/>
    <d v="2015-07-02T21:59:44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x v="78"/>
    <b v="0"/>
    <s v="technology/web"/>
    <n v="0"/>
    <x v="121"/>
    <x v="2"/>
    <x v="7"/>
    <d v="2014-12-18T20:28:26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x v="78"/>
    <b v="0"/>
    <s v="technology/web"/>
    <n v="0"/>
    <x v="121"/>
    <x v="2"/>
    <x v="7"/>
    <d v="2016-04-14T06:26:04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x v="82"/>
    <b v="0"/>
    <s v="food/food trucks"/>
    <n v="1"/>
    <x v="1721"/>
    <x v="7"/>
    <x v="19"/>
    <d v="2016-03-05T19:44:56"/>
    <x v="2401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x v="29"/>
    <b v="0"/>
    <s v="food/food trucks"/>
    <n v="0"/>
    <x v="364"/>
    <x v="7"/>
    <x v="19"/>
    <d v="2015-05-13T16:18:51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x v="8"/>
    <b v="0"/>
    <s v="food/food trucks"/>
    <n v="17"/>
    <x v="1722"/>
    <x v="7"/>
    <x v="19"/>
    <d v="2016-03-30T20:10:58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x v="78"/>
    <b v="0"/>
    <s v="food/food trucks"/>
    <n v="0"/>
    <x v="121"/>
    <x v="7"/>
    <x v="19"/>
    <d v="2016-01-03T00:56:47"/>
    <x v="2404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x v="9"/>
    <b v="0"/>
    <s v="food/food trucks"/>
    <n v="23"/>
    <x v="1723"/>
    <x v="7"/>
    <x v="19"/>
    <d v="2016-09-03T14:02:55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x v="38"/>
    <b v="0"/>
    <s v="food/food trucks"/>
    <n v="41"/>
    <x v="1724"/>
    <x v="7"/>
    <x v="19"/>
    <d v="2015-01-19T02:39:50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x v="51"/>
    <b v="0"/>
    <s v="food/food trucks"/>
    <n v="25"/>
    <x v="1725"/>
    <x v="7"/>
    <x v="19"/>
    <d v="2015-04-11T06:00:00"/>
    <x v="2407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x v="84"/>
    <b v="0"/>
    <s v="food/food trucks"/>
    <n v="0"/>
    <x v="2"/>
    <x v="7"/>
    <x v="19"/>
    <d v="2014-11-06T04:22:37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x v="79"/>
    <b v="0"/>
    <s v="food/food trucks"/>
    <n v="2"/>
    <x v="468"/>
    <x v="7"/>
    <x v="19"/>
    <d v="2015-08-18T21:01:15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x v="78"/>
    <b v="0"/>
    <s v="food/food trucks"/>
    <n v="0"/>
    <x v="121"/>
    <x v="7"/>
    <x v="19"/>
    <d v="2015-09-07T09:47:55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x v="83"/>
    <b v="0"/>
    <s v="food/food trucks"/>
    <n v="1"/>
    <x v="679"/>
    <x v="7"/>
    <x v="19"/>
    <d v="2015-08-25T17:34:42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x v="78"/>
    <b v="0"/>
    <s v="food/food trucks"/>
    <n v="0"/>
    <x v="121"/>
    <x v="7"/>
    <x v="19"/>
    <d v="2016-11-26T18:41:13"/>
    <x v="2412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x v="83"/>
    <b v="0"/>
    <s v="food/food trucks"/>
    <n v="1"/>
    <x v="1538"/>
    <x v="7"/>
    <x v="19"/>
    <d v="2014-05-31T23:30:00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x v="62"/>
    <b v="0"/>
    <s v="food/food trucks"/>
    <n v="3"/>
    <x v="1726"/>
    <x v="7"/>
    <x v="19"/>
    <d v="2015-08-22T03:59:00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x v="79"/>
    <b v="0"/>
    <s v="food/food trucks"/>
    <n v="1"/>
    <x v="1727"/>
    <x v="7"/>
    <x v="19"/>
    <d v="2016-07-15T20:42:26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x v="29"/>
    <b v="0"/>
    <s v="food/food trucks"/>
    <n v="0"/>
    <x v="144"/>
    <x v="7"/>
    <x v="19"/>
    <d v="2015-03-14T15:00:00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x v="78"/>
    <b v="0"/>
    <s v="food/food trucks"/>
    <n v="0"/>
    <x v="121"/>
    <x v="7"/>
    <x v="19"/>
    <d v="2014-08-10T21:13:07"/>
    <x v="2417"/>
  </r>
  <r>
    <n v="2418"/>
    <s v="Mexican food truck"/>
    <s v="I want to start my food truck business."/>
    <n v="25000"/>
    <n v="5"/>
    <x v="2"/>
    <x v="0"/>
    <s v="USD"/>
    <n v="1427225644"/>
    <n v="1422045244"/>
    <b v="0"/>
    <x v="81"/>
    <b v="0"/>
    <s v="food/food trucks"/>
    <n v="0"/>
    <x v="120"/>
    <x v="7"/>
    <x v="19"/>
    <d v="2015-03-24T19:34:04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x v="78"/>
    <b v="0"/>
    <s v="food/food trucks"/>
    <n v="0"/>
    <x v="121"/>
    <x v="7"/>
    <x v="19"/>
    <d v="2015-02-18T17:43:09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x v="17"/>
    <b v="0"/>
    <s v="food/food trucks"/>
    <n v="15"/>
    <x v="1728"/>
    <x v="7"/>
    <x v="19"/>
    <d v="2014-11-10T01:41:35"/>
    <x v="2420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x v="29"/>
    <b v="0"/>
    <s v="food/food trucks"/>
    <n v="0"/>
    <x v="120"/>
    <x v="7"/>
    <x v="19"/>
    <d v="2015-02-21T16:29:56"/>
    <x v="2421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x v="29"/>
    <b v="0"/>
    <s v="food/food trucks"/>
    <n v="0"/>
    <x v="120"/>
    <x v="7"/>
    <x v="19"/>
    <d v="2015-03-11T16:23:56"/>
    <x v="2422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x v="29"/>
    <b v="0"/>
    <s v="food/food trucks"/>
    <n v="0"/>
    <x v="1729"/>
    <x v="7"/>
    <x v="19"/>
    <d v="2014-12-31T16:54:50"/>
    <x v="2423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x v="82"/>
    <b v="0"/>
    <s v="food/food trucks"/>
    <n v="1"/>
    <x v="1730"/>
    <x v="7"/>
    <x v="19"/>
    <d v="2014-10-27T21:25:08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x v="29"/>
    <b v="0"/>
    <s v="food/food trucks"/>
    <n v="0"/>
    <x v="120"/>
    <x v="7"/>
    <x v="19"/>
    <d v="2016-05-27T22:04:00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x v="78"/>
    <b v="0"/>
    <s v="food/food trucks"/>
    <n v="0"/>
    <x v="121"/>
    <x v="7"/>
    <x v="19"/>
    <d v="2015-08-08T04:04:52"/>
    <x v="2426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x v="29"/>
    <b v="0"/>
    <s v="food/food trucks"/>
    <n v="0"/>
    <x v="120"/>
    <x v="7"/>
    <x v="19"/>
    <d v="2016-03-23T06:38:53"/>
    <x v="2427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x v="29"/>
    <b v="0"/>
    <s v="food/food trucks"/>
    <n v="0"/>
    <x v="120"/>
    <x v="7"/>
    <x v="19"/>
    <d v="2015-03-12T17:49:11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x v="80"/>
    <b v="0"/>
    <s v="food/food trucks"/>
    <n v="1"/>
    <x v="1731"/>
    <x v="7"/>
    <x v="19"/>
    <d v="2017-02-05T16:44:00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x v="84"/>
    <b v="0"/>
    <s v="food/food trucks"/>
    <n v="1"/>
    <x v="678"/>
    <x v="7"/>
    <x v="19"/>
    <d v="2016-02-12T03:08:24"/>
    <x v="2430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x v="84"/>
    <b v="0"/>
    <s v="food/food trucks"/>
    <n v="0"/>
    <x v="120"/>
    <x v="7"/>
    <x v="19"/>
    <d v="2016-06-28T02:23:33"/>
    <x v="2431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x v="84"/>
    <b v="0"/>
    <s v="food/food trucks"/>
    <n v="0"/>
    <x v="120"/>
    <x v="7"/>
    <x v="19"/>
    <d v="2015-03-08T05:14:57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x v="78"/>
    <b v="0"/>
    <s v="food/food trucks"/>
    <n v="0"/>
    <x v="121"/>
    <x v="7"/>
    <x v="19"/>
    <d v="2016-02-27T21:35:43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x v="84"/>
    <b v="0"/>
    <s v="food/food trucks"/>
    <n v="0"/>
    <x v="31"/>
    <x v="7"/>
    <x v="19"/>
    <d v="2015-08-04T04:27:54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x v="80"/>
    <b v="0"/>
    <s v="food/food trucks"/>
    <n v="0"/>
    <x v="1732"/>
    <x v="7"/>
    <x v="19"/>
    <d v="2015-10-05T06:39:46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x v="84"/>
    <b v="0"/>
    <s v="food/food trucks"/>
    <n v="0"/>
    <x v="377"/>
    <x v="7"/>
    <x v="19"/>
    <d v="2016-01-29T14:46:10"/>
    <x v="2436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x v="78"/>
    <b v="0"/>
    <s v="food/food trucks"/>
    <n v="0"/>
    <x v="121"/>
    <x v="7"/>
    <x v="19"/>
    <d v="2015-03-17T18:00:00"/>
    <x v="2437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x v="29"/>
    <b v="0"/>
    <s v="food/food trucks"/>
    <n v="0"/>
    <x v="73"/>
    <x v="7"/>
    <x v="19"/>
    <d v="2015-12-07T22:57:42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x v="78"/>
    <b v="0"/>
    <s v="food/food trucks"/>
    <n v="0"/>
    <x v="121"/>
    <x v="7"/>
    <x v="19"/>
    <d v="2015-10-18T19:38:49"/>
    <x v="243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x v="84"/>
    <b v="0"/>
    <s v="food/food trucks"/>
    <n v="0"/>
    <x v="144"/>
    <x v="7"/>
    <x v="19"/>
    <d v="2016-02-13T21:35:13"/>
    <x v="2440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x v="280"/>
    <b v="1"/>
    <s v="food/small batch"/>
    <n v="108"/>
    <x v="1733"/>
    <x v="7"/>
    <x v="33"/>
    <d v="2015-07-23T04:59:00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x v="459"/>
    <b v="1"/>
    <s v="food/small batch"/>
    <n v="126"/>
    <x v="925"/>
    <x v="7"/>
    <x v="33"/>
    <d v="2015-03-19T15:00:28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x v="409"/>
    <b v="1"/>
    <s v="food/small batch"/>
    <n v="203"/>
    <x v="1734"/>
    <x v="7"/>
    <x v="33"/>
    <d v="2014-08-15T15:00:22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x v="42"/>
    <b v="1"/>
    <s v="food/small batch"/>
    <n v="109"/>
    <x v="1735"/>
    <x v="7"/>
    <x v="33"/>
    <d v="2016-05-25T18:06:31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x v="248"/>
    <b v="1"/>
    <s v="food/small batch"/>
    <n v="173"/>
    <x v="1624"/>
    <x v="7"/>
    <x v="33"/>
    <d v="2015-09-26T04:33:41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x v="112"/>
    <b v="1"/>
    <s v="food/small batch"/>
    <n v="168"/>
    <x v="1736"/>
    <x v="7"/>
    <x v="33"/>
    <d v="2016-11-26T15:27:51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x v="152"/>
    <b v="1"/>
    <s v="food/small batch"/>
    <n v="427"/>
    <x v="1737"/>
    <x v="7"/>
    <x v="33"/>
    <d v="2016-11-12T04:00:00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x v="82"/>
    <b v="1"/>
    <s v="food/small batch"/>
    <n v="108"/>
    <x v="1738"/>
    <x v="7"/>
    <x v="33"/>
    <d v="2016-08-31T05:36:00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x v="148"/>
    <b v="1"/>
    <s v="food/small batch"/>
    <n v="108"/>
    <x v="466"/>
    <x v="7"/>
    <x v="33"/>
    <d v="2014-11-30T04:25:15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x v="332"/>
    <b v="1"/>
    <s v="food/small batch"/>
    <n v="102"/>
    <x v="1739"/>
    <x v="7"/>
    <x v="33"/>
    <d v="2014-10-28T03:11:00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x v="153"/>
    <b v="1"/>
    <s v="food/small batch"/>
    <n v="115"/>
    <x v="1740"/>
    <x v="7"/>
    <x v="33"/>
    <d v="2017-03-05T21:48:10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x v="41"/>
    <b v="1"/>
    <s v="food/small batch"/>
    <n v="134"/>
    <x v="1741"/>
    <x v="7"/>
    <x v="33"/>
    <d v="2015-12-29T23:00:00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x v="85"/>
    <b v="1"/>
    <s v="food/small batch"/>
    <n v="155"/>
    <x v="3"/>
    <x v="7"/>
    <x v="33"/>
    <d v="2017-02-02T16:36:49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x v="208"/>
    <b v="1"/>
    <s v="food/small batch"/>
    <n v="101"/>
    <x v="1742"/>
    <x v="7"/>
    <x v="33"/>
    <d v="2017-03-11T04:50:08"/>
    <x v="2454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x v="38"/>
    <b v="1"/>
    <s v="food/small batch"/>
    <n v="182"/>
    <x v="783"/>
    <x v="7"/>
    <x v="33"/>
    <d v="2016-04-20T18:45:50"/>
    <x v="2455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x v="85"/>
    <b v="1"/>
    <s v="food/small batch"/>
    <n v="181"/>
    <x v="1743"/>
    <x v="7"/>
    <x v="33"/>
    <d v="2017-02-25T23:03:59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x v="204"/>
    <b v="1"/>
    <s v="food/small batch"/>
    <n v="102"/>
    <x v="1744"/>
    <x v="7"/>
    <x v="33"/>
    <d v="2016-03-24T13:27:36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x v="144"/>
    <b v="1"/>
    <s v="food/small batch"/>
    <n v="110"/>
    <x v="1745"/>
    <x v="7"/>
    <x v="33"/>
    <d v="2016-06-09T19:00:00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x v="460"/>
    <b v="1"/>
    <s v="food/small batch"/>
    <n v="102"/>
    <x v="1235"/>
    <x v="7"/>
    <x v="33"/>
    <d v="2016-03-23T14:18:05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x v="32"/>
    <b v="1"/>
    <s v="food/small batch"/>
    <n v="101"/>
    <x v="1746"/>
    <x v="7"/>
    <x v="33"/>
    <d v="2017-01-03T04:17:00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x v="48"/>
    <b v="1"/>
    <s v="music/indie rock"/>
    <n v="104"/>
    <x v="1747"/>
    <x v="4"/>
    <x v="14"/>
    <d v="2011-10-01T03:00:00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x v="248"/>
    <b v="1"/>
    <s v="music/indie rock"/>
    <n v="111"/>
    <x v="1748"/>
    <x v="4"/>
    <x v="14"/>
    <d v="2012-07-19T04:28:16"/>
    <x v="2462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x v="11"/>
    <b v="1"/>
    <s v="music/indie rock"/>
    <n v="116"/>
    <x v="1117"/>
    <x v="4"/>
    <x v="14"/>
    <d v="2013-04-16T19:00:00"/>
    <x v="2463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x v="68"/>
    <b v="1"/>
    <s v="music/indie rock"/>
    <n v="111"/>
    <x v="1237"/>
    <x v="4"/>
    <x v="14"/>
    <d v="2015-09-30T19:29:00"/>
    <x v="246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x v="53"/>
    <b v="1"/>
    <s v="music/indie rock"/>
    <n v="180"/>
    <x v="1105"/>
    <x v="4"/>
    <x v="14"/>
    <d v="2012-09-23T17:15:48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x v="47"/>
    <b v="1"/>
    <s v="music/indie rock"/>
    <n v="100"/>
    <x v="1749"/>
    <x v="4"/>
    <x v="14"/>
    <d v="2013-05-09T02:27:33"/>
    <x v="2466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x v="68"/>
    <b v="1"/>
    <s v="music/indie rock"/>
    <n v="119"/>
    <x v="1750"/>
    <x v="4"/>
    <x v="14"/>
    <d v="2012-05-10T17:00:00"/>
    <x v="2467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x v="6"/>
    <b v="1"/>
    <s v="music/indie rock"/>
    <n v="107"/>
    <x v="1392"/>
    <x v="4"/>
    <x v="14"/>
    <d v="2012-10-28T05:00:00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x v="5"/>
    <b v="1"/>
    <s v="music/indie rock"/>
    <n v="114"/>
    <x v="1751"/>
    <x v="4"/>
    <x v="14"/>
    <d v="2011-02-08T10:18:49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x v="17"/>
    <b v="1"/>
    <s v="music/indie rock"/>
    <n v="103"/>
    <x v="1752"/>
    <x v="4"/>
    <x v="14"/>
    <d v="2012-05-24T01:47:35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x v="57"/>
    <b v="1"/>
    <s v="music/indie rock"/>
    <n v="128"/>
    <x v="1753"/>
    <x v="4"/>
    <x v="14"/>
    <d v="2012-01-25T23:49:52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x v="201"/>
    <b v="1"/>
    <s v="music/indie rock"/>
    <n v="136"/>
    <x v="276"/>
    <x v="4"/>
    <x v="14"/>
    <d v="2010-09-04T01:03:00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x v="5"/>
    <b v="1"/>
    <s v="music/indie rock"/>
    <n v="100"/>
    <x v="1754"/>
    <x v="4"/>
    <x v="14"/>
    <d v="2012-11-10T18:57:49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x v="44"/>
    <b v="1"/>
    <s v="music/indie rock"/>
    <n v="100"/>
    <x v="1755"/>
    <x v="4"/>
    <x v="14"/>
    <d v="2010-10-11T00:16:16"/>
    <x v="247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x v="75"/>
    <b v="1"/>
    <s v="music/indie rock"/>
    <n v="105"/>
    <x v="1090"/>
    <x v="4"/>
    <x v="14"/>
    <d v="2010-07-10T22:00:00"/>
    <x v="2475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x v="165"/>
    <b v="1"/>
    <s v="music/indie rock"/>
    <n v="105"/>
    <x v="1756"/>
    <x v="4"/>
    <x v="14"/>
    <d v="2014-11-03T08:52:50"/>
    <x v="2476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x v="14"/>
    <b v="1"/>
    <s v="music/indie rock"/>
    <n v="171"/>
    <x v="1757"/>
    <x v="4"/>
    <x v="14"/>
    <d v="2012-08-12T16:35:45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x v="1"/>
    <b v="1"/>
    <s v="music/indie rock"/>
    <n v="128"/>
    <x v="1758"/>
    <x v="4"/>
    <x v="14"/>
    <d v="2013-01-13T22:48:33"/>
    <x v="2478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x v="38"/>
    <b v="1"/>
    <s v="music/indie rock"/>
    <n v="133"/>
    <x v="1759"/>
    <x v="4"/>
    <x v="14"/>
    <d v="2012-07-28T02:00:00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x v="22"/>
    <b v="1"/>
    <s v="music/indie rock"/>
    <n v="100"/>
    <x v="404"/>
    <x v="4"/>
    <x v="14"/>
    <d v="2015-10-10T22:28:04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x v="195"/>
    <b v="1"/>
    <s v="music/indie rock"/>
    <n v="113"/>
    <x v="1760"/>
    <x v="4"/>
    <x v="14"/>
    <d v="2012-04-30T15:30:08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x v="20"/>
    <b v="1"/>
    <s v="music/indie rock"/>
    <n v="100"/>
    <x v="1665"/>
    <x v="4"/>
    <x v="14"/>
    <d v="2011-08-01T18:46:23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x v="10"/>
    <b v="1"/>
    <s v="music/indie rock"/>
    <n v="114"/>
    <x v="1761"/>
    <x v="4"/>
    <x v="14"/>
    <d v="2012-05-01T17:00:03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x v="240"/>
    <b v="1"/>
    <s v="music/indie rock"/>
    <n v="119"/>
    <x v="1762"/>
    <x v="4"/>
    <x v="14"/>
    <d v="2011-09-15T22:00:03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x v="14"/>
    <b v="1"/>
    <s v="music/indie rock"/>
    <n v="103"/>
    <x v="1763"/>
    <x v="4"/>
    <x v="14"/>
    <d v="2011-10-12T23:57:59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x v="209"/>
    <b v="1"/>
    <s v="music/indie rock"/>
    <n v="266"/>
    <x v="1764"/>
    <x v="4"/>
    <x v="14"/>
    <d v="2012-04-22T16:59:36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x v="44"/>
    <b v="1"/>
    <s v="music/indie rock"/>
    <n v="100"/>
    <x v="1765"/>
    <x v="4"/>
    <x v="14"/>
    <d v="2012-05-27T01:59:57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x v="71"/>
    <b v="1"/>
    <s v="music/indie rock"/>
    <n v="107"/>
    <x v="1766"/>
    <x v="4"/>
    <x v="14"/>
    <d v="2011-11-16T16:11:48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x v="11"/>
    <b v="1"/>
    <s v="music/indie rock"/>
    <n v="134"/>
    <x v="1767"/>
    <x v="4"/>
    <x v="14"/>
    <d v="2013-05-09T16:33:59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x v="38"/>
    <b v="1"/>
    <s v="music/indie rock"/>
    <n v="121"/>
    <x v="1768"/>
    <x v="4"/>
    <x v="14"/>
    <d v="2012-06-23T05:27:56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x v="73"/>
    <b v="1"/>
    <s v="music/indie rock"/>
    <n v="103"/>
    <x v="1769"/>
    <x v="4"/>
    <x v="14"/>
    <d v="2011-01-16T01:51:00"/>
    <x v="2491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x v="74"/>
    <b v="1"/>
    <s v="music/indie rock"/>
    <n v="125"/>
    <x v="1770"/>
    <x v="4"/>
    <x v="14"/>
    <d v="2012-06-16T09:59:00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x v="461"/>
    <b v="1"/>
    <s v="music/indie rock"/>
    <n v="129"/>
    <x v="1771"/>
    <x v="4"/>
    <x v="14"/>
    <d v="2013-04-29T04:02:20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x v="70"/>
    <b v="1"/>
    <s v="music/indie rock"/>
    <n v="101"/>
    <x v="1772"/>
    <x v="4"/>
    <x v="14"/>
    <d v="2012-05-23T15:29:04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x v="288"/>
    <b v="1"/>
    <s v="music/indie rock"/>
    <n v="128"/>
    <x v="1475"/>
    <x v="4"/>
    <x v="14"/>
    <d v="2012-06-06T22:42:55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x v="73"/>
    <b v="1"/>
    <s v="music/indie rock"/>
    <n v="100"/>
    <x v="1773"/>
    <x v="4"/>
    <x v="14"/>
    <d v="2013-03-29T22:54:52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x v="66"/>
    <b v="1"/>
    <s v="music/indie rock"/>
    <n v="113"/>
    <x v="1774"/>
    <x v="4"/>
    <x v="14"/>
    <d v="2011-08-05T21:05:38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x v="9"/>
    <b v="1"/>
    <s v="music/indie rock"/>
    <n v="106"/>
    <x v="1775"/>
    <x v="4"/>
    <x v="14"/>
    <d v="2015-01-27T23:13:07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x v="203"/>
    <b v="1"/>
    <s v="music/indie rock"/>
    <n v="203"/>
    <x v="1776"/>
    <x v="4"/>
    <x v="14"/>
    <d v="2012-12-31T18:00:00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x v="60"/>
    <b v="1"/>
    <s v="music/indie rock"/>
    <n v="113"/>
    <x v="1777"/>
    <x v="4"/>
    <x v="14"/>
    <d v="2012-06-23T18:32:55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x v="63"/>
    <b v="0"/>
    <s v="food/restaurants"/>
    <n v="3"/>
    <x v="1778"/>
    <x v="7"/>
    <x v="34"/>
    <d v="2015-09-27T18:38:24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x v="81"/>
    <b v="0"/>
    <s v="food/restaurants"/>
    <n v="0"/>
    <x v="1779"/>
    <x v="7"/>
    <x v="34"/>
    <d v="2014-09-21T19:48:38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x v="78"/>
    <b v="0"/>
    <s v="food/restaurants"/>
    <n v="0"/>
    <x v="121"/>
    <x v="7"/>
    <x v="34"/>
    <d v="2016-06-07T21:06:00"/>
    <x v="2503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x v="78"/>
    <b v="0"/>
    <s v="food/restaurants"/>
    <n v="0"/>
    <x v="121"/>
    <x v="7"/>
    <x v="34"/>
    <d v="2014-11-15T01:22:14"/>
    <x v="250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x v="78"/>
    <b v="0"/>
    <s v="food/restaurants"/>
    <n v="0"/>
    <x v="121"/>
    <x v="7"/>
    <x v="34"/>
    <d v="2015-03-14T00:20:16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x v="84"/>
    <b v="0"/>
    <s v="food/restaurants"/>
    <n v="1"/>
    <x v="2"/>
    <x v="7"/>
    <x v="34"/>
    <d v="2015-10-03T21:00:00"/>
    <x v="2506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x v="78"/>
    <b v="0"/>
    <s v="food/restaurants"/>
    <n v="0"/>
    <x v="121"/>
    <x v="7"/>
    <x v="34"/>
    <d v="2015-05-11T01:45:04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x v="78"/>
    <b v="0"/>
    <s v="food/restaurants"/>
    <n v="0"/>
    <x v="121"/>
    <x v="7"/>
    <x v="34"/>
    <d v="2014-08-14T22:50:34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x v="33"/>
    <b v="0"/>
    <s v="food/restaurants"/>
    <n v="1"/>
    <x v="669"/>
    <x v="7"/>
    <x v="34"/>
    <d v="2015-04-20T18:25:49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x v="84"/>
    <b v="0"/>
    <s v="food/restaurants"/>
    <n v="0"/>
    <x v="822"/>
    <x v="7"/>
    <x v="34"/>
    <d v="2015-05-14T23:56:12"/>
    <x v="2510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x v="78"/>
    <b v="0"/>
    <s v="food/restaurants"/>
    <n v="0"/>
    <x v="121"/>
    <x v="7"/>
    <x v="34"/>
    <d v="2016-02-01T10:43:33"/>
    <x v="2511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x v="78"/>
    <b v="0"/>
    <s v="food/restaurants"/>
    <n v="0"/>
    <x v="121"/>
    <x v="7"/>
    <x v="34"/>
    <d v="2014-12-13T21:02:41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x v="78"/>
    <b v="0"/>
    <s v="food/restaurants"/>
    <n v="0"/>
    <x v="121"/>
    <x v="7"/>
    <x v="34"/>
    <d v="2017-02-26T00:09:49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x v="80"/>
    <b v="0"/>
    <s v="food/restaurants"/>
    <n v="2"/>
    <x v="1780"/>
    <x v="7"/>
    <x v="34"/>
    <d v="2014-08-20T09:21:17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x v="8"/>
    <b v="0"/>
    <s v="food/restaurants"/>
    <n v="19"/>
    <x v="1781"/>
    <x v="7"/>
    <x v="34"/>
    <d v="2015-02-22T20:09:13"/>
    <x v="2515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x v="78"/>
    <b v="0"/>
    <s v="food/restaurants"/>
    <n v="0"/>
    <x v="121"/>
    <x v="7"/>
    <x v="34"/>
    <d v="2014-11-29T16:40:52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x v="51"/>
    <b v="0"/>
    <s v="food/restaurants"/>
    <n v="10"/>
    <x v="1782"/>
    <x v="7"/>
    <x v="34"/>
    <d v="2015-03-19T18:15:30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x v="78"/>
    <b v="0"/>
    <s v="food/restaurants"/>
    <n v="0"/>
    <x v="121"/>
    <x v="7"/>
    <x v="34"/>
    <d v="2014-11-13T17:20:28"/>
    <x v="2518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x v="80"/>
    <b v="0"/>
    <s v="food/restaurants"/>
    <n v="0"/>
    <x v="1783"/>
    <x v="7"/>
    <x v="34"/>
    <d v="2014-07-19T03:43:24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x v="78"/>
    <b v="0"/>
    <s v="food/restaurants"/>
    <n v="0"/>
    <x v="121"/>
    <x v="7"/>
    <x v="34"/>
    <d v="2016-10-15T19:21:00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x v="462"/>
    <b v="1"/>
    <s v="music/classical music"/>
    <n v="109"/>
    <x v="1784"/>
    <x v="4"/>
    <x v="35"/>
    <d v="2015-10-13T23:13:41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x v="74"/>
    <b v="1"/>
    <s v="music/classical music"/>
    <n v="100"/>
    <x v="1785"/>
    <x v="4"/>
    <x v="35"/>
    <d v="2016-04-22T14:52:00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x v="55"/>
    <b v="1"/>
    <s v="music/classical music"/>
    <n v="156"/>
    <x v="1786"/>
    <x v="4"/>
    <x v="35"/>
    <d v="2014-11-18T00:24:52"/>
    <x v="2523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x v="68"/>
    <b v="1"/>
    <s v="music/classical music"/>
    <n v="102"/>
    <x v="1787"/>
    <x v="4"/>
    <x v="35"/>
    <d v="2014-12-21T04:30:00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x v="144"/>
    <b v="1"/>
    <s v="music/classical music"/>
    <n v="100"/>
    <x v="1788"/>
    <x v="4"/>
    <x v="35"/>
    <d v="2012-06-28T20:16:11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x v="51"/>
    <b v="1"/>
    <s v="music/classical music"/>
    <n v="113"/>
    <x v="1789"/>
    <x v="4"/>
    <x v="35"/>
    <d v="2014-12-08T04:59:00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x v="26"/>
    <b v="1"/>
    <s v="music/classical music"/>
    <n v="102"/>
    <x v="212"/>
    <x v="4"/>
    <x v="35"/>
    <d v="2013-10-18T03:59:00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x v="75"/>
    <b v="1"/>
    <s v="music/classical music"/>
    <n v="107"/>
    <x v="1790"/>
    <x v="4"/>
    <x v="35"/>
    <d v="2015-08-20T11:00:00"/>
    <x v="2528"/>
  </r>
  <r>
    <n v="2529"/>
    <s v="UrbanArias is DC's Contemporary Opera Company"/>
    <s v="Opera. Short. New."/>
    <n v="6000"/>
    <n v="6257"/>
    <x v="0"/>
    <x v="0"/>
    <s v="USD"/>
    <n v="1332636975"/>
    <n v="1328752575"/>
    <b v="0"/>
    <x v="88"/>
    <b v="1"/>
    <s v="music/classical music"/>
    <n v="104"/>
    <x v="1791"/>
    <x v="4"/>
    <x v="35"/>
    <d v="2012-03-25T00:56:15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x v="53"/>
    <b v="1"/>
    <s v="music/classical music"/>
    <n v="100"/>
    <x v="1792"/>
    <x v="4"/>
    <x v="35"/>
    <d v="2015-04-20T04:50:00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x v="42"/>
    <b v="1"/>
    <s v="music/classical music"/>
    <n v="100"/>
    <x v="1793"/>
    <x v="4"/>
    <x v="35"/>
    <d v="2015-08-15T03:59:00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x v="65"/>
    <b v="1"/>
    <s v="music/classical music"/>
    <n v="126"/>
    <x v="1794"/>
    <x v="4"/>
    <x v="35"/>
    <d v="2012-08-16T20:22:46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x v="327"/>
    <b v="1"/>
    <s v="music/classical music"/>
    <n v="111"/>
    <x v="772"/>
    <x v="4"/>
    <x v="35"/>
    <d v="2013-03-01T18:01:08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x v="25"/>
    <b v="1"/>
    <s v="music/classical music"/>
    <n v="105"/>
    <x v="1795"/>
    <x v="4"/>
    <x v="35"/>
    <d v="2010-01-01T06:00:00"/>
    <x v="2534"/>
  </r>
  <r>
    <n v="2535"/>
    <s v="Mark Hayes Requiem Recording"/>
    <s v="Mark Hayes: Requiem Recording"/>
    <n v="20000"/>
    <n v="20755"/>
    <x v="0"/>
    <x v="0"/>
    <s v="USD"/>
    <n v="1417463945"/>
    <n v="1414781945"/>
    <b v="0"/>
    <x v="76"/>
    <b v="1"/>
    <s v="music/classical music"/>
    <n v="104"/>
    <x v="1796"/>
    <x v="4"/>
    <x v="35"/>
    <d v="2014-12-01T19:59:05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x v="80"/>
    <b v="1"/>
    <s v="music/classical music"/>
    <n v="116"/>
    <x v="1797"/>
    <x v="4"/>
    <x v="35"/>
    <d v="2013-07-30T02:32:46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x v="202"/>
    <b v="1"/>
    <s v="music/classical music"/>
    <n v="110"/>
    <x v="101"/>
    <x v="4"/>
    <x v="35"/>
    <d v="2011-08-01T15:34:15"/>
    <x v="2537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x v="333"/>
    <b v="1"/>
    <s v="music/classical music"/>
    <n v="113"/>
    <x v="1798"/>
    <x v="4"/>
    <x v="35"/>
    <d v="2013-02-24T04:59:00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x v="211"/>
    <b v="1"/>
    <s v="music/classical music"/>
    <n v="100"/>
    <x v="1799"/>
    <x v="4"/>
    <x v="35"/>
    <d v="2015-02-02T21:39:12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x v="74"/>
    <b v="1"/>
    <s v="music/classical music"/>
    <n v="103"/>
    <x v="1800"/>
    <x v="4"/>
    <x v="35"/>
    <d v="2011-10-29T16:12:01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x v="287"/>
    <b v="1"/>
    <s v="music/classical music"/>
    <n v="107"/>
    <x v="35"/>
    <x v="4"/>
    <x v="35"/>
    <d v="2013-09-26T10:46:58"/>
    <x v="2541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x v="62"/>
    <b v="1"/>
    <s v="music/classical music"/>
    <n v="104"/>
    <x v="1801"/>
    <x v="4"/>
    <x v="35"/>
    <d v="2013-10-01T03:59:00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x v="62"/>
    <b v="1"/>
    <s v="music/classical music"/>
    <n v="156"/>
    <x v="1802"/>
    <x v="4"/>
    <x v="35"/>
    <d v="2011-01-02T03:00:00"/>
    <x v="2543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x v="7"/>
    <b v="1"/>
    <s v="music/classical music"/>
    <n v="101"/>
    <x v="1803"/>
    <x v="4"/>
    <x v="35"/>
    <d v="2012-07-08T12:29:29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x v="42"/>
    <b v="1"/>
    <s v="music/classical music"/>
    <n v="195"/>
    <x v="1804"/>
    <x v="4"/>
    <x v="35"/>
    <d v="2015-02-27T00:30:00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x v="71"/>
    <b v="1"/>
    <s v="music/classical music"/>
    <n v="112"/>
    <x v="1805"/>
    <x v="4"/>
    <x v="35"/>
    <d v="2013-10-05T05:00:00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x v="179"/>
    <b v="1"/>
    <s v="music/classical music"/>
    <n v="120"/>
    <x v="1806"/>
    <x v="4"/>
    <x v="35"/>
    <d v="2012-04-04T17:33:23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x v="77"/>
    <b v="1"/>
    <s v="music/classical music"/>
    <n v="102"/>
    <x v="1807"/>
    <x v="4"/>
    <x v="35"/>
    <d v="2016-09-30T04:27:00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x v="77"/>
    <b v="1"/>
    <s v="music/classical music"/>
    <n v="103"/>
    <x v="1808"/>
    <x v="4"/>
    <x v="35"/>
    <d v="2013-05-31T17:00:00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x v="3"/>
    <b v="1"/>
    <s v="music/classical music"/>
    <n v="101"/>
    <x v="1809"/>
    <x v="4"/>
    <x v="35"/>
    <d v="2015-10-08T03:59:00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x v="66"/>
    <b v="1"/>
    <s v="music/classical music"/>
    <n v="103"/>
    <x v="1810"/>
    <x v="4"/>
    <x v="35"/>
    <d v="2012-03-21T20:48:00"/>
    <x v="2551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x v="59"/>
    <b v="1"/>
    <s v="music/classical music"/>
    <n v="107"/>
    <x v="1811"/>
    <x v="4"/>
    <x v="35"/>
    <d v="2017-03-05T19:26:21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x v="65"/>
    <b v="1"/>
    <s v="music/classical music"/>
    <n v="156"/>
    <x v="1812"/>
    <x v="4"/>
    <x v="35"/>
    <d v="2012-09-21T04:46:47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x v="85"/>
    <b v="1"/>
    <s v="music/classical music"/>
    <n v="123"/>
    <x v="1813"/>
    <x v="4"/>
    <x v="35"/>
    <d v="2015-06-01T03:59:00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x v="2"/>
    <b v="1"/>
    <s v="music/classical music"/>
    <n v="107"/>
    <x v="1814"/>
    <x v="4"/>
    <x v="35"/>
    <d v="2012-05-28T15:43:13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x v="69"/>
    <b v="1"/>
    <s v="music/classical music"/>
    <n v="106"/>
    <x v="1815"/>
    <x v="4"/>
    <x v="35"/>
    <d v="2012-12-24T23:47:37"/>
    <x v="2556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x v="17"/>
    <b v="1"/>
    <s v="music/classical music"/>
    <n v="118"/>
    <x v="1816"/>
    <x v="4"/>
    <x v="35"/>
    <d v="2014-05-15T17:53:06"/>
    <x v="2557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x v="59"/>
    <b v="1"/>
    <s v="music/classical music"/>
    <n v="109"/>
    <x v="1817"/>
    <x v="4"/>
    <x v="35"/>
    <d v="2015-05-01T13:59:00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x v="20"/>
    <b v="1"/>
    <s v="music/classical music"/>
    <n v="111"/>
    <x v="1818"/>
    <x v="4"/>
    <x v="35"/>
    <d v="2011-11-15T19:37:00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x v="64"/>
    <b v="1"/>
    <s v="music/classical music"/>
    <n v="100"/>
    <x v="1819"/>
    <x v="4"/>
    <x v="35"/>
    <d v="2015-03-06T22:49:34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x v="78"/>
    <b v="0"/>
    <s v="food/food trucks"/>
    <n v="0"/>
    <x v="121"/>
    <x v="7"/>
    <x v="19"/>
    <d v="2015-10-13T12:41:29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x v="83"/>
    <b v="0"/>
    <s v="food/food trucks"/>
    <n v="1"/>
    <x v="380"/>
    <x v="7"/>
    <x v="19"/>
    <d v="2016-10-11T12:35:39"/>
    <x v="2562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x v="78"/>
    <b v="0"/>
    <s v="food/food trucks"/>
    <n v="0"/>
    <x v="121"/>
    <x v="7"/>
    <x v="19"/>
    <d v="2015-07-30T03:20:51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x v="78"/>
    <b v="0"/>
    <s v="food/food trucks"/>
    <n v="0"/>
    <x v="121"/>
    <x v="7"/>
    <x v="19"/>
    <d v="2014-08-01T00:58:19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x v="29"/>
    <b v="0"/>
    <s v="food/food trucks"/>
    <n v="1"/>
    <x v="101"/>
    <x v="7"/>
    <x v="19"/>
    <d v="2016-05-09T20:50:00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x v="78"/>
    <b v="0"/>
    <s v="food/food trucks"/>
    <n v="0"/>
    <x v="121"/>
    <x v="7"/>
    <x v="19"/>
    <d v="2014-08-21T23:32:28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x v="84"/>
    <b v="0"/>
    <s v="food/food trucks"/>
    <n v="0"/>
    <x v="88"/>
    <x v="7"/>
    <x v="19"/>
    <d v="2015-04-23T21:05:38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x v="29"/>
    <b v="0"/>
    <s v="food/food trucks"/>
    <n v="1"/>
    <x v="73"/>
    <x v="7"/>
    <x v="19"/>
    <d v="2016-09-01T15:59:54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x v="84"/>
    <b v="0"/>
    <s v="food/food trucks"/>
    <n v="2"/>
    <x v="1820"/>
    <x v="7"/>
    <x v="19"/>
    <d v="2015-09-17T02:31:52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x v="84"/>
    <b v="0"/>
    <s v="food/food trucks"/>
    <n v="1"/>
    <x v="1821"/>
    <x v="7"/>
    <x v="19"/>
    <d v="2017-02-08T21:40:35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x v="80"/>
    <b v="0"/>
    <s v="food/food trucks"/>
    <n v="0"/>
    <x v="368"/>
    <x v="7"/>
    <x v="19"/>
    <d v="2016-05-19T08:12:01"/>
    <x v="2571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x v="78"/>
    <b v="0"/>
    <s v="food/food trucks"/>
    <n v="0"/>
    <x v="121"/>
    <x v="7"/>
    <x v="19"/>
    <d v="2015-04-13T02:51:57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x v="78"/>
    <b v="0"/>
    <s v="food/food trucks"/>
    <n v="0"/>
    <x v="121"/>
    <x v="7"/>
    <x v="19"/>
    <d v="2014-08-23T14:12:29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x v="78"/>
    <b v="0"/>
    <s v="food/food trucks"/>
    <n v="0"/>
    <x v="121"/>
    <x v="7"/>
    <x v="19"/>
    <d v="2016-05-18T19:49:05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x v="78"/>
    <b v="0"/>
    <s v="food/food trucks"/>
    <n v="0"/>
    <x v="121"/>
    <x v="7"/>
    <x v="19"/>
    <d v="2015-01-12T02:36:34"/>
    <x v="2575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x v="78"/>
    <b v="0"/>
    <s v="food/food trucks"/>
    <n v="0"/>
    <x v="121"/>
    <x v="7"/>
    <x v="19"/>
    <d v="2015-04-10T23:14:07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x v="78"/>
    <b v="0"/>
    <s v="food/food trucks"/>
    <n v="0"/>
    <x v="121"/>
    <x v="7"/>
    <x v="19"/>
    <d v="2014-08-04T19:41:37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x v="78"/>
    <b v="0"/>
    <s v="food/food trucks"/>
    <n v="0"/>
    <x v="121"/>
    <x v="7"/>
    <x v="19"/>
    <d v="2015-10-09T17:00:00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x v="8"/>
    <b v="0"/>
    <s v="food/food trucks"/>
    <n v="0"/>
    <x v="1822"/>
    <x v="7"/>
    <x v="19"/>
    <d v="2014-09-15T19:55:03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x v="84"/>
    <b v="0"/>
    <s v="food/food trucks"/>
    <n v="1"/>
    <x v="156"/>
    <x v="7"/>
    <x v="19"/>
    <d v="2015-05-16T03:00:00"/>
    <x v="258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x v="202"/>
    <b v="0"/>
    <s v="food/food trucks"/>
    <n v="11"/>
    <x v="1823"/>
    <x v="7"/>
    <x v="19"/>
    <d v="2015-11-16T16:04:58"/>
    <x v="2581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x v="29"/>
    <b v="0"/>
    <s v="food/food trucks"/>
    <n v="0"/>
    <x v="120"/>
    <x v="7"/>
    <x v="19"/>
    <d v="2016-10-29T23:43:54"/>
    <x v="2582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x v="81"/>
    <b v="0"/>
    <s v="food/food trucks"/>
    <n v="1"/>
    <x v="120"/>
    <x v="7"/>
    <x v="19"/>
    <d v="2015-03-16T17:28:00"/>
    <x v="2583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x v="78"/>
    <b v="0"/>
    <s v="food/food trucks"/>
    <n v="0"/>
    <x v="121"/>
    <x v="7"/>
    <x v="19"/>
    <d v="2015-06-15T04:09:29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x v="29"/>
    <b v="0"/>
    <s v="food/food trucks"/>
    <n v="0"/>
    <x v="73"/>
    <x v="7"/>
    <x v="19"/>
    <d v="2014-07-05T23:07:12"/>
    <x v="2585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x v="29"/>
    <b v="0"/>
    <s v="food/food trucks"/>
    <n v="0"/>
    <x v="144"/>
    <x v="7"/>
    <x v="19"/>
    <d v="2015-12-25T07:55:36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x v="79"/>
    <b v="0"/>
    <s v="food/food trucks"/>
    <n v="2"/>
    <x v="1824"/>
    <x v="7"/>
    <x v="19"/>
    <d v="2015-12-30T16:12:33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x v="22"/>
    <b v="0"/>
    <s v="food/food trucks"/>
    <n v="4"/>
    <x v="1825"/>
    <x v="7"/>
    <x v="19"/>
    <d v="2015-03-31T13:14:00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x v="29"/>
    <b v="0"/>
    <s v="food/food trucks"/>
    <n v="0"/>
    <x v="144"/>
    <x v="7"/>
    <x v="19"/>
    <d v="2016-03-23T11:52:07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x v="78"/>
    <b v="0"/>
    <s v="food/food trucks"/>
    <n v="0"/>
    <x v="121"/>
    <x v="7"/>
    <x v="19"/>
    <d v="2016-01-26T14:08:17"/>
    <x v="2590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x v="84"/>
    <b v="0"/>
    <s v="food/food trucks"/>
    <n v="2"/>
    <x v="31"/>
    <x v="7"/>
    <x v="19"/>
    <d v="2016-03-13T20:45:24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x v="29"/>
    <b v="0"/>
    <s v="food/food trucks"/>
    <n v="0"/>
    <x v="73"/>
    <x v="7"/>
    <x v="19"/>
    <d v="2014-10-05T19:13:41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x v="78"/>
    <b v="0"/>
    <s v="food/food trucks"/>
    <n v="0"/>
    <x v="121"/>
    <x v="7"/>
    <x v="19"/>
    <d v="2015-04-25T20:17:06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x v="29"/>
    <b v="0"/>
    <s v="food/food trucks"/>
    <n v="0"/>
    <x v="120"/>
    <x v="7"/>
    <x v="19"/>
    <d v="2014-08-07T23:13:48"/>
    <x v="2594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x v="10"/>
    <b v="0"/>
    <s v="food/food trucks"/>
    <n v="12"/>
    <x v="1826"/>
    <x v="7"/>
    <x v="19"/>
    <d v="2017-02-24T05:51:40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x v="74"/>
    <b v="0"/>
    <s v="food/food trucks"/>
    <n v="24"/>
    <x v="1827"/>
    <x v="7"/>
    <x v="19"/>
    <d v="2014-08-07T15:56:49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x v="63"/>
    <b v="0"/>
    <s v="food/food trucks"/>
    <n v="6"/>
    <x v="1828"/>
    <x v="7"/>
    <x v="19"/>
    <d v="2016-06-19T08:11:57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x v="25"/>
    <b v="0"/>
    <s v="food/food trucks"/>
    <n v="39"/>
    <x v="1829"/>
    <x v="7"/>
    <x v="19"/>
    <d v="2015-09-23T20:10:01"/>
    <x v="2598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x v="81"/>
    <b v="0"/>
    <s v="food/food trucks"/>
    <n v="1"/>
    <x v="656"/>
    <x v="7"/>
    <x v="19"/>
    <d v="2014-08-03T18:05:47"/>
    <x v="259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x v="209"/>
    <b v="0"/>
    <s v="food/food trucks"/>
    <n v="7"/>
    <x v="1830"/>
    <x v="7"/>
    <x v="19"/>
    <d v="2016-03-25T20:36:40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x v="299"/>
    <b v="1"/>
    <s v="technology/space exploration"/>
    <n v="661"/>
    <x v="95"/>
    <x v="2"/>
    <x v="36"/>
    <d v="2012-09-13T03:59:00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x v="463"/>
    <b v="1"/>
    <s v="technology/space exploration"/>
    <n v="326"/>
    <x v="1831"/>
    <x v="2"/>
    <x v="36"/>
    <d v="2014-11-12T21:20:00"/>
    <x v="2602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x v="133"/>
    <b v="1"/>
    <s v="technology/space exploration"/>
    <n v="101"/>
    <x v="1832"/>
    <x v="2"/>
    <x v="36"/>
    <d v="2013-12-23T21:54:14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x v="306"/>
    <b v="1"/>
    <s v="technology/space exploration"/>
    <n v="104"/>
    <x v="1833"/>
    <x v="2"/>
    <x v="36"/>
    <d v="2012-04-29T01:13:43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x v="464"/>
    <b v="1"/>
    <s v="technology/space exploration"/>
    <n v="107"/>
    <x v="1834"/>
    <x v="2"/>
    <x v="36"/>
    <d v="2016-06-17T12:59:50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x v="465"/>
    <b v="1"/>
    <s v="technology/space exploration"/>
    <n v="110"/>
    <x v="1835"/>
    <x v="2"/>
    <x v="36"/>
    <d v="2014-04-29T17:06:22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x v="367"/>
    <b v="1"/>
    <s v="technology/space exploration"/>
    <n v="408"/>
    <x v="799"/>
    <x v="2"/>
    <x v="36"/>
    <d v="2015-08-12T02:00:00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x v="466"/>
    <b v="1"/>
    <s v="technology/space exploration"/>
    <n v="224"/>
    <x v="1836"/>
    <x v="2"/>
    <x v="36"/>
    <d v="2017-03-15T00:00:00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x v="467"/>
    <b v="1"/>
    <s v="technology/space exploration"/>
    <n v="304"/>
    <x v="1837"/>
    <x v="2"/>
    <x v="36"/>
    <d v="2012-07-15T05:42:31"/>
    <x v="2609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x v="468"/>
    <b v="1"/>
    <s v="technology/space exploration"/>
    <n v="141"/>
    <x v="1838"/>
    <x v="2"/>
    <x v="36"/>
    <d v="2016-08-22T06:59:00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x v="469"/>
    <b v="1"/>
    <s v="technology/space exploration"/>
    <n v="2791"/>
    <x v="1839"/>
    <x v="2"/>
    <x v="36"/>
    <d v="2017-01-02T22:59:00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x v="324"/>
    <b v="1"/>
    <s v="technology/space exploration"/>
    <n v="172"/>
    <x v="700"/>
    <x v="2"/>
    <x v="36"/>
    <d v="2015-01-09T03:26:10"/>
    <x v="2612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x v="33"/>
    <b v="1"/>
    <s v="technology/space exploration"/>
    <n v="101"/>
    <x v="1840"/>
    <x v="2"/>
    <x v="36"/>
    <d v="2012-09-21T19:38:14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x v="61"/>
    <b v="1"/>
    <s v="technology/space exploration"/>
    <n v="102"/>
    <x v="1841"/>
    <x v="2"/>
    <x v="36"/>
    <d v="2014-04-30T05:00:00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x v="250"/>
    <b v="1"/>
    <s v="technology/space exploration"/>
    <n v="170"/>
    <x v="1842"/>
    <x v="2"/>
    <x v="36"/>
    <d v="2016-04-30T12:00:00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x v="146"/>
    <b v="1"/>
    <s v="technology/space exploration"/>
    <n v="115"/>
    <x v="1843"/>
    <x v="2"/>
    <x v="36"/>
    <d v="2015-08-25T23:52:09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x v="180"/>
    <b v="1"/>
    <s v="technology/space exploration"/>
    <n v="878"/>
    <x v="1844"/>
    <x v="2"/>
    <x v="36"/>
    <d v="2014-10-20T20:59:11"/>
    <x v="2617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x v="99"/>
    <b v="1"/>
    <s v="technology/space exploration"/>
    <n v="105"/>
    <x v="1845"/>
    <x v="2"/>
    <x v="36"/>
    <d v="2015-12-01T20:01:01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x v="28"/>
    <b v="1"/>
    <s v="technology/space exploration"/>
    <n v="188"/>
    <x v="1341"/>
    <x v="2"/>
    <x v="36"/>
    <d v="2015-10-23T11:00:00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x v="470"/>
    <b v="1"/>
    <s v="technology/space exploration"/>
    <n v="144"/>
    <x v="1846"/>
    <x v="2"/>
    <x v="36"/>
    <d v="2015-10-11T01:00:00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x v="471"/>
    <b v="1"/>
    <s v="technology/space exploration"/>
    <n v="146"/>
    <x v="1847"/>
    <x v="2"/>
    <x v="36"/>
    <d v="2015-05-21T17:56:28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x v="142"/>
    <b v="1"/>
    <s v="technology/space exploration"/>
    <n v="131"/>
    <x v="1848"/>
    <x v="2"/>
    <x v="36"/>
    <d v="2016-12-30T17:50:16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x v="95"/>
    <b v="1"/>
    <s v="technology/space exploration"/>
    <n v="114"/>
    <x v="1849"/>
    <x v="2"/>
    <x v="36"/>
    <d v="2016-12-02T06:09:26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x v="472"/>
    <b v="1"/>
    <s v="technology/space exploration"/>
    <n v="1379"/>
    <x v="905"/>
    <x v="2"/>
    <x v="36"/>
    <d v="2012-09-13T10:07:02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x v="47"/>
    <b v="1"/>
    <s v="technology/space exploration"/>
    <n v="956"/>
    <x v="1850"/>
    <x v="2"/>
    <x v="36"/>
    <d v="2016-11-09T20:26:48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x v="133"/>
    <b v="1"/>
    <s v="technology/space exploration"/>
    <n v="112"/>
    <x v="150"/>
    <x v="2"/>
    <x v="36"/>
    <d v="2015-06-03T15:04:29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x v="43"/>
    <b v="1"/>
    <s v="technology/space exploration"/>
    <n v="647"/>
    <x v="1851"/>
    <x v="2"/>
    <x v="36"/>
    <d v="2015-11-26T20:54:21"/>
    <x v="2627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x v="64"/>
    <b v="1"/>
    <s v="technology/space exploration"/>
    <n v="110"/>
    <x v="1852"/>
    <x v="2"/>
    <x v="36"/>
    <d v="2014-11-30T23:11:07"/>
    <x v="2628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x v="61"/>
    <b v="1"/>
    <s v="technology/space exploration"/>
    <n v="128"/>
    <x v="1853"/>
    <x v="2"/>
    <x v="36"/>
    <d v="2015-05-14T12:55:22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x v="75"/>
    <b v="1"/>
    <s v="technology/space exploration"/>
    <n v="158"/>
    <x v="1854"/>
    <x v="2"/>
    <x v="36"/>
    <d v="2016-06-30T10:00:00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x v="172"/>
    <b v="1"/>
    <s v="technology/space exploration"/>
    <n v="115"/>
    <x v="1855"/>
    <x v="2"/>
    <x v="36"/>
    <d v="2015-08-30T04:03:47"/>
    <x v="2631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x v="288"/>
    <b v="1"/>
    <s v="technology/space exploration"/>
    <n v="137"/>
    <x v="1856"/>
    <x v="2"/>
    <x v="36"/>
    <d v="2016-05-29T01:28:59"/>
    <x v="2632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x v="473"/>
    <b v="1"/>
    <s v="technology/space exploration"/>
    <n v="355"/>
    <x v="1857"/>
    <x v="2"/>
    <x v="36"/>
    <d v="2014-02-27T23:00:00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x v="20"/>
    <b v="1"/>
    <s v="technology/space exploration"/>
    <n v="106"/>
    <x v="1858"/>
    <x v="2"/>
    <x v="36"/>
    <d v="2016-09-29T15:45:21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x v="87"/>
    <b v="1"/>
    <s v="technology/space exploration"/>
    <n v="100"/>
    <x v="1859"/>
    <x v="2"/>
    <x v="36"/>
    <d v="2015-03-09T21:49:21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x v="133"/>
    <b v="1"/>
    <s v="technology/space exploration"/>
    <n v="187"/>
    <x v="1860"/>
    <x v="2"/>
    <x v="36"/>
    <d v="2016-10-16T01:00:00"/>
    <x v="26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x v="55"/>
    <b v="1"/>
    <s v="technology/space exploration"/>
    <n v="166"/>
    <x v="1861"/>
    <x v="2"/>
    <x v="36"/>
    <d v="2016-10-12T13:11:15"/>
    <x v="2637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x v="25"/>
    <b v="1"/>
    <s v="technology/space exploration"/>
    <n v="102"/>
    <x v="1862"/>
    <x v="2"/>
    <x v="36"/>
    <d v="2015-01-15T21:54:55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x v="72"/>
    <b v="1"/>
    <s v="technology/space exploration"/>
    <n v="164"/>
    <x v="1863"/>
    <x v="2"/>
    <x v="36"/>
    <d v="2015-02-19T20:45:48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x v="50"/>
    <b v="1"/>
    <s v="technology/space exploration"/>
    <n v="106"/>
    <x v="1864"/>
    <x v="2"/>
    <x v="36"/>
    <d v="2015-06-08T03:51:14"/>
    <x v="2640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x v="29"/>
    <b v="0"/>
    <s v="technology/space exploration"/>
    <n v="1"/>
    <x v="2"/>
    <x v="2"/>
    <x v="36"/>
    <d v="2014-09-15T20:09:00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x v="78"/>
    <b v="0"/>
    <s v="technology/space exploration"/>
    <n v="0"/>
    <x v="121"/>
    <x v="2"/>
    <x v="36"/>
    <d v="2016-07-15T06:57:00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x v="474"/>
    <b v="0"/>
    <s v="technology/space exploration"/>
    <n v="34"/>
    <x v="1865"/>
    <x v="2"/>
    <x v="36"/>
    <d v="2016-12-21T07:59:00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x v="47"/>
    <b v="0"/>
    <s v="technology/space exploration"/>
    <n v="2"/>
    <x v="1866"/>
    <x v="2"/>
    <x v="36"/>
    <d v="2017-03-10T19:00:35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x v="23"/>
    <b v="0"/>
    <s v="technology/space exploration"/>
    <n v="11"/>
    <x v="1867"/>
    <x v="2"/>
    <x v="36"/>
    <d v="2014-11-08T21:13:23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x v="475"/>
    <b v="0"/>
    <s v="technology/space exploration"/>
    <n v="8"/>
    <x v="1868"/>
    <x v="2"/>
    <x v="36"/>
    <d v="2015-09-09T07:31:09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x v="83"/>
    <b v="0"/>
    <s v="technology/space exploration"/>
    <n v="1"/>
    <x v="1028"/>
    <x v="2"/>
    <x v="36"/>
    <d v="2015-08-14T06:16:59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x v="79"/>
    <b v="0"/>
    <s v="technology/space exploration"/>
    <n v="1"/>
    <x v="1869"/>
    <x v="2"/>
    <x v="36"/>
    <d v="2016-03-09T17:09:20"/>
    <x v="2648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x v="83"/>
    <b v="0"/>
    <s v="technology/space exploration"/>
    <n v="0"/>
    <x v="1870"/>
    <x v="2"/>
    <x v="36"/>
    <d v="2016-02-01T23:55:41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x v="81"/>
    <b v="0"/>
    <s v="technology/space exploration"/>
    <n v="1"/>
    <x v="1871"/>
    <x v="2"/>
    <x v="36"/>
    <d v="2016-12-21T14:59:03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x v="57"/>
    <b v="0"/>
    <s v="technology/space exploration"/>
    <n v="2"/>
    <x v="1872"/>
    <x v="2"/>
    <x v="36"/>
    <d v="2015-12-17T19:20:09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x v="202"/>
    <b v="0"/>
    <s v="technology/space exploration"/>
    <n v="1"/>
    <x v="1873"/>
    <x v="2"/>
    <x v="36"/>
    <d v="2014-12-10T03:48:45"/>
    <x v="2652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x v="16"/>
    <b v="0"/>
    <s v="technology/space exploration"/>
    <n v="12"/>
    <x v="1874"/>
    <x v="2"/>
    <x v="36"/>
    <d v="2014-06-13T04:00:00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x v="79"/>
    <b v="0"/>
    <s v="technology/space exploration"/>
    <n v="0"/>
    <x v="434"/>
    <x v="2"/>
    <x v="36"/>
    <d v="2015-04-21T13:25:26"/>
    <x v="2654"/>
  </r>
  <r>
    <n v="2655"/>
    <s v="Balloons (Canceled)"/>
    <s v="Thank you for your support!"/>
    <n v="15000"/>
    <n v="3155"/>
    <x v="1"/>
    <x v="0"/>
    <s v="USD"/>
    <n v="1455048000"/>
    <n v="1452631647"/>
    <b v="0"/>
    <x v="68"/>
    <b v="0"/>
    <s v="technology/space exploration"/>
    <n v="21"/>
    <x v="1875"/>
    <x v="2"/>
    <x v="36"/>
    <d v="2016-02-09T20:00:00"/>
    <x v="2655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x v="215"/>
    <b v="0"/>
    <s v="technology/space exploration"/>
    <n v="11"/>
    <x v="1876"/>
    <x v="2"/>
    <x v="36"/>
    <d v="2017-03-12T19:00:00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x v="211"/>
    <b v="0"/>
    <s v="technology/space exploration"/>
    <n v="19"/>
    <x v="1877"/>
    <x v="2"/>
    <x v="36"/>
    <d v="2016-08-03T01:30:00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x v="80"/>
    <b v="0"/>
    <s v="technology/space exploration"/>
    <n v="0"/>
    <x v="1878"/>
    <x v="2"/>
    <x v="36"/>
    <d v="2016-07-30T21:13:14"/>
    <x v="2658"/>
  </r>
  <r>
    <n v="2659"/>
    <s v="test (Canceled)"/>
    <s v="test"/>
    <n v="49000"/>
    <n v="1333"/>
    <x v="1"/>
    <x v="0"/>
    <s v="USD"/>
    <n v="1429321210"/>
    <n v="1426729210"/>
    <b v="0"/>
    <x v="73"/>
    <b v="0"/>
    <s v="technology/space exploration"/>
    <n v="3"/>
    <x v="1879"/>
    <x v="2"/>
    <x v="36"/>
    <d v="2015-04-18T01:40:10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x v="81"/>
    <b v="0"/>
    <s v="technology/space exploration"/>
    <n v="0"/>
    <x v="1880"/>
    <x v="2"/>
    <x v="36"/>
    <d v="2015-11-24T18:06:58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x v="65"/>
    <b v="1"/>
    <s v="technology/makerspaces"/>
    <n v="103"/>
    <x v="1881"/>
    <x v="2"/>
    <x v="37"/>
    <d v="2013-10-25T23:00:10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x v="144"/>
    <b v="1"/>
    <s v="technology/makerspaces"/>
    <n v="107"/>
    <x v="1882"/>
    <x v="2"/>
    <x v="37"/>
    <d v="2015-08-21T17:55:13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x v="66"/>
    <b v="1"/>
    <s v="technology/makerspaces"/>
    <n v="105"/>
    <x v="1883"/>
    <x v="2"/>
    <x v="37"/>
    <d v="2015-09-04T15:00:00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x v="201"/>
    <b v="1"/>
    <s v="technology/makerspaces"/>
    <n v="103"/>
    <x v="1884"/>
    <x v="2"/>
    <x v="37"/>
    <d v="2015-12-09T06:59:00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x v="67"/>
    <b v="1"/>
    <s v="technology/makerspaces"/>
    <n v="123"/>
    <x v="1885"/>
    <x v="2"/>
    <x v="37"/>
    <d v="2015-05-04T21:29:34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x v="190"/>
    <b v="1"/>
    <s v="technology/makerspaces"/>
    <n v="159"/>
    <x v="1886"/>
    <x v="2"/>
    <x v="37"/>
    <d v="2015-09-25T21:00:00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x v="59"/>
    <b v="1"/>
    <s v="technology/makerspaces"/>
    <n v="111"/>
    <x v="1887"/>
    <x v="2"/>
    <x v="37"/>
    <d v="2016-02-10T22:13:36"/>
    <x v="266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x v="33"/>
    <b v="1"/>
    <s v="technology/makerspaces"/>
    <n v="171"/>
    <x v="1888"/>
    <x v="2"/>
    <x v="37"/>
    <d v="2015-11-09T14:32:00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x v="202"/>
    <b v="1"/>
    <s v="technology/makerspaces"/>
    <n v="125"/>
    <x v="1889"/>
    <x v="2"/>
    <x v="37"/>
    <d v="2016-01-10T00:51:36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x v="65"/>
    <b v="0"/>
    <s v="technology/makerspaces"/>
    <n v="6"/>
    <x v="1890"/>
    <x v="2"/>
    <x v="37"/>
    <d v="2014-07-29T00:29:40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x v="87"/>
    <b v="0"/>
    <s v="technology/makerspaces"/>
    <n v="11"/>
    <x v="1891"/>
    <x v="2"/>
    <x v="37"/>
    <d v="2014-12-19T19:38:00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x v="5"/>
    <b v="0"/>
    <s v="technology/makerspaces"/>
    <n v="33"/>
    <x v="1892"/>
    <x v="2"/>
    <x v="37"/>
    <d v="2015-12-28T06:00:00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x v="36"/>
    <b v="0"/>
    <s v="technology/makerspaces"/>
    <n v="28"/>
    <x v="1893"/>
    <x v="2"/>
    <x v="37"/>
    <d v="2014-10-29T22:45:00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x v="199"/>
    <b v="0"/>
    <s v="technology/makerspaces"/>
    <n v="63"/>
    <x v="1894"/>
    <x v="2"/>
    <x v="37"/>
    <d v="2016-07-05T04:59:00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x v="60"/>
    <b v="0"/>
    <s v="technology/makerspaces"/>
    <n v="8"/>
    <x v="1895"/>
    <x v="2"/>
    <x v="37"/>
    <d v="2014-11-10T21:34:49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x v="82"/>
    <b v="0"/>
    <s v="technology/makerspaces"/>
    <n v="50"/>
    <x v="1896"/>
    <x v="2"/>
    <x v="37"/>
    <d v="2016-05-22T14:59:34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x v="74"/>
    <b v="0"/>
    <s v="technology/makerspaces"/>
    <n v="18"/>
    <x v="1897"/>
    <x v="2"/>
    <x v="37"/>
    <d v="2014-07-03T00:42:23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x v="84"/>
    <b v="0"/>
    <s v="technology/makerspaces"/>
    <n v="0"/>
    <x v="1898"/>
    <x v="2"/>
    <x v="37"/>
    <d v="2015-09-24T19:09:25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x v="83"/>
    <b v="0"/>
    <s v="technology/makerspaces"/>
    <n v="0"/>
    <x v="878"/>
    <x v="2"/>
    <x v="37"/>
    <d v="2015-02-28T00:01:34"/>
    <x v="2679"/>
  </r>
  <r>
    <n v="2680"/>
    <s v="iHeart Pillow"/>
    <s v="iHeartPillow, Connecting loved ones"/>
    <n v="32000"/>
    <n v="276"/>
    <x v="2"/>
    <x v="3"/>
    <s v="EUR"/>
    <n v="1459915491"/>
    <n v="1457327091"/>
    <b v="0"/>
    <x v="80"/>
    <b v="0"/>
    <s v="technology/makerspaces"/>
    <n v="1"/>
    <x v="159"/>
    <x v="2"/>
    <x v="37"/>
    <d v="2016-04-06T04:04:51"/>
    <x v="2680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x v="84"/>
    <b v="0"/>
    <s v="food/food trucks"/>
    <n v="1"/>
    <x v="440"/>
    <x v="7"/>
    <x v="19"/>
    <d v="2014-07-10T21:29:10"/>
    <x v="2681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x v="9"/>
    <b v="0"/>
    <s v="food/food trucks"/>
    <n v="28"/>
    <x v="1899"/>
    <x v="7"/>
    <x v="19"/>
    <d v="2014-11-22T05:59:00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x v="83"/>
    <b v="0"/>
    <s v="food/food trucks"/>
    <n v="0"/>
    <x v="1028"/>
    <x v="7"/>
    <x v="19"/>
    <d v="2015-03-01T18:07:20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x v="80"/>
    <b v="0"/>
    <s v="food/food trucks"/>
    <n v="1"/>
    <x v="438"/>
    <x v="7"/>
    <x v="19"/>
    <d v="2014-08-09T21:57:05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x v="29"/>
    <b v="0"/>
    <s v="food/food trucks"/>
    <n v="0"/>
    <x v="119"/>
    <x v="7"/>
    <x v="19"/>
    <d v="2015-04-27T15:42:10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x v="78"/>
    <b v="0"/>
    <s v="food/food trucks"/>
    <n v="0"/>
    <x v="121"/>
    <x v="7"/>
    <x v="19"/>
    <d v="2014-09-30T23:23:43"/>
    <x v="2686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x v="78"/>
    <b v="0"/>
    <s v="food/food trucks"/>
    <n v="0"/>
    <x v="121"/>
    <x v="7"/>
    <x v="19"/>
    <d v="2015-06-29T15:21:58"/>
    <x v="2687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x v="25"/>
    <b v="0"/>
    <s v="food/food trucks"/>
    <n v="0"/>
    <x v="1900"/>
    <x v="7"/>
    <x v="19"/>
    <d v="2015-02-24T03:00:00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x v="29"/>
    <b v="0"/>
    <s v="food/food trucks"/>
    <n v="0"/>
    <x v="120"/>
    <x v="7"/>
    <x v="19"/>
    <d v="2016-07-30T23:04:50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x v="115"/>
    <b v="0"/>
    <s v="food/food trucks"/>
    <n v="11"/>
    <x v="1901"/>
    <x v="7"/>
    <x v="19"/>
    <d v="2015-06-03T02:31:16"/>
    <x v="2690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x v="84"/>
    <b v="0"/>
    <s v="food/food trucks"/>
    <n v="0"/>
    <x v="827"/>
    <x v="7"/>
    <x v="19"/>
    <d v="2015-05-10T17:22:37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x v="29"/>
    <b v="0"/>
    <s v="food/food trucks"/>
    <n v="1"/>
    <x v="380"/>
    <x v="7"/>
    <x v="19"/>
    <d v="2015-03-25T07:01:00"/>
    <x v="2692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x v="83"/>
    <b v="0"/>
    <s v="food/food trucks"/>
    <n v="1"/>
    <x v="140"/>
    <x v="7"/>
    <x v="19"/>
    <d v="2014-08-13T03:19:26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x v="29"/>
    <b v="0"/>
    <s v="food/food trucks"/>
    <n v="0"/>
    <x v="120"/>
    <x v="7"/>
    <x v="19"/>
    <d v="2014-09-26T03:22:19"/>
    <x v="2694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x v="83"/>
    <b v="0"/>
    <s v="food/food trucks"/>
    <n v="0"/>
    <x v="1902"/>
    <x v="7"/>
    <x v="19"/>
    <d v="2015-04-14T03:21:58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x v="44"/>
    <b v="0"/>
    <s v="food/food trucks"/>
    <n v="6"/>
    <x v="1903"/>
    <x v="7"/>
    <x v="19"/>
    <d v="2014-12-25T20:16:00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x v="47"/>
    <b v="0"/>
    <s v="food/food trucks"/>
    <n v="26"/>
    <x v="1904"/>
    <x v="7"/>
    <x v="19"/>
    <d v="2015-08-02T22:00:00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x v="84"/>
    <b v="0"/>
    <s v="food/food trucks"/>
    <n v="0"/>
    <x v="1905"/>
    <x v="7"/>
    <x v="19"/>
    <d v="2014-06-27T21:33:28"/>
    <x v="269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x v="78"/>
    <b v="0"/>
    <s v="food/food trucks"/>
    <n v="0"/>
    <x v="121"/>
    <x v="7"/>
    <x v="19"/>
    <d v="2014-08-08T21:31:03"/>
    <x v="269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x v="80"/>
    <b v="0"/>
    <s v="food/food trucks"/>
    <n v="1"/>
    <x v="827"/>
    <x v="7"/>
    <x v="19"/>
    <d v="2014-09-18T20:59:32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x v="67"/>
    <b v="0"/>
    <s v="theater/spaces"/>
    <n v="46"/>
    <x v="783"/>
    <x v="1"/>
    <x v="38"/>
    <d v="2017-04-07T17:35:34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x v="55"/>
    <b v="0"/>
    <s v="theater/spaces"/>
    <n v="34"/>
    <x v="1906"/>
    <x v="1"/>
    <x v="38"/>
    <d v="2017-04-05T18:14:37"/>
    <x v="2702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x v="43"/>
    <b v="0"/>
    <s v="theater/spaces"/>
    <n v="104"/>
    <x v="1907"/>
    <x v="1"/>
    <x v="38"/>
    <d v="2017-03-22T15:33:50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x v="63"/>
    <b v="0"/>
    <s v="theater/spaces"/>
    <n v="6"/>
    <x v="1908"/>
    <x v="1"/>
    <x v="38"/>
    <d v="2017-04-05T19:41:54"/>
    <x v="270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x v="22"/>
    <b v="0"/>
    <s v="theater/spaces"/>
    <n v="11"/>
    <x v="1909"/>
    <x v="1"/>
    <x v="38"/>
    <d v="2017-03-24T20:59:18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x v="40"/>
    <b v="1"/>
    <s v="theater/spaces"/>
    <n v="112"/>
    <x v="1910"/>
    <x v="1"/>
    <x v="38"/>
    <d v="2014-10-16T06:59:00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x v="476"/>
    <b v="1"/>
    <s v="theater/spaces"/>
    <n v="351"/>
    <x v="423"/>
    <x v="1"/>
    <x v="38"/>
    <d v="2013-05-27T06:59:00"/>
    <x v="2707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x v="477"/>
    <b v="1"/>
    <s v="theater/spaces"/>
    <n v="233"/>
    <x v="1911"/>
    <x v="1"/>
    <x v="38"/>
    <d v="2016-07-21T16:45:26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x v="478"/>
    <b v="1"/>
    <s v="theater/spaces"/>
    <n v="102"/>
    <x v="1912"/>
    <x v="1"/>
    <x v="38"/>
    <d v="2016-10-04T03:59:00"/>
    <x v="2709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x v="479"/>
    <b v="1"/>
    <s v="theater/spaces"/>
    <n v="154"/>
    <x v="1913"/>
    <x v="1"/>
    <x v="38"/>
    <d v="2014-08-09T02:00:00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x v="196"/>
    <b v="1"/>
    <s v="theater/spaces"/>
    <n v="101"/>
    <x v="1914"/>
    <x v="1"/>
    <x v="38"/>
    <d v="2014-06-20T22:01:00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x v="235"/>
    <b v="1"/>
    <s v="theater/spaces"/>
    <n v="131"/>
    <x v="1915"/>
    <x v="1"/>
    <x v="38"/>
    <d v="2013-07-13T18:00:00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x v="480"/>
    <b v="1"/>
    <s v="theater/spaces"/>
    <n v="102"/>
    <x v="1694"/>
    <x v="1"/>
    <x v="38"/>
    <d v="2015-12-24T15:41:24"/>
    <x v="2713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x v="120"/>
    <b v="1"/>
    <s v="theater/spaces"/>
    <n v="116"/>
    <x v="1916"/>
    <x v="1"/>
    <x v="38"/>
    <d v="2016-10-14T23:00:00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x v="481"/>
    <b v="1"/>
    <s v="theater/spaces"/>
    <n v="265"/>
    <x v="1917"/>
    <x v="1"/>
    <x v="38"/>
    <d v="2016-02-21T09:33:48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x v="482"/>
    <b v="1"/>
    <s v="theater/spaces"/>
    <n v="120"/>
    <x v="1085"/>
    <x v="1"/>
    <x v="38"/>
    <d v="2015-10-08T07:59:53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x v="166"/>
    <b v="1"/>
    <s v="theater/spaces"/>
    <n v="120"/>
    <x v="1918"/>
    <x v="1"/>
    <x v="38"/>
    <d v="2014-12-06T22:57:29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x v="265"/>
    <b v="1"/>
    <s v="theater/spaces"/>
    <n v="104"/>
    <x v="1919"/>
    <x v="1"/>
    <x v="38"/>
    <d v="2016-05-03T23:00:00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x v="50"/>
    <b v="1"/>
    <s v="theater/spaces"/>
    <n v="109"/>
    <x v="1920"/>
    <x v="1"/>
    <x v="38"/>
    <d v="2016-04-17T23:44:54"/>
    <x v="2719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x v="210"/>
    <b v="1"/>
    <s v="theater/spaces"/>
    <n v="118"/>
    <x v="1921"/>
    <x v="1"/>
    <x v="38"/>
    <d v="2016-11-11T12:10:53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x v="314"/>
    <b v="1"/>
    <s v="technology/hardware"/>
    <n v="1462"/>
    <x v="291"/>
    <x v="2"/>
    <x v="30"/>
    <d v="2013-09-06T19:00:00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x v="333"/>
    <b v="1"/>
    <s v="technology/hardware"/>
    <n v="253"/>
    <x v="1922"/>
    <x v="2"/>
    <x v="30"/>
    <d v="2017-01-29T20:34:13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x v="282"/>
    <b v="1"/>
    <s v="technology/hardware"/>
    <n v="140"/>
    <x v="1923"/>
    <x v="2"/>
    <x v="30"/>
    <d v="2014-12-31T21:08:08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x v="483"/>
    <b v="1"/>
    <s v="technology/hardware"/>
    <n v="297"/>
    <x v="1924"/>
    <x v="2"/>
    <x v="30"/>
    <d v="2015-08-15T07:50:59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x v="116"/>
    <b v="1"/>
    <s v="technology/hardware"/>
    <n v="145"/>
    <x v="1925"/>
    <x v="2"/>
    <x v="30"/>
    <d v="2017-03-01T17:52:15"/>
    <x v="272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x v="442"/>
    <b v="1"/>
    <s v="technology/hardware"/>
    <n v="106"/>
    <x v="1926"/>
    <x v="2"/>
    <x v="30"/>
    <d v="2016-04-22T13:55:11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x v="484"/>
    <b v="1"/>
    <s v="technology/hardware"/>
    <n v="493"/>
    <x v="1927"/>
    <x v="2"/>
    <x v="30"/>
    <d v="2015-08-07T16:14:23"/>
    <x v="2727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x v="413"/>
    <b v="1"/>
    <s v="technology/hardware"/>
    <n v="202"/>
    <x v="1928"/>
    <x v="2"/>
    <x v="30"/>
    <d v="2015-12-30T14:23:54"/>
    <x v="2728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x v="23"/>
    <b v="1"/>
    <s v="technology/hardware"/>
    <n v="104"/>
    <x v="1929"/>
    <x v="2"/>
    <x v="30"/>
    <d v="2015-05-01T05:46:37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x v="345"/>
    <b v="1"/>
    <s v="technology/hardware"/>
    <n v="170"/>
    <x v="1810"/>
    <x v="2"/>
    <x v="30"/>
    <d v="2013-04-22T12:59:35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x v="77"/>
    <b v="1"/>
    <s v="technology/hardware"/>
    <n v="104"/>
    <x v="1930"/>
    <x v="2"/>
    <x v="30"/>
    <d v="2014-10-18T04:00:00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x v="96"/>
    <b v="1"/>
    <s v="technology/hardware"/>
    <n v="118"/>
    <x v="1931"/>
    <x v="2"/>
    <x v="30"/>
    <d v="2013-05-28T00:00:00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x v="46"/>
    <b v="1"/>
    <s v="technology/hardware"/>
    <n v="108"/>
    <x v="1932"/>
    <x v="2"/>
    <x v="30"/>
    <d v="2015-04-10T05:32:54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x v="430"/>
    <b v="1"/>
    <s v="technology/hardware"/>
    <n v="2260300"/>
    <x v="1933"/>
    <x v="2"/>
    <x v="30"/>
    <d v="2016-10-13T21:59:00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x v="485"/>
    <b v="1"/>
    <s v="technology/hardware"/>
    <n v="978"/>
    <x v="1934"/>
    <x v="2"/>
    <x v="30"/>
    <d v="2013-03-13T20:00:00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x v="6"/>
    <b v="1"/>
    <s v="technology/hardware"/>
    <n v="123"/>
    <x v="1935"/>
    <x v="2"/>
    <x v="30"/>
    <d v="2014-04-23T15:59:33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x v="231"/>
    <b v="1"/>
    <s v="technology/hardware"/>
    <n v="246"/>
    <x v="1936"/>
    <x v="2"/>
    <x v="30"/>
    <d v="2014-01-15T19:00:00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x v="41"/>
    <b v="1"/>
    <s v="technology/hardware"/>
    <n v="148"/>
    <x v="1937"/>
    <x v="2"/>
    <x v="30"/>
    <d v="2016-11-06T03:26:44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x v="277"/>
    <b v="1"/>
    <s v="technology/hardware"/>
    <n v="384"/>
    <x v="1621"/>
    <x v="2"/>
    <x v="30"/>
    <d v="2014-05-05T21:18:37"/>
    <x v="2739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x v="57"/>
    <b v="1"/>
    <s v="technology/hardware"/>
    <n v="103"/>
    <x v="1938"/>
    <x v="2"/>
    <x v="30"/>
    <d v="2015-03-11T23:45:52"/>
    <x v="274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x v="80"/>
    <b v="0"/>
    <s v="publishing/children's books"/>
    <n v="0"/>
    <x v="435"/>
    <x v="3"/>
    <x v="39"/>
    <d v="2014-10-20T02:07:00"/>
    <x v="2741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x v="59"/>
    <b v="0"/>
    <s v="publishing/children's books"/>
    <n v="29"/>
    <x v="1939"/>
    <x v="3"/>
    <x v="39"/>
    <d v="2012-05-15T17:16:27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x v="78"/>
    <b v="0"/>
    <s v="publishing/children's books"/>
    <n v="0"/>
    <x v="121"/>
    <x v="3"/>
    <x v="39"/>
    <d v="2016-10-19T07:53:27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x v="19"/>
    <b v="0"/>
    <s v="publishing/children's books"/>
    <n v="5"/>
    <x v="1940"/>
    <x v="3"/>
    <x v="39"/>
    <d v="2012-02-29T01:29:58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x v="72"/>
    <b v="0"/>
    <s v="publishing/children's books"/>
    <n v="22"/>
    <x v="1941"/>
    <x v="3"/>
    <x v="39"/>
    <d v="2012-07-14T23:42:48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x v="10"/>
    <b v="0"/>
    <s v="publishing/children's books"/>
    <n v="27"/>
    <x v="1281"/>
    <x v="3"/>
    <x v="39"/>
    <d v="2014-08-29T18:45:11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x v="80"/>
    <b v="0"/>
    <s v="publishing/children's books"/>
    <n v="28"/>
    <x v="431"/>
    <x v="3"/>
    <x v="39"/>
    <d v="2012-06-16T03:10:00"/>
    <x v="2747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x v="80"/>
    <b v="0"/>
    <s v="publishing/children's books"/>
    <n v="1"/>
    <x v="508"/>
    <x v="3"/>
    <x v="39"/>
    <d v="2016-09-02T17:03:22"/>
    <x v="2748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x v="84"/>
    <b v="0"/>
    <s v="publishing/children's books"/>
    <n v="1"/>
    <x v="687"/>
    <x v="3"/>
    <x v="39"/>
    <d v="2015-04-04T18:10:37"/>
    <x v="274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x v="78"/>
    <b v="0"/>
    <s v="publishing/children's books"/>
    <n v="0"/>
    <x v="121"/>
    <x v="3"/>
    <x v="39"/>
    <d v="2012-06-30T20:00:00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x v="78"/>
    <b v="0"/>
    <s v="publishing/children's books"/>
    <n v="0"/>
    <x v="121"/>
    <x v="3"/>
    <x v="39"/>
    <d v="2014-06-17T21:17:22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x v="25"/>
    <b v="0"/>
    <s v="publishing/children's books"/>
    <n v="11"/>
    <x v="1942"/>
    <x v="3"/>
    <x v="39"/>
    <d v="2011-12-18T18:21:44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x v="22"/>
    <b v="0"/>
    <s v="publishing/children's books"/>
    <n v="19"/>
    <x v="125"/>
    <x v="3"/>
    <x v="39"/>
    <d v="2012-08-26T21:37:03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x v="78"/>
    <b v="0"/>
    <s v="publishing/children's books"/>
    <n v="0"/>
    <x v="121"/>
    <x v="3"/>
    <x v="39"/>
    <d v="2014-09-11T15:15:51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x v="41"/>
    <b v="0"/>
    <s v="publishing/children's books"/>
    <n v="52"/>
    <x v="1943"/>
    <x v="3"/>
    <x v="39"/>
    <d v="2015-04-08T18:58:47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x v="51"/>
    <b v="0"/>
    <s v="publishing/children's books"/>
    <n v="10"/>
    <x v="1944"/>
    <x v="3"/>
    <x v="39"/>
    <d v="2014-01-11T21:36:41"/>
    <x v="2756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x v="84"/>
    <b v="0"/>
    <s v="publishing/children's books"/>
    <n v="1"/>
    <x v="144"/>
    <x v="3"/>
    <x v="39"/>
    <d v="2016-08-06T15:45:32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x v="79"/>
    <b v="0"/>
    <s v="publishing/children's books"/>
    <n v="12"/>
    <x v="492"/>
    <x v="3"/>
    <x v="39"/>
    <d v="2016-10-10T10:36:23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x v="84"/>
    <b v="0"/>
    <s v="publishing/children's books"/>
    <n v="11"/>
    <x v="1780"/>
    <x v="3"/>
    <x v="39"/>
    <d v="2016-07-16T08:47:46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x v="78"/>
    <b v="0"/>
    <s v="publishing/children's books"/>
    <n v="0"/>
    <x v="121"/>
    <x v="3"/>
    <x v="39"/>
    <d v="2013-06-20T11:04:18"/>
    <x v="2760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x v="80"/>
    <b v="0"/>
    <s v="publishing/children's books"/>
    <n v="1"/>
    <x v="373"/>
    <x v="3"/>
    <x v="39"/>
    <d v="2013-01-03T01:31:33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x v="29"/>
    <b v="0"/>
    <s v="publishing/children's books"/>
    <n v="1"/>
    <x v="380"/>
    <x v="3"/>
    <x v="39"/>
    <d v="2012-03-18T23:53:15"/>
    <x v="2762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x v="83"/>
    <b v="0"/>
    <s v="publishing/children's books"/>
    <n v="0"/>
    <x v="179"/>
    <x v="3"/>
    <x v="39"/>
    <d v="2013-05-24T13:54:44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x v="80"/>
    <b v="0"/>
    <s v="publishing/children's books"/>
    <n v="1"/>
    <x v="784"/>
    <x v="3"/>
    <x v="39"/>
    <d v="2012-05-30T19:00:00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x v="78"/>
    <b v="0"/>
    <s v="publishing/children's books"/>
    <n v="0"/>
    <x v="121"/>
    <x v="3"/>
    <x v="39"/>
    <d v="2012-10-28T13:53:48"/>
    <x v="2765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x v="80"/>
    <b v="0"/>
    <s v="publishing/children's books"/>
    <n v="2"/>
    <x v="380"/>
    <x v="3"/>
    <x v="39"/>
    <d v="2011-08-11T16:01:58"/>
    <x v="2766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x v="83"/>
    <b v="0"/>
    <s v="publishing/children's books"/>
    <n v="1"/>
    <x v="1945"/>
    <x v="3"/>
    <x v="39"/>
    <d v="2015-08-16T23:00:50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x v="69"/>
    <b v="0"/>
    <s v="publishing/children's books"/>
    <n v="14"/>
    <x v="1946"/>
    <x v="3"/>
    <x v="39"/>
    <d v="2012-03-29T13:45:23"/>
    <x v="2768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x v="84"/>
    <b v="0"/>
    <s v="publishing/children's books"/>
    <n v="0"/>
    <x v="120"/>
    <x v="3"/>
    <x v="39"/>
    <d v="2014-06-05T19:49:50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x v="51"/>
    <b v="0"/>
    <s v="publishing/children's books"/>
    <n v="10"/>
    <x v="640"/>
    <x v="3"/>
    <x v="39"/>
    <d v="2014-03-18T15:55:30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x v="78"/>
    <b v="0"/>
    <s v="publishing/children's books"/>
    <n v="0"/>
    <x v="121"/>
    <x v="3"/>
    <x v="39"/>
    <d v="2013-02-01T17:00:00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x v="78"/>
    <b v="0"/>
    <s v="publishing/children's books"/>
    <n v="0"/>
    <x v="121"/>
    <x v="3"/>
    <x v="39"/>
    <d v="2013-10-05T20:51:34"/>
    <x v="2772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x v="29"/>
    <b v="0"/>
    <s v="publishing/children's books"/>
    <n v="0"/>
    <x v="120"/>
    <x v="3"/>
    <x v="39"/>
    <d v="2016-04-24T20:45:21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x v="62"/>
    <b v="0"/>
    <s v="publishing/children's books"/>
    <n v="14"/>
    <x v="1947"/>
    <x v="3"/>
    <x v="39"/>
    <d v="2013-03-08T03:02:08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x v="84"/>
    <b v="0"/>
    <s v="publishing/children's books"/>
    <n v="3"/>
    <x v="753"/>
    <x v="3"/>
    <x v="39"/>
    <d v="2011-12-16T00:19:14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x v="17"/>
    <b v="0"/>
    <s v="publishing/children's books"/>
    <n v="8"/>
    <x v="1948"/>
    <x v="3"/>
    <x v="39"/>
    <d v="2015-06-12T07:07:56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x v="29"/>
    <b v="0"/>
    <s v="publishing/children's books"/>
    <n v="0"/>
    <x v="119"/>
    <x v="3"/>
    <x v="39"/>
    <d v="2015-07-17T16:03:24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x v="41"/>
    <b v="0"/>
    <s v="publishing/children's books"/>
    <n v="26"/>
    <x v="1949"/>
    <x v="3"/>
    <x v="39"/>
    <d v="2014-08-25T23:28:26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x v="29"/>
    <b v="0"/>
    <s v="publishing/children's books"/>
    <n v="2"/>
    <x v="444"/>
    <x v="3"/>
    <x v="39"/>
    <d v="2015-11-22T15:03:41"/>
    <x v="277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x v="78"/>
    <b v="0"/>
    <s v="publishing/children's books"/>
    <n v="0"/>
    <x v="121"/>
    <x v="3"/>
    <x v="39"/>
    <d v="2017-03-10T10:44:48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x v="33"/>
    <b v="1"/>
    <s v="theater/plays"/>
    <n v="105"/>
    <x v="1192"/>
    <x v="1"/>
    <x v="6"/>
    <d v="2015-02-12T07:00:00"/>
    <x v="2781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x v="59"/>
    <b v="1"/>
    <s v="theater/plays"/>
    <n v="120"/>
    <x v="583"/>
    <x v="1"/>
    <x v="6"/>
    <d v="2015-02-17T04:59:00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x v="42"/>
    <b v="1"/>
    <s v="theater/plays"/>
    <n v="115"/>
    <x v="1950"/>
    <x v="1"/>
    <x v="6"/>
    <d v="2015-04-23T12:50:46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x v="52"/>
    <b v="1"/>
    <s v="theater/plays"/>
    <n v="119"/>
    <x v="1951"/>
    <x v="1"/>
    <x v="6"/>
    <d v="2014-10-29T18:54:03"/>
    <x v="2784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x v="136"/>
    <b v="1"/>
    <s v="theater/plays"/>
    <n v="105"/>
    <x v="1952"/>
    <x v="1"/>
    <x v="6"/>
    <d v="2016-08-05T21:00:00"/>
    <x v="2785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x v="142"/>
    <b v="1"/>
    <s v="theater/plays"/>
    <n v="118"/>
    <x v="1953"/>
    <x v="1"/>
    <x v="6"/>
    <d v="2014-07-09T13:39:40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x v="44"/>
    <b v="1"/>
    <s v="theater/plays"/>
    <n v="120"/>
    <x v="9"/>
    <x v="1"/>
    <x v="6"/>
    <d v="2014-07-18T04:45:52"/>
    <x v="2787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x v="9"/>
    <b v="1"/>
    <s v="theater/plays"/>
    <n v="103"/>
    <x v="587"/>
    <x v="1"/>
    <x v="6"/>
    <d v="2016-07-29T16:50:43"/>
    <x v="2788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x v="54"/>
    <b v="1"/>
    <s v="theater/plays"/>
    <n v="101"/>
    <x v="1954"/>
    <x v="1"/>
    <x v="6"/>
    <d v="2015-03-12T04:00:00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x v="36"/>
    <b v="1"/>
    <s v="theater/plays"/>
    <n v="105"/>
    <x v="371"/>
    <x v="1"/>
    <x v="6"/>
    <d v="2015-02-11T22:31:43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x v="33"/>
    <b v="1"/>
    <s v="theater/plays"/>
    <n v="103"/>
    <x v="1955"/>
    <x v="1"/>
    <x v="6"/>
    <d v="2016-09-09T04:00:00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x v="54"/>
    <b v="1"/>
    <s v="theater/plays"/>
    <n v="108"/>
    <x v="1223"/>
    <x v="1"/>
    <x v="6"/>
    <d v="2015-08-12T05:32:39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x v="196"/>
    <b v="1"/>
    <s v="theater/plays"/>
    <n v="111"/>
    <x v="1956"/>
    <x v="1"/>
    <x v="6"/>
    <d v="2015-07-21T10:03:25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x v="83"/>
    <b v="1"/>
    <s v="theater/plays"/>
    <n v="150"/>
    <x v="380"/>
    <x v="1"/>
    <x v="6"/>
    <d v="2016-03-03T19:00:00"/>
    <x v="2794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x v="9"/>
    <b v="1"/>
    <s v="theater/plays"/>
    <n v="104"/>
    <x v="1957"/>
    <x v="1"/>
    <x v="6"/>
    <d v="2014-06-06T23:00:00"/>
    <x v="2795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x v="64"/>
    <b v="1"/>
    <s v="theater/plays"/>
    <n v="116"/>
    <x v="878"/>
    <x v="1"/>
    <x v="6"/>
    <d v="2014-07-05T12:40:28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x v="225"/>
    <b v="1"/>
    <s v="theater/plays"/>
    <n v="103"/>
    <x v="1958"/>
    <x v="1"/>
    <x v="6"/>
    <d v="2014-07-08T22:34:00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x v="237"/>
    <b v="1"/>
    <s v="theater/plays"/>
    <n v="101"/>
    <x v="1959"/>
    <x v="1"/>
    <x v="6"/>
    <d v="2015-07-31T16:00:00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x v="208"/>
    <b v="1"/>
    <s v="theater/plays"/>
    <n v="117"/>
    <x v="1960"/>
    <x v="1"/>
    <x v="6"/>
    <d v="2016-06-17T16:00:00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x v="162"/>
    <b v="1"/>
    <s v="theater/plays"/>
    <n v="133"/>
    <x v="1961"/>
    <x v="1"/>
    <x v="6"/>
    <d v="2015-01-04T13:16:06"/>
    <x v="2800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x v="62"/>
    <b v="1"/>
    <s v="theater/plays"/>
    <n v="133"/>
    <x v="1256"/>
    <x v="1"/>
    <x v="6"/>
    <d v="2014-10-10T11:00:00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x v="240"/>
    <b v="1"/>
    <s v="theater/plays"/>
    <n v="102"/>
    <x v="1962"/>
    <x v="1"/>
    <x v="6"/>
    <d v="2015-08-06T15:31:47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x v="261"/>
    <b v="1"/>
    <s v="theater/plays"/>
    <n v="128"/>
    <x v="1963"/>
    <x v="1"/>
    <x v="6"/>
    <d v="2015-07-16T00:00:00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x v="23"/>
    <b v="1"/>
    <s v="theater/plays"/>
    <n v="115"/>
    <x v="73"/>
    <x v="1"/>
    <x v="6"/>
    <d v="2014-09-29T10:53:10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x v="59"/>
    <b v="1"/>
    <s v="theater/plays"/>
    <n v="110"/>
    <x v="1964"/>
    <x v="1"/>
    <x v="6"/>
    <d v="2015-08-22T12:07:53"/>
    <x v="2805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x v="88"/>
    <b v="1"/>
    <s v="theater/plays"/>
    <n v="112"/>
    <x v="1965"/>
    <x v="1"/>
    <x v="6"/>
    <d v="2015-08-05T11:00:00"/>
    <x v="280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x v="251"/>
    <b v="1"/>
    <s v="theater/plays"/>
    <n v="126"/>
    <x v="1966"/>
    <x v="1"/>
    <x v="6"/>
    <d v="2015-06-29T20:57:18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x v="50"/>
    <b v="1"/>
    <s v="theater/plays"/>
    <n v="100"/>
    <x v="109"/>
    <x v="1"/>
    <x v="6"/>
    <d v="2015-08-22T20:18:55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x v="64"/>
    <b v="1"/>
    <s v="theater/plays"/>
    <n v="102"/>
    <x v="1967"/>
    <x v="1"/>
    <x v="6"/>
    <d v="2016-03-30T14:39:00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x v="7"/>
    <b v="1"/>
    <s v="theater/plays"/>
    <n v="108"/>
    <x v="1968"/>
    <x v="1"/>
    <x v="6"/>
    <d v="2014-06-01T03:59:00"/>
    <x v="2810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x v="52"/>
    <b v="1"/>
    <s v="theater/plays"/>
    <n v="100"/>
    <x v="1969"/>
    <x v="1"/>
    <x v="6"/>
    <d v="2015-02-23T11:55:03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x v="183"/>
    <b v="1"/>
    <s v="theater/plays"/>
    <n v="113"/>
    <x v="1922"/>
    <x v="1"/>
    <x v="6"/>
    <d v="2015-04-06T04:00:00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x v="93"/>
    <b v="1"/>
    <s v="theater/plays"/>
    <n v="128"/>
    <x v="1970"/>
    <x v="1"/>
    <x v="6"/>
    <d v="2016-12-14T17:49:21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x v="31"/>
    <b v="1"/>
    <s v="theater/plays"/>
    <n v="108"/>
    <x v="1971"/>
    <x v="1"/>
    <x v="6"/>
    <d v="2015-05-09T09:35:15"/>
    <x v="2814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x v="25"/>
    <b v="1"/>
    <s v="theater/plays"/>
    <n v="242"/>
    <x v="1972"/>
    <x v="1"/>
    <x v="6"/>
    <d v="2016-08-07T18:38:29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x v="39"/>
    <b v="1"/>
    <s v="theater/plays"/>
    <n v="142"/>
    <x v="1973"/>
    <x v="1"/>
    <x v="6"/>
    <d v="2015-08-02T16:00:00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x v="51"/>
    <b v="1"/>
    <s v="theater/plays"/>
    <n v="130"/>
    <x v="1974"/>
    <x v="1"/>
    <x v="6"/>
    <d v="2015-02-28T15:14:22"/>
    <x v="2817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x v="332"/>
    <b v="1"/>
    <s v="theater/plays"/>
    <n v="106"/>
    <x v="1975"/>
    <x v="1"/>
    <x v="6"/>
    <d v="2015-09-23T14:21:26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x v="201"/>
    <b v="1"/>
    <s v="theater/plays"/>
    <n v="105"/>
    <x v="1976"/>
    <x v="1"/>
    <x v="6"/>
    <d v="2015-06-14T12:36:49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x v="9"/>
    <b v="1"/>
    <s v="theater/plays"/>
    <n v="136"/>
    <x v="1977"/>
    <x v="1"/>
    <x v="6"/>
    <d v="2016-02-26T00:00:00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x v="2"/>
    <b v="1"/>
    <s v="theater/plays"/>
    <n v="100"/>
    <x v="1343"/>
    <x v="1"/>
    <x v="6"/>
    <d v="2014-09-23T22:08:55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x v="225"/>
    <b v="1"/>
    <s v="theater/plays"/>
    <n v="100"/>
    <x v="418"/>
    <x v="1"/>
    <x v="6"/>
    <d v="2015-03-27T15:24:52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x v="25"/>
    <b v="1"/>
    <s v="theater/plays"/>
    <n v="124"/>
    <x v="1978"/>
    <x v="1"/>
    <x v="6"/>
    <d v="2015-03-31T22:59:00"/>
    <x v="2823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x v="41"/>
    <b v="1"/>
    <s v="theater/plays"/>
    <n v="117"/>
    <x v="693"/>
    <x v="1"/>
    <x v="6"/>
    <d v="2015-06-13T01:43:00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x v="13"/>
    <b v="1"/>
    <s v="theater/plays"/>
    <n v="103"/>
    <x v="1979"/>
    <x v="1"/>
    <x v="6"/>
    <d v="2015-12-04T19:01:26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x v="10"/>
    <b v="1"/>
    <s v="theater/plays"/>
    <n v="108"/>
    <x v="1980"/>
    <x v="1"/>
    <x v="6"/>
    <d v="2015-07-10T07:00:00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x v="23"/>
    <b v="1"/>
    <s v="theater/plays"/>
    <n v="120"/>
    <x v="1981"/>
    <x v="1"/>
    <x v="6"/>
    <d v="2016-06-03T16:30:00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x v="174"/>
    <b v="1"/>
    <s v="theater/plays"/>
    <n v="100"/>
    <x v="1982"/>
    <x v="1"/>
    <x v="6"/>
    <d v="2015-10-02T23:00:00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x v="88"/>
    <b v="1"/>
    <s v="theater/plays"/>
    <n v="107"/>
    <x v="1983"/>
    <x v="1"/>
    <x v="6"/>
    <d v="2016-06-02T10:25:18"/>
    <x v="2829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x v="202"/>
    <b v="1"/>
    <s v="theater/plays"/>
    <n v="100"/>
    <x v="1984"/>
    <x v="1"/>
    <x v="6"/>
    <d v="2014-05-12T03:59:00"/>
    <x v="283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x v="47"/>
    <b v="1"/>
    <s v="theater/plays"/>
    <n v="111"/>
    <x v="1985"/>
    <x v="1"/>
    <x v="6"/>
    <d v="2015-07-16T19:47:50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x v="195"/>
    <b v="1"/>
    <s v="theater/plays"/>
    <n v="115"/>
    <x v="1986"/>
    <x v="1"/>
    <x v="6"/>
    <d v="2014-11-23T22:00:00"/>
    <x v="2832"/>
  </r>
  <r>
    <n v="2833"/>
    <s v="Star Man Rocket Man"/>
    <s v="A new play about exploring outer space"/>
    <n v="2700"/>
    <n v="2923"/>
    <x v="0"/>
    <x v="0"/>
    <s v="USD"/>
    <n v="1444528800"/>
    <n v="1442804633"/>
    <b v="0"/>
    <x v="2"/>
    <b v="1"/>
    <s v="theater/plays"/>
    <n v="108"/>
    <x v="1987"/>
    <x v="1"/>
    <x v="6"/>
    <d v="2015-10-11T02:00:00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x v="64"/>
    <b v="1"/>
    <s v="theater/plays"/>
    <n v="170"/>
    <x v="1988"/>
    <x v="1"/>
    <x v="6"/>
    <d v="2015-01-30T23:02:10"/>
    <x v="2834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x v="251"/>
    <b v="1"/>
    <s v="theater/plays"/>
    <n v="187"/>
    <x v="1989"/>
    <x v="1"/>
    <x v="6"/>
    <d v="2015-12-05T00:00:00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x v="202"/>
    <b v="1"/>
    <s v="theater/plays"/>
    <n v="108"/>
    <x v="1990"/>
    <x v="1"/>
    <x v="6"/>
    <d v="2017-02-18T04:59:00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x v="64"/>
    <b v="1"/>
    <s v="theater/plays"/>
    <n v="100"/>
    <x v="785"/>
    <x v="1"/>
    <x v="6"/>
    <d v="2015-12-09T22:48:04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x v="241"/>
    <b v="1"/>
    <s v="theater/plays"/>
    <n v="120"/>
    <x v="1991"/>
    <x v="1"/>
    <x v="6"/>
    <d v="2014-08-13T22:00:00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x v="162"/>
    <b v="1"/>
    <s v="theater/plays"/>
    <n v="111"/>
    <x v="1992"/>
    <x v="1"/>
    <x v="6"/>
    <d v="2014-08-25T04:59:00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x v="462"/>
    <b v="1"/>
    <s v="theater/plays"/>
    <n v="104"/>
    <x v="1993"/>
    <x v="1"/>
    <x v="6"/>
    <d v="2015-03-18T17:00:00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x v="29"/>
    <b v="0"/>
    <s v="theater/plays"/>
    <n v="1"/>
    <x v="119"/>
    <x v="1"/>
    <x v="6"/>
    <d v="2015-12-13T18:44:57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x v="78"/>
    <b v="0"/>
    <s v="theater/plays"/>
    <n v="0"/>
    <x v="121"/>
    <x v="1"/>
    <x v="6"/>
    <d v="2014-06-21T11:00:00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x v="78"/>
    <b v="0"/>
    <s v="theater/plays"/>
    <n v="0"/>
    <x v="121"/>
    <x v="1"/>
    <x v="6"/>
    <d v="2016-06-13T04:00:00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x v="29"/>
    <b v="0"/>
    <s v="theater/plays"/>
    <n v="5"/>
    <x v="179"/>
    <x v="1"/>
    <x v="6"/>
    <d v="2017-01-04T13:06:20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x v="70"/>
    <b v="0"/>
    <s v="theater/plays"/>
    <n v="32"/>
    <x v="1994"/>
    <x v="1"/>
    <x v="6"/>
    <d v="2015-06-08T00:23:53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x v="78"/>
    <b v="0"/>
    <s v="theater/plays"/>
    <n v="0"/>
    <x v="121"/>
    <x v="1"/>
    <x v="6"/>
    <d v="2015-05-29T16:36:34"/>
    <x v="284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x v="78"/>
    <b v="0"/>
    <s v="theater/plays"/>
    <n v="0"/>
    <x v="121"/>
    <x v="1"/>
    <x v="6"/>
    <d v="2016-05-23T19:21:05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x v="83"/>
    <b v="0"/>
    <s v="theater/plays"/>
    <n v="0"/>
    <x v="457"/>
    <x v="1"/>
    <x v="6"/>
    <d v="2015-05-29T15:34:19"/>
    <x v="2848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x v="29"/>
    <b v="0"/>
    <s v="theater/plays"/>
    <n v="1"/>
    <x v="144"/>
    <x v="1"/>
    <x v="6"/>
    <d v="2016-04-23T10:16:40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x v="62"/>
    <b v="0"/>
    <s v="theater/plays"/>
    <n v="4"/>
    <x v="1995"/>
    <x v="1"/>
    <x v="6"/>
    <d v="2014-09-06T00:10:11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x v="78"/>
    <b v="0"/>
    <s v="theater/plays"/>
    <n v="0"/>
    <x v="121"/>
    <x v="1"/>
    <x v="6"/>
    <d v="2016-01-29T23:17:00"/>
    <x v="2851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x v="79"/>
    <b v="0"/>
    <s v="theater/plays"/>
    <n v="2"/>
    <x v="1996"/>
    <x v="1"/>
    <x v="6"/>
    <d v="2014-06-21T01:05:03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x v="78"/>
    <b v="0"/>
    <s v="theater/plays"/>
    <n v="0"/>
    <x v="121"/>
    <x v="1"/>
    <x v="6"/>
    <d v="2014-09-14T04:34:57"/>
    <x v="2853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x v="25"/>
    <b v="0"/>
    <s v="theater/plays"/>
    <n v="42"/>
    <x v="1997"/>
    <x v="1"/>
    <x v="6"/>
    <d v="2015-05-07T17:11:59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x v="81"/>
    <b v="0"/>
    <s v="theater/plays"/>
    <n v="50"/>
    <x v="88"/>
    <x v="1"/>
    <x v="6"/>
    <d v="2016-01-29T23:34:00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x v="79"/>
    <b v="0"/>
    <s v="theater/plays"/>
    <n v="5"/>
    <x v="821"/>
    <x v="1"/>
    <x v="6"/>
    <d v="2015-08-08T21:34:00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x v="41"/>
    <b v="0"/>
    <s v="theater/plays"/>
    <n v="20"/>
    <x v="130"/>
    <x v="1"/>
    <x v="6"/>
    <d v="2017-02-20T18:00:00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x v="78"/>
    <b v="0"/>
    <s v="theater/plays"/>
    <n v="0"/>
    <x v="121"/>
    <x v="1"/>
    <x v="6"/>
    <d v="2014-12-05T11:28:00"/>
    <x v="2858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x v="29"/>
    <b v="0"/>
    <s v="theater/plays"/>
    <n v="2"/>
    <x v="431"/>
    <x v="1"/>
    <x v="6"/>
    <d v="2015-10-16T08:41:44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x v="82"/>
    <b v="0"/>
    <s v="theater/plays"/>
    <n v="7"/>
    <x v="1998"/>
    <x v="1"/>
    <x v="6"/>
    <d v="2016-06-19T19:12:56"/>
    <x v="2860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x v="83"/>
    <b v="0"/>
    <s v="theater/plays"/>
    <n v="32"/>
    <x v="1999"/>
    <x v="1"/>
    <x v="6"/>
    <d v="2015-09-24T14:10:48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x v="83"/>
    <b v="0"/>
    <s v="theater/plays"/>
    <n v="0"/>
    <x v="1714"/>
    <x v="1"/>
    <x v="6"/>
    <d v="2014-06-24T18:57:09"/>
    <x v="2862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x v="29"/>
    <b v="0"/>
    <s v="theater/plays"/>
    <n v="0"/>
    <x v="135"/>
    <x v="1"/>
    <x v="6"/>
    <d v="2014-09-09T16:12:03"/>
    <x v="286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x v="83"/>
    <b v="0"/>
    <s v="theater/plays"/>
    <n v="2"/>
    <x v="140"/>
    <x v="1"/>
    <x v="6"/>
    <d v="2015-07-17T13:18:00"/>
    <x v="2864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x v="78"/>
    <b v="0"/>
    <s v="theater/plays"/>
    <n v="0"/>
    <x v="121"/>
    <x v="1"/>
    <x v="6"/>
    <d v="2015-01-06T02:44:19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x v="84"/>
    <b v="0"/>
    <s v="theater/plays"/>
    <n v="1"/>
    <x v="377"/>
    <x v="1"/>
    <x v="6"/>
    <d v="2016-10-14T22:00:00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x v="73"/>
    <b v="0"/>
    <s v="theater/plays"/>
    <n v="20"/>
    <x v="2000"/>
    <x v="1"/>
    <x v="6"/>
    <d v="2016-07-04T04:00:00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x v="65"/>
    <b v="0"/>
    <s v="theater/plays"/>
    <n v="42"/>
    <x v="2001"/>
    <x v="1"/>
    <x v="6"/>
    <d v="2016-10-05T19:50:54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x v="81"/>
    <b v="0"/>
    <s v="theater/plays"/>
    <n v="1"/>
    <x v="1238"/>
    <x v="1"/>
    <x v="6"/>
    <d v="2016-07-19T14:14:41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x v="82"/>
    <b v="0"/>
    <s v="theater/plays"/>
    <n v="15"/>
    <x v="160"/>
    <x v="1"/>
    <x v="6"/>
    <d v="2014-05-17T04:32:45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x v="62"/>
    <b v="0"/>
    <s v="theater/plays"/>
    <n v="5"/>
    <x v="1582"/>
    <x v="1"/>
    <x v="6"/>
    <d v="2014-12-21T17:43:33"/>
    <x v="2871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x v="78"/>
    <b v="0"/>
    <s v="theater/plays"/>
    <n v="0"/>
    <x v="121"/>
    <x v="1"/>
    <x v="6"/>
    <d v="2015-06-20T02:47:18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x v="22"/>
    <b v="0"/>
    <s v="theater/plays"/>
    <n v="38"/>
    <x v="2002"/>
    <x v="1"/>
    <x v="6"/>
    <d v="2015-01-28T19:37:11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x v="83"/>
    <b v="0"/>
    <s v="theater/plays"/>
    <n v="5"/>
    <x v="2003"/>
    <x v="1"/>
    <x v="6"/>
    <d v="2017-01-17T20:16:26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x v="83"/>
    <b v="0"/>
    <s v="theater/plays"/>
    <n v="0"/>
    <x v="1029"/>
    <x v="1"/>
    <x v="6"/>
    <d v="2016-05-05T03:04:53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x v="78"/>
    <b v="0"/>
    <s v="theater/plays"/>
    <n v="0"/>
    <x v="121"/>
    <x v="1"/>
    <x v="6"/>
    <d v="2015-07-16T17:51:19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x v="79"/>
    <b v="0"/>
    <s v="theater/plays"/>
    <n v="11"/>
    <x v="149"/>
    <x v="1"/>
    <x v="6"/>
    <d v="2016-11-30T17:00:00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x v="80"/>
    <b v="0"/>
    <s v="theater/plays"/>
    <n v="2"/>
    <x v="2004"/>
    <x v="1"/>
    <x v="6"/>
    <d v="2015-07-03T14:46:35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x v="29"/>
    <b v="0"/>
    <s v="theater/plays"/>
    <n v="0"/>
    <x v="2005"/>
    <x v="1"/>
    <x v="6"/>
    <d v="2016-01-20T17:24:21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x v="60"/>
    <b v="0"/>
    <s v="theater/plays"/>
    <n v="23"/>
    <x v="2006"/>
    <x v="1"/>
    <x v="6"/>
    <d v="2015-08-20T17:05:00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x v="78"/>
    <b v="0"/>
    <s v="theater/plays"/>
    <n v="0"/>
    <x v="121"/>
    <x v="1"/>
    <x v="6"/>
    <d v="2014-12-03T15:20:36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x v="80"/>
    <b v="0"/>
    <s v="theater/plays"/>
    <n v="34"/>
    <x v="2007"/>
    <x v="1"/>
    <x v="6"/>
    <d v="2016-05-01T14:18:38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x v="81"/>
    <b v="0"/>
    <s v="theater/plays"/>
    <n v="19"/>
    <x v="2008"/>
    <x v="1"/>
    <x v="6"/>
    <d v="2016-02-06T04:59:00"/>
    <x v="2883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x v="80"/>
    <b v="0"/>
    <s v="theater/plays"/>
    <n v="0"/>
    <x v="2009"/>
    <x v="1"/>
    <x v="6"/>
    <d v="2014-12-05T17:27:15"/>
    <x v="2884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x v="81"/>
    <b v="0"/>
    <s v="theater/plays"/>
    <n v="33"/>
    <x v="433"/>
    <x v="1"/>
    <x v="6"/>
    <d v="2015-03-14T00:50:01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x v="29"/>
    <b v="0"/>
    <s v="theater/plays"/>
    <n v="5"/>
    <x v="119"/>
    <x v="1"/>
    <x v="6"/>
    <d v="2015-09-19T03:59:00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x v="29"/>
    <b v="0"/>
    <s v="theater/plays"/>
    <n v="0"/>
    <x v="144"/>
    <x v="1"/>
    <x v="6"/>
    <d v="2015-01-11T10:15:24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x v="78"/>
    <b v="0"/>
    <s v="theater/plays"/>
    <n v="0"/>
    <x v="121"/>
    <x v="1"/>
    <x v="6"/>
    <d v="2014-10-18T04:59:00"/>
    <x v="2888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x v="25"/>
    <b v="0"/>
    <s v="theater/plays"/>
    <n v="38"/>
    <x v="2010"/>
    <x v="1"/>
    <x v="6"/>
    <d v="2014-08-29T20:43:05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x v="83"/>
    <b v="0"/>
    <s v="theater/plays"/>
    <n v="1"/>
    <x v="582"/>
    <x v="1"/>
    <x v="6"/>
    <d v="2014-08-09T03:00:00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x v="73"/>
    <b v="0"/>
    <s v="theater/plays"/>
    <n v="3"/>
    <x v="1594"/>
    <x v="1"/>
    <x v="6"/>
    <d v="2016-04-15T20:12:08"/>
    <x v="2891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x v="57"/>
    <b v="0"/>
    <s v="theater/plays"/>
    <n v="9"/>
    <x v="2011"/>
    <x v="1"/>
    <x v="6"/>
    <d v="2014-08-25T21:00:00"/>
    <x v="2892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x v="84"/>
    <b v="0"/>
    <s v="theater/plays"/>
    <n v="1"/>
    <x v="381"/>
    <x v="1"/>
    <x v="6"/>
    <d v="2015-01-09T02:00:00"/>
    <x v="2893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x v="78"/>
    <b v="0"/>
    <s v="theater/plays"/>
    <n v="0"/>
    <x v="121"/>
    <x v="1"/>
    <x v="6"/>
    <d v="2015-04-03T22:40:15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x v="80"/>
    <b v="0"/>
    <s v="theater/plays"/>
    <n v="5"/>
    <x v="2012"/>
    <x v="1"/>
    <x v="6"/>
    <d v="2014-06-22T21:00:00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x v="8"/>
    <b v="0"/>
    <s v="theater/plays"/>
    <n v="21"/>
    <x v="2013"/>
    <x v="1"/>
    <x v="6"/>
    <d v="2016-12-12T06:00:00"/>
    <x v="289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x v="83"/>
    <b v="0"/>
    <s v="theater/plays"/>
    <n v="5"/>
    <x v="2014"/>
    <x v="1"/>
    <x v="6"/>
    <d v="2015-10-11T15:29:05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x v="8"/>
    <b v="0"/>
    <s v="theater/plays"/>
    <n v="4"/>
    <x v="2015"/>
    <x v="1"/>
    <x v="6"/>
    <d v="2015-10-31T15:57:33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x v="78"/>
    <b v="0"/>
    <s v="theater/plays"/>
    <n v="0"/>
    <x v="121"/>
    <x v="1"/>
    <x v="6"/>
    <d v="2016-07-24T01:52:38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x v="63"/>
    <b v="0"/>
    <s v="theater/plays"/>
    <n v="62"/>
    <x v="2016"/>
    <x v="1"/>
    <x v="6"/>
    <d v="2014-08-09T05:37:12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x v="84"/>
    <b v="0"/>
    <s v="theater/plays"/>
    <n v="1"/>
    <x v="362"/>
    <x v="1"/>
    <x v="6"/>
    <d v="2015-02-07T21:42:19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x v="29"/>
    <b v="0"/>
    <s v="theater/plays"/>
    <n v="0"/>
    <x v="380"/>
    <x v="1"/>
    <x v="6"/>
    <d v="2015-08-24T10:33:16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x v="80"/>
    <b v="0"/>
    <s v="theater/plays"/>
    <n v="1"/>
    <x v="2017"/>
    <x v="1"/>
    <x v="6"/>
    <d v="2015-09-09T04:00:18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x v="80"/>
    <b v="0"/>
    <s v="theater/plays"/>
    <n v="5"/>
    <x v="644"/>
    <x v="1"/>
    <x v="6"/>
    <d v="2014-11-09T12:00:00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x v="57"/>
    <b v="0"/>
    <s v="theater/plays"/>
    <n v="18"/>
    <x v="2018"/>
    <x v="1"/>
    <x v="6"/>
    <d v="2016-09-07T01:21:53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x v="63"/>
    <b v="0"/>
    <s v="theater/plays"/>
    <n v="9"/>
    <x v="2019"/>
    <x v="1"/>
    <x v="6"/>
    <d v="2015-08-01T01:00:00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x v="84"/>
    <b v="0"/>
    <s v="theater/plays"/>
    <n v="0"/>
    <x v="120"/>
    <x v="1"/>
    <x v="6"/>
    <d v="2016-05-14T21:03:57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x v="81"/>
    <b v="0"/>
    <s v="theater/plays"/>
    <n v="3"/>
    <x v="1775"/>
    <x v="1"/>
    <x v="6"/>
    <d v="2016-06-08T17:33:39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x v="29"/>
    <b v="0"/>
    <s v="theater/plays"/>
    <n v="0"/>
    <x v="135"/>
    <x v="1"/>
    <x v="6"/>
    <d v="2014-11-25T19:46:00"/>
    <x v="2909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x v="29"/>
    <b v="0"/>
    <s v="theater/plays"/>
    <n v="0"/>
    <x v="120"/>
    <x v="1"/>
    <x v="6"/>
    <d v="2015-06-12T20:11:27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x v="25"/>
    <b v="0"/>
    <s v="theater/plays"/>
    <n v="37"/>
    <x v="2020"/>
    <x v="1"/>
    <x v="6"/>
    <d v="2015-06-27T18:27:06"/>
    <x v="2911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x v="55"/>
    <b v="0"/>
    <s v="theater/plays"/>
    <n v="14"/>
    <x v="2021"/>
    <x v="1"/>
    <x v="6"/>
    <d v="2016-01-15T03:09:34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x v="84"/>
    <b v="0"/>
    <s v="theater/plays"/>
    <n v="0"/>
    <x v="120"/>
    <x v="1"/>
    <x v="6"/>
    <d v="2014-09-06T22:08:59"/>
    <x v="2913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x v="29"/>
    <b v="0"/>
    <s v="theater/plays"/>
    <n v="0"/>
    <x v="120"/>
    <x v="1"/>
    <x v="6"/>
    <d v="2015-03-14T20:46:34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x v="83"/>
    <b v="0"/>
    <s v="theater/plays"/>
    <n v="61"/>
    <x v="2022"/>
    <x v="1"/>
    <x v="6"/>
    <d v="2016-03-16T08:33:10"/>
    <x v="2915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x v="63"/>
    <b v="0"/>
    <s v="theater/plays"/>
    <n v="8"/>
    <x v="2023"/>
    <x v="1"/>
    <x v="6"/>
    <d v="2014-05-19T11:26:29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x v="82"/>
    <b v="0"/>
    <s v="theater/plays"/>
    <n v="22"/>
    <x v="2024"/>
    <x v="1"/>
    <x v="6"/>
    <d v="2015-09-16T05:37:27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x v="9"/>
    <b v="0"/>
    <s v="theater/plays"/>
    <n v="27"/>
    <x v="353"/>
    <x v="1"/>
    <x v="6"/>
    <d v="2015-10-29T15:06:47"/>
    <x v="2918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x v="79"/>
    <b v="0"/>
    <s v="theater/plays"/>
    <n v="9"/>
    <x v="434"/>
    <x v="1"/>
    <x v="6"/>
    <d v="2014-08-05T14:52:09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x v="62"/>
    <b v="0"/>
    <s v="theater/plays"/>
    <n v="27"/>
    <x v="2025"/>
    <x v="1"/>
    <x v="6"/>
    <d v="2015-03-25T18:01:10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x v="83"/>
    <b v="1"/>
    <s v="theater/musical"/>
    <n v="129"/>
    <x v="1340"/>
    <x v="1"/>
    <x v="40"/>
    <d v="2014-09-25T21:16:44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x v="79"/>
    <b v="1"/>
    <s v="theater/musical"/>
    <n v="100"/>
    <x v="160"/>
    <x v="1"/>
    <x v="40"/>
    <d v="2015-05-18T20:58:47"/>
    <x v="2922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x v="73"/>
    <b v="1"/>
    <s v="theater/musical"/>
    <n v="100"/>
    <x v="179"/>
    <x v="1"/>
    <x v="40"/>
    <d v="2015-01-24T03:00:00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x v="206"/>
    <b v="1"/>
    <s v="theater/musical"/>
    <n v="103"/>
    <x v="2026"/>
    <x v="1"/>
    <x v="40"/>
    <d v="2015-05-09T03:59:00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x v="473"/>
    <b v="1"/>
    <s v="theater/musical"/>
    <n v="102"/>
    <x v="2027"/>
    <x v="1"/>
    <x v="40"/>
    <d v="2014-09-11T14:01:08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x v="133"/>
    <b v="1"/>
    <s v="theater/musical"/>
    <n v="125"/>
    <x v="753"/>
    <x v="1"/>
    <x v="40"/>
    <d v="2015-02-23T18:22:59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x v="64"/>
    <b v="1"/>
    <s v="theater/musical"/>
    <n v="131"/>
    <x v="2028"/>
    <x v="1"/>
    <x v="40"/>
    <d v="2014-07-15T05:00:00"/>
    <x v="2927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x v="54"/>
    <b v="1"/>
    <s v="theater/musical"/>
    <n v="100"/>
    <x v="683"/>
    <x v="1"/>
    <x v="40"/>
    <d v="2016-03-04T23:57:26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x v="58"/>
    <b v="1"/>
    <s v="theater/musical"/>
    <n v="102"/>
    <x v="2029"/>
    <x v="1"/>
    <x v="40"/>
    <d v="2014-05-25T13:32:38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x v="95"/>
    <b v="1"/>
    <s v="theater/musical"/>
    <n v="101"/>
    <x v="2030"/>
    <x v="1"/>
    <x v="40"/>
    <d v="2015-05-07T14:01:04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x v="82"/>
    <b v="1"/>
    <s v="theater/musical"/>
    <n v="106"/>
    <x v="596"/>
    <x v="1"/>
    <x v="40"/>
    <d v="2014-09-15T06:08:00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x v="44"/>
    <b v="1"/>
    <s v="theater/musical"/>
    <n v="105"/>
    <x v="2031"/>
    <x v="1"/>
    <x v="40"/>
    <d v="2015-02-21T11:00:00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x v="241"/>
    <b v="1"/>
    <s v="theater/musical"/>
    <n v="103"/>
    <x v="2032"/>
    <x v="1"/>
    <x v="40"/>
    <d v="2016-06-04T22:57:33"/>
    <x v="2933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x v="77"/>
    <b v="1"/>
    <s v="theater/musical"/>
    <n v="108"/>
    <x v="2033"/>
    <x v="1"/>
    <x v="40"/>
    <d v="2014-06-15T15:16:04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x v="70"/>
    <b v="1"/>
    <s v="theater/musical"/>
    <n v="101"/>
    <x v="2034"/>
    <x v="1"/>
    <x v="40"/>
    <d v="2016-08-29T17:00:00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x v="69"/>
    <b v="1"/>
    <s v="theater/musical"/>
    <n v="128"/>
    <x v="1753"/>
    <x v="1"/>
    <x v="40"/>
    <d v="2014-10-13T04:59:00"/>
    <x v="2936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x v="165"/>
    <b v="1"/>
    <s v="theater/musical"/>
    <n v="133"/>
    <x v="2035"/>
    <x v="1"/>
    <x v="40"/>
    <d v="2014-07-13T10:58:33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x v="58"/>
    <b v="1"/>
    <s v="theater/musical"/>
    <n v="101"/>
    <x v="2036"/>
    <x v="1"/>
    <x v="40"/>
    <d v="2015-01-30T16:53:34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x v="20"/>
    <b v="1"/>
    <s v="theater/musical"/>
    <n v="103"/>
    <x v="2037"/>
    <x v="1"/>
    <x v="40"/>
    <d v="2014-08-28T01:00:00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x v="51"/>
    <b v="1"/>
    <s v="theater/musical"/>
    <n v="107"/>
    <x v="129"/>
    <x v="1"/>
    <x v="40"/>
    <d v="2015-01-18T18:33:38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x v="29"/>
    <b v="0"/>
    <s v="theater/spaces"/>
    <n v="0"/>
    <x v="120"/>
    <x v="1"/>
    <x v="38"/>
    <d v="2015-03-01T23:02:35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x v="91"/>
    <b v="0"/>
    <s v="theater/spaces"/>
    <n v="20"/>
    <x v="2038"/>
    <x v="1"/>
    <x v="38"/>
    <d v="2015-12-16T20:18:00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x v="78"/>
    <b v="0"/>
    <s v="theater/spaces"/>
    <n v="0"/>
    <x v="121"/>
    <x v="1"/>
    <x v="38"/>
    <d v="2015-04-13T03:06:20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x v="29"/>
    <b v="0"/>
    <s v="theater/spaces"/>
    <n v="1"/>
    <x v="101"/>
    <x v="1"/>
    <x v="38"/>
    <d v="2015-06-07T21:56:38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x v="78"/>
    <b v="0"/>
    <s v="theater/spaces"/>
    <n v="0"/>
    <x v="121"/>
    <x v="1"/>
    <x v="38"/>
    <d v="2015-05-24T03:21:00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x v="84"/>
    <b v="0"/>
    <s v="theater/spaces"/>
    <n v="0"/>
    <x v="120"/>
    <x v="1"/>
    <x v="38"/>
    <d v="2016-08-15T12:44:52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x v="62"/>
    <b v="0"/>
    <s v="theater/spaces"/>
    <n v="4"/>
    <x v="2039"/>
    <x v="1"/>
    <x v="38"/>
    <d v="2016-11-24T17:11:00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x v="82"/>
    <b v="0"/>
    <s v="theater/spaces"/>
    <n v="0"/>
    <x v="2040"/>
    <x v="1"/>
    <x v="38"/>
    <d v="2015-06-02T15:34:53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x v="84"/>
    <b v="0"/>
    <s v="theater/spaces"/>
    <n v="3"/>
    <x v="381"/>
    <x v="1"/>
    <x v="38"/>
    <d v="2015-11-19T20:45:17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x v="78"/>
    <b v="0"/>
    <s v="theater/spaces"/>
    <n v="0"/>
    <x v="121"/>
    <x v="1"/>
    <x v="38"/>
    <d v="2016-01-23T08:45:52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x v="6"/>
    <b v="0"/>
    <s v="theater/spaces"/>
    <n v="2"/>
    <x v="2041"/>
    <x v="1"/>
    <x v="38"/>
    <d v="2014-10-05T19:16:13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x v="22"/>
    <b v="0"/>
    <s v="theater/spaces"/>
    <n v="8"/>
    <x v="2042"/>
    <x v="1"/>
    <x v="38"/>
    <d v="2016-10-17T04:00:00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x v="83"/>
    <b v="0"/>
    <s v="theater/spaces"/>
    <n v="0"/>
    <x v="2043"/>
    <x v="1"/>
    <x v="38"/>
    <d v="2015-10-08T19:00:21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x v="78"/>
    <b v="0"/>
    <s v="theater/spaces"/>
    <n v="0"/>
    <x v="121"/>
    <x v="1"/>
    <x v="38"/>
    <d v="2017-03-16T13:00:03"/>
    <x v="2954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x v="202"/>
    <b v="0"/>
    <s v="theater/spaces"/>
    <n v="60"/>
    <x v="177"/>
    <x v="1"/>
    <x v="38"/>
    <d v="2015-06-16T17:47:29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x v="9"/>
    <b v="0"/>
    <s v="theater/spaces"/>
    <n v="17"/>
    <x v="2044"/>
    <x v="1"/>
    <x v="38"/>
    <d v="2016-05-04T23:00:50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x v="83"/>
    <b v="0"/>
    <s v="theater/spaces"/>
    <n v="2"/>
    <x v="723"/>
    <x v="1"/>
    <x v="38"/>
    <d v="2015-03-27T23:16:12"/>
    <x v="2957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x v="78"/>
    <b v="0"/>
    <s v="theater/spaces"/>
    <n v="0"/>
    <x v="121"/>
    <x v="1"/>
    <x v="38"/>
    <d v="2016-05-08T17:41:57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x v="78"/>
    <b v="0"/>
    <s v="theater/spaces"/>
    <n v="0"/>
    <x v="121"/>
    <x v="1"/>
    <x v="38"/>
    <d v="2016-06-07T00:12:05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x v="78"/>
    <b v="0"/>
    <s v="theater/spaces"/>
    <n v="0"/>
    <x v="121"/>
    <x v="1"/>
    <x v="38"/>
    <d v="2014-09-11T18:10:23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x v="52"/>
    <b v="1"/>
    <s v="theater/plays"/>
    <n v="110"/>
    <x v="2045"/>
    <x v="1"/>
    <x v="6"/>
    <d v="2015-03-26T04:00:00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x v="9"/>
    <b v="1"/>
    <s v="theater/plays"/>
    <n v="122"/>
    <x v="546"/>
    <x v="1"/>
    <x v="6"/>
    <d v="2015-03-01T06:59:00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x v="15"/>
    <b v="1"/>
    <s v="theater/plays"/>
    <n v="107"/>
    <x v="2046"/>
    <x v="1"/>
    <x v="6"/>
    <d v="2015-07-02T11:17:04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x v="193"/>
    <b v="1"/>
    <s v="theater/plays"/>
    <n v="101"/>
    <x v="2047"/>
    <x v="1"/>
    <x v="6"/>
    <d v="2014-08-06T21:32:00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x v="70"/>
    <b v="1"/>
    <s v="theater/plays"/>
    <n v="109"/>
    <x v="2048"/>
    <x v="1"/>
    <x v="6"/>
    <d v="2015-07-07T17:30:33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x v="130"/>
    <b v="1"/>
    <s v="theater/plays"/>
    <n v="114"/>
    <x v="2049"/>
    <x v="1"/>
    <x v="6"/>
    <d v="2015-09-16T17:43:32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x v="26"/>
    <b v="1"/>
    <s v="theater/plays"/>
    <n v="114"/>
    <x v="2050"/>
    <x v="1"/>
    <x v="6"/>
    <d v="2015-03-09T03:44:52"/>
    <x v="2967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x v="5"/>
    <b v="1"/>
    <s v="theater/plays"/>
    <n v="106"/>
    <x v="2051"/>
    <x v="1"/>
    <x v="6"/>
    <d v="2016-08-17T03:59:00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x v="57"/>
    <b v="1"/>
    <s v="theater/plays"/>
    <n v="163"/>
    <x v="2052"/>
    <x v="1"/>
    <x v="6"/>
    <d v="2015-05-03T22:51:00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x v="110"/>
    <b v="1"/>
    <s v="theater/plays"/>
    <n v="106"/>
    <x v="2053"/>
    <x v="1"/>
    <x v="6"/>
    <d v="2014-07-18T16:04:11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x v="68"/>
    <b v="1"/>
    <s v="theater/plays"/>
    <n v="100"/>
    <x v="2054"/>
    <x v="1"/>
    <x v="6"/>
    <d v="2014-08-31T15:47:58"/>
    <x v="2971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x v="57"/>
    <b v="1"/>
    <s v="theater/plays"/>
    <n v="105"/>
    <x v="2055"/>
    <x v="1"/>
    <x v="6"/>
    <d v="2016-12-05T01:00:00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x v="51"/>
    <b v="1"/>
    <s v="theater/plays"/>
    <n v="175"/>
    <x v="2056"/>
    <x v="1"/>
    <x v="6"/>
    <d v="2016-01-01T04:00:00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x v="45"/>
    <b v="1"/>
    <s v="theater/plays"/>
    <n v="102"/>
    <x v="1242"/>
    <x v="1"/>
    <x v="6"/>
    <d v="2014-09-26T01:35:00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x v="116"/>
    <b v="1"/>
    <s v="theater/plays"/>
    <n v="100"/>
    <x v="2057"/>
    <x v="1"/>
    <x v="6"/>
    <d v="2014-11-27T03:00:00"/>
    <x v="2975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x v="25"/>
    <b v="1"/>
    <s v="theater/plays"/>
    <n v="171"/>
    <x v="2058"/>
    <x v="1"/>
    <x v="6"/>
    <d v="2016-03-13T12:00:00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x v="209"/>
    <b v="1"/>
    <s v="theater/plays"/>
    <n v="114"/>
    <x v="787"/>
    <x v="1"/>
    <x v="6"/>
    <d v="2015-03-23T02:14:00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x v="38"/>
    <b v="1"/>
    <s v="theater/plays"/>
    <n v="129"/>
    <x v="2059"/>
    <x v="1"/>
    <x v="6"/>
    <d v="2014-10-20T05:59:00"/>
    <x v="2978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x v="67"/>
    <b v="1"/>
    <s v="theater/plays"/>
    <n v="101"/>
    <x v="2060"/>
    <x v="1"/>
    <x v="6"/>
    <d v="2015-01-06T06:00:00"/>
    <x v="2979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x v="54"/>
    <b v="1"/>
    <s v="theater/plays"/>
    <n v="109"/>
    <x v="709"/>
    <x v="1"/>
    <x v="6"/>
    <d v="2015-08-24T02:00:00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x v="174"/>
    <b v="1"/>
    <s v="theater/spaces"/>
    <n v="129"/>
    <x v="1290"/>
    <x v="1"/>
    <x v="38"/>
    <d v="2015-09-23T13:25:56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x v="211"/>
    <b v="1"/>
    <s v="theater/spaces"/>
    <n v="102"/>
    <x v="1149"/>
    <x v="1"/>
    <x v="38"/>
    <d v="2016-02-11T16:29:03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x v="486"/>
    <b v="1"/>
    <s v="theater/spaces"/>
    <n v="147"/>
    <x v="2061"/>
    <x v="1"/>
    <x v="38"/>
    <d v="2014-11-11T16:10:36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x v="423"/>
    <b v="1"/>
    <s v="theater/spaces"/>
    <n v="100"/>
    <x v="2062"/>
    <x v="1"/>
    <x v="38"/>
    <d v="2016-08-24T06:41:21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x v="112"/>
    <b v="1"/>
    <s v="theater/spaces"/>
    <n v="122"/>
    <x v="2063"/>
    <x v="1"/>
    <x v="38"/>
    <d v="2016-10-31T04:00:00"/>
    <x v="2985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x v="66"/>
    <b v="1"/>
    <s v="theater/spaces"/>
    <n v="106"/>
    <x v="2064"/>
    <x v="1"/>
    <x v="38"/>
    <d v="2016-05-01T11:00:06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x v="236"/>
    <b v="1"/>
    <s v="theater/spaces"/>
    <n v="110"/>
    <x v="2065"/>
    <x v="1"/>
    <x v="38"/>
    <d v="2016-10-13T00:00:00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x v="33"/>
    <b v="1"/>
    <s v="theater/spaces"/>
    <n v="100"/>
    <x v="669"/>
    <x v="1"/>
    <x v="38"/>
    <d v="2016-06-20T08:41:21"/>
    <x v="2988"/>
  </r>
  <r>
    <n v="2989"/>
    <s v="Let's Light Up The Gem!"/>
    <s v="Bring the movies back to Bethel, Maine."/>
    <n v="20000"/>
    <n v="35307"/>
    <x v="0"/>
    <x v="0"/>
    <s v="USD"/>
    <n v="1450673940"/>
    <n v="1448756962"/>
    <b v="0"/>
    <x v="487"/>
    <b v="1"/>
    <s v="theater/spaces"/>
    <n v="177"/>
    <x v="2066"/>
    <x v="1"/>
    <x v="38"/>
    <d v="2015-12-21T04:59:00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x v="74"/>
    <b v="1"/>
    <s v="theater/spaces"/>
    <n v="100"/>
    <x v="2067"/>
    <x v="1"/>
    <x v="38"/>
    <d v="2016-01-07T13:47:00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x v="251"/>
    <b v="1"/>
    <s v="theater/spaces"/>
    <n v="103"/>
    <x v="2068"/>
    <x v="1"/>
    <x v="38"/>
    <d v="2017-01-27T20:05:30"/>
    <x v="2991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x v="31"/>
    <b v="1"/>
    <s v="theater/spaces"/>
    <n v="105"/>
    <x v="2069"/>
    <x v="1"/>
    <x v="38"/>
    <d v="2016-10-09T18:25:10"/>
    <x v="2992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x v="19"/>
    <b v="1"/>
    <s v="theater/spaces"/>
    <n v="100"/>
    <x v="1187"/>
    <x v="1"/>
    <x v="38"/>
    <d v="2016-02-20T20:07:47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x v="211"/>
    <b v="1"/>
    <s v="theater/spaces"/>
    <n v="458"/>
    <x v="2070"/>
    <x v="1"/>
    <x v="38"/>
    <d v="2014-10-03T11:29:32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x v="437"/>
    <b v="1"/>
    <s v="theater/spaces"/>
    <n v="105"/>
    <x v="2071"/>
    <x v="1"/>
    <x v="38"/>
    <d v="2017-01-19T15:57:51"/>
    <x v="2995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x v="413"/>
    <b v="1"/>
    <s v="theater/spaces"/>
    <n v="172"/>
    <x v="2072"/>
    <x v="1"/>
    <x v="38"/>
    <d v="2015-05-26T21:54:00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x v="248"/>
    <b v="1"/>
    <s v="theater/spaces"/>
    <n v="104"/>
    <x v="2073"/>
    <x v="1"/>
    <x v="38"/>
    <d v="2017-02-27T04:59:00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x v="488"/>
    <b v="1"/>
    <s v="theater/spaces"/>
    <n v="103"/>
    <x v="2074"/>
    <x v="1"/>
    <x v="38"/>
    <d v="2014-06-16T04:25:00"/>
    <x v="299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x v="9"/>
    <b v="1"/>
    <s v="theater/spaces"/>
    <n v="119"/>
    <x v="2075"/>
    <x v="1"/>
    <x v="38"/>
    <d v="2017-03-01T02:00:00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x v="22"/>
    <b v="1"/>
    <s v="theater/spaces"/>
    <n v="100"/>
    <x v="368"/>
    <x v="1"/>
    <x v="38"/>
    <d v="2017-01-31T18:00:00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x v="489"/>
    <b v="1"/>
    <s v="theater/spaces"/>
    <n v="319"/>
    <x v="2076"/>
    <x v="1"/>
    <x v="38"/>
    <d v="2016-07-13T21:29:42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x v="201"/>
    <b v="1"/>
    <s v="theater/spaces"/>
    <n v="109"/>
    <x v="2077"/>
    <x v="1"/>
    <x v="38"/>
    <d v="2012-12-26T20:04:12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x v="57"/>
    <b v="1"/>
    <s v="theater/spaces"/>
    <n v="101"/>
    <x v="2078"/>
    <x v="1"/>
    <x v="38"/>
    <d v="2016-03-01T05:59:00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x v="490"/>
    <b v="1"/>
    <s v="theater/spaces"/>
    <n v="113"/>
    <x v="2079"/>
    <x v="1"/>
    <x v="38"/>
    <d v="2014-11-15T22:08:44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x v="115"/>
    <b v="1"/>
    <s v="theater/spaces"/>
    <n v="120"/>
    <x v="2080"/>
    <x v="1"/>
    <x v="38"/>
    <d v="2014-10-06T16:11:45"/>
    <x v="3005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x v="174"/>
    <b v="1"/>
    <s v="theater/spaces"/>
    <n v="108"/>
    <x v="2081"/>
    <x v="1"/>
    <x v="38"/>
    <d v="2014-12-14T18:09:51"/>
    <x v="3006"/>
  </r>
  <r>
    <n v="3007"/>
    <s v="Bethlem"/>
    <s v="Consuite for 2015 CoreCon.  An adventure into insanity."/>
    <n v="600"/>
    <n v="1080"/>
    <x v="0"/>
    <x v="0"/>
    <s v="USD"/>
    <n v="1429938683"/>
    <n v="1428124283"/>
    <b v="0"/>
    <x v="9"/>
    <b v="1"/>
    <s v="theater/spaces"/>
    <n v="180"/>
    <x v="1205"/>
    <x v="1"/>
    <x v="38"/>
    <d v="2015-04-25T05:11:23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x v="55"/>
    <b v="1"/>
    <s v="theater/spaces"/>
    <n v="101"/>
    <x v="2082"/>
    <x v="1"/>
    <x v="38"/>
    <d v="2016-01-21T05:05:19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x v="130"/>
    <b v="1"/>
    <s v="theater/spaces"/>
    <n v="120"/>
    <x v="2083"/>
    <x v="1"/>
    <x v="38"/>
    <d v="2014-11-26T14:40:40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x v="41"/>
    <b v="1"/>
    <s v="theater/spaces"/>
    <n v="158"/>
    <x v="2084"/>
    <x v="1"/>
    <x v="38"/>
    <d v="2015-02-21T19:58:39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x v="20"/>
    <b v="1"/>
    <s v="theater/spaces"/>
    <n v="124"/>
    <x v="2085"/>
    <x v="1"/>
    <x v="38"/>
    <d v="2015-12-23T22:59:00"/>
    <x v="3011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x v="165"/>
    <b v="1"/>
    <s v="theater/spaces"/>
    <n v="117"/>
    <x v="2086"/>
    <x v="1"/>
    <x v="38"/>
    <d v="2015-02-10T16:52:10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x v="329"/>
    <b v="1"/>
    <s v="theater/spaces"/>
    <n v="157"/>
    <x v="2087"/>
    <x v="1"/>
    <x v="38"/>
    <d v="2015-06-21T20:04:09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x v="491"/>
    <b v="1"/>
    <s v="theater/spaces"/>
    <n v="113"/>
    <x v="2088"/>
    <x v="1"/>
    <x v="38"/>
    <d v="2014-11-05T05:00:00"/>
    <x v="3014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x v="244"/>
    <b v="1"/>
    <s v="theater/spaces"/>
    <n v="103"/>
    <x v="2089"/>
    <x v="1"/>
    <x v="38"/>
    <d v="2014-06-11T04:00:00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x v="17"/>
    <b v="1"/>
    <s v="theater/spaces"/>
    <n v="103"/>
    <x v="2090"/>
    <x v="1"/>
    <x v="38"/>
    <d v="2014-07-18T13:09:12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x v="180"/>
    <b v="1"/>
    <s v="theater/spaces"/>
    <n v="106"/>
    <x v="2091"/>
    <x v="1"/>
    <x v="38"/>
    <d v="2014-08-20T20:24:03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x v="14"/>
    <b v="1"/>
    <s v="theater/spaces"/>
    <n v="101"/>
    <x v="2092"/>
    <x v="1"/>
    <x v="38"/>
    <d v="2015-07-20T22:00:00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x v="334"/>
    <b v="1"/>
    <s v="theater/spaces"/>
    <n v="121"/>
    <x v="2093"/>
    <x v="1"/>
    <x v="38"/>
    <d v="2014-05-27T03:00:00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x v="209"/>
    <b v="1"/>
    <s v="theater/spaces"/>
    <n v="101"/>
    <x v="2094"/>
    <x v="1"/>
    <x v="38"/>
    <d v="2015-08-14T20:18:53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x v="273"/>
    <b v="1"/>
    <s v="theater/spaces"/>
    <n v="116"/>
    <x v="901"/>
    <x v="1"/>
    <x v="38"/>
    <d v="2016-11-22T05:59:00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x v="95"/>
    <b v="1"/>
    <s v="theater/spaces"/>
    <n v="101"/>
    <x v="2095"/>
    <x v="1"/>
    <x v="38"/>
    <d v="2016-08-27T22:53:29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x v="79"/>
    <b v="1"/>
    <s v="theater/spaces"/>
    <n v="103"/>
    <x v="2096"/>
    <x v="1"/>
    <x v="38"/>
    <d v="2015-06-11T16:13:06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x v="0"/>
    <b v="1"/>
    <s v="theater/spaces"/>
    <n v="246"/>
    <x v="2097"/>
    <x v="1"/>
    <x v="38"/>
    <d v="2012-10-06T23:51:15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x v="108"/>
    <b v="1"/>
    <s v="theater/spaces"/>
    <n v="302"/>
    <x v="2098"/>
    <x v="1"/>
    <x v="38"/>
    <d v="2014-05-30T16:00:00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x v="20"/>
    <b v="1"/>
    <s v="theater/spaces"/>
    <n v="143"/>
    <x v="1769"/>
    <x v="1"/>
    <x v="38"/>
    <d v="2017-03-03T11:01:32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x v="492"/>
    <b v="1"/>
    <s v="theater/spaces"/>
    <n v="131"/>
    <x v="2099"/>
    <x v="1"/>
    <x v="38"/>
    <d v="2015-03-20T15:54:11"/>
    <x v="3027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x v="221"/>
    <b v="1"/>
    <s v="theater/spaces"/>
    <n v="168"/>
    <x v="2100"/>
    <x v="1"/>
    <x v="38"/>
    <d v="2016-08-15T06:20:25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x v="493"/>
    <b v="1"/>
    <s v="theater/spaces"/>
    <n v="110"/>
    <x v="2101"/>
    <x v="1"/>
    <x v="38"/>
    <d v="2014-11-18T04:35:00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x v="14"/>
    <b v="1"/>
    <s v="theater/spaces"/>
    <n v="107"/>
    <x v="2102"/>
    <x v="1"/>
    <x v="38"/>
    <d v="2015-09-16T17:56:11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x v="60"/>
    <b v="1"/>
    <s v="theater/spaces"/>
    <n v="100"/>
    <x v="246"/>
    <x v="1"/>
    <x v="38"/>
    <d v="2016-10-14T21:10:47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x v="20"/>
    <b v="1"/>
    <s v="theater/spaces"/>
    <n v="127"/>
    <x v="1302"/>
    <x v="1"/>
    <x v="38"/>
    <d v="2015-09-11T01:04:19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x v="23"/>
    <b v="1"/>
    <s v="theater/spaces"/>
    <n v="147"/>
    <x v="2103"/>
    <x v="1"/>
    <x v="38"/>
    <d v="2016-08-18T02:38:45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x v="494"/>
    <b v="1"/>
    <s v="theater/spaces"/>
    <n v="113"/>
    <x v="2104"/>
    <x v="1"/>
    <x v="38"/>
    <d v="2016-11-01T03:59:00"/>
    <x v="3034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x v="495"/>
    <b v="1"/>
    <s v="theater/spaces"/>
    <n v="109"/>
    <x v="2105"/>
    <x v="1"/>
    <x v="38"/>
    <d v="2013-05-04T13:26:49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x v="313"/>
    <b v="1"/>
    <s v="theater/spaces"/>
    <n v="127"/>
    <x v="2106"/>
    <x v="1"/>
    <x v="38"/>
    <d v="2013-08-16T11:59:00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x v="58"/>
    <b v="1"/>
    <s v="theater/spaces"/>
    <n v="213"/>
    <x v="2107"/>
    <x v="1"/>
    <x v="38"/>
    <d v="2010-10-02T04:59:00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x v="74"/>
    <b v="1"/>
    <s v="theater/spaces"/>
    <n v="101"/>
    <x v="2108"/>
    <x v="1"/>
    <x v="38"/>
    <d v="2016-03-04T06:03:17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x v="163"/>
    <b v="1"/>
    <s v="theater/spaces"/>
    <n v="109"/>
    <x v="2109"/>
    <x v="1"/>
    <x v="38"/>
    <d v="2013-12-29T07:59:00"/>
    <x v="3039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x v="288"/>
    <b v="1"/>
    <s v="theater/spaces"/>
    <n v="108"/>
    <x v="2110"/>
    <x v="1"/>
    <x v="38"/>
    <d v="2015-06-26T23:00:00"/>
    <x v="3040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x v="195"/>
    <b v="1"/>
    <s v="theater/spaces"/>
    <n v="110"/>
    <x v="2111"/>
    <x v="1"/>
    <x v="38"/>
    <d v="2016-01-20T20:50:48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x v="77"/>
    <b v="1"/>
    <s v="theater/spaces"/>
    <n v="128"/>
    <x v="2112"/>
    <x v="1"/>
    <x v="38"/>
    <d v="2015-10-06T16:30:47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x v="130"/>
    <b v="1"/>
    <s v="theater/spaces"/>
    <n v="110"/>
    <x v="2113"/>
    <x v="1"/>
    <x v="38"/>
    <d v="2015-04-16T02:50:00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x v="239"/>
    <b v="1"/>
    <s v="theater/spaces"/>
    <n v="109"/>
    <x v="2114"/>
    <x v="1"/>
    <x v="38"/>
    <d v="2016-02-02T17:26:38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x v="31"/>
    <b v="1"/>
    <s v="theater/spaces"/>
    <n v="133"/>
    <x v="2115"/>
    <x v="1"/>
    <x v="38"/>
    <d v="2014-08-22T03:44:15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x v="6"/>
    <b v="1"/>
    <s v="theater/spaces"/>
    <n v="191"/>
    <x v="2116"/>
    <x v="1"/>
    <x v="38"/>
    <d v="2014-09-10T04:52:00"/>
    <x v="3046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x v="9"/>
    <b v="1"/>
    <s v="theater/spaces"/>
    <n v="149"/>
    <x v="2117"/>
    <x v="1"/>
    <x v="38"/>
    <d v="2016-04-27T13:16:00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x v="5"/>
    <b v="1"/>
    <s v="theater/spaces"/>
    <n v="166"/>
    <x v="2118"/>
    <x v="1"/>
    <x v="38"/>
    <d v="2014-12-31T21:22:00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x v="241"/>
    <b v="1"/>
    <s v="theater/spaces"/>
    <n v="107"/>
    <x v="1793"/>
    <x v="1"/>
    <x v="38"/>
    <d v="2015-06-14T00:20:55"/>
    <x v="3049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x v="82"/>
    <b v="1"/>
    <s v="theater/spaces"/>
    <n v="106"/>
    <x v="2119"/>
    <x v="1"/>
    <x v="38"/>
    <d v="2016-05-05T04:02:40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x v="2"/>
    <b v="0"/>
    <s v="theater/spaces"/>
    <n v="24"/>
    <x v="2120"/>
    <x v="1"/>
    <x v="38"/>
    <d v="2017-02-08T09:59:05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x v="84"/>
    <b v="0"/>
    <s v="theater/spaces"/>
    <n v="0"/>
    <x v="822"/>
    <x v="1"/>
    <x v="38"/>
    <d v="2015-05-28T15:59:00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x v="83"/>
    <b v="0"/>
    <s v="theater/spaces"/>
    <n v="0"/>
    <x v="140"/>
    <x v="1"/>
    <x v="38"/>
    <d v="2014-10-02T03:59:00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x v="78"/>
    <b v="0"/>
    <s v="theater/spaces"/>
    <n v="0"/>
    <x v="121"/>
    <x v="1"/>
    <x v="38"/>
    <d v="2015-03-02T01:04:00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x v="29"/>
    <b v="0"/>
    <s v="theater/spaces"/>
    <n v="0"/>
    <x v="120"/>
    <x v="1"/>
    <x v="38"/>
    <d v="2015-01-09T22:59:50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x v="78"/>
    <b v="0"/>
    <s v="theater/spaces"/>
    <n v="0"/>
    <x v="121"/>
    <x v="1"/>
    <x v="38"/>
    <d v="2014-09-29T15:16:24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x v="78"/>
    <b v="0"/>
    <s v="theater/spaces"/>
    <n v="0"/>
    <x v="121"/>
    <x v="1"/>
    <x v="38"/>
    <d v="2016-04-03T14:36:51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x v="83"/>
    <b v="0"/>
    <s v="theater/spaces"/>
    <n v="0"/>
    <x v="120"/>
    <x v="1"/>
    <x v="38"/>
    <d v="2016-05-20T08:59:00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x v="202"/>
    <b v="0"/>
    <s v="theater/spaces"/>
    <n v="3"/>
    <x v="2121"/>
    <x v="1"/>
    <x v="38"/>
    <d v="2014-08-08T22:27:26"/>
    <x v="3059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x v="79"/>
    <b v="0"/>
    <s v="theater/spaces"/>
    <n v="0"/>
    <x v="1727"/>
    <x v="1"/>
    <x v="38"/>
    <d v="2015-09-28T06:35:34"/>
    <x v="3060"/>
  </r>
  <r>
    <n v="3061"/>
    <s v="Help Save Parkway Cinemas!"/>
    <s v="Save a historic Local theater."/>
    <n v="1000000"/>
    <n v="0"/>
    <x v="2"/>
    <x v="0"/>
    <s v="USD"/>
    <n v="1407955748"/>
    <n v="1405363748"/>
    <b v="0"/>
    <x v="78"/>
    <b v="0"/>
    <s v="theater/spaces"/>
    <n v="0"/>
    <x v="121"/>
    <x v="1"/>
    <x v="38"/>
    <d v="2014-08-13T18:49:08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x v="85"/>
    <b v="0"/>
    <s v="theater/spaces"/>
    <n v="67"/>
    <x v="2122"/>
    <x v="1"/>
    <x v="38"/>
    <d v="2015-09-30T18:00:00"/>
    <x v="3062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x v="23"/>
    <b v="0"/>
    <s v="theater/spaces"/>
    <n v="20"/>
    <x v="2123"/>
    <x v="1"/>
    <x v="38"/>
    <d v="2016-10-22T22:08:58"/>
    <x v="3063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x v="250"/>
    <b v="0"/>
    <s v="theater/spaces"/>
    <n v="11"/>
    <x v="2124"/>
    <x v="1"/>
    <x v="38"/>
    <d v="2015-11-22T06:59:00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x v="84"/>
    <b v="0"/>
    <s v="theater/spaces"/>
    <n v="0"/>
    <x v="144"/>
    <x v="1"/>
    <x v="38"/>
    <d v="2014-07-30T01:19:32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x v="41"/>
    <b v="0"/>
    <s v="theater/spaces"/>
    <n v="12"/>
    <x v="2125"/>
    <x v="1"/>
    <x v="38"/>
    <d v="2016-07-10T05:28:57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x v="29"/>
    <b v="0"/>
    <s v="theater/spaces"/>
    <n v="3"/>
    <x v="438"/>
    <x v="1"/>
    <x v="38"/>
    <d v="2015-09-09T22:31:19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x v="84"/>
    <b v="0"/>
    <s v="theater/spaces"/>
    <n v="0"/>
    <x v="2126"/>
    <x v="1"/>
    <x v="38"/>
    <d v="2015-10-16T16:35:52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x v="63"/>
    <b v="0"/>
    <s v="theater/spaces"/>
    <n v="14"/>
    <x v="2127"/>
    <x v="1"/>
    <x v="38"/>
    <d v="2014-12-14T20:00:34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x v="38"/>
    <b v="0"/>
    <s v="theater/spaces"/>
    <n v="3"/>
    <x v="2128"/>
    <x v="1"/>
    <x v="38"/>
    <d v="2016-12-07T17:36:09"/>
    <x v="3070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x v="27"/>
    <b v="0"/>
    <s v="theater/spaces"/>
    <n v="60"/>
    <x v="2129"/>
    <x v="1"/>
    <x v="38"/>
    <d v="2015-04-21T05:59:00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x v="84"/>
    <b v="0"/>
    <s v="theater/spaces"/>
    <n v="0"/>
    <x v="120"/>
    <x v="1"/>
    <x v="38"/>
    <d v="2016-10-30T01:46:00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x v="63"/>
    <b v="0"/>
    <s v="theater/spaces"/>
    <n v="0"/>
    <x v="2130"/>
    <x v="1"/>
    <x v="38"/>
    <d v="2015-06-14T19:19:00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x v="83"/>
    <b v="0"/>
    <s v="theater/spaces"/>
    <n v="0"/>
    <x v="2131"/>
    <x v="1"/>
    <x v="38"/>
    <d v="2016-03-10T13:42:39"/>
    <x v="3074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x v="9"/>
    <b v="0"/>
    <s v="theater/spaces"/>
    <n v="9"/>
    <x v="2132"/>
    <x v="1"/>
    <x v="38"/>
    <d v="2016-08-19T02:27:20"/>
    <x v="3075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x v="133"/>
    <b v="0"/>
    <s v="theater/spaces"/>
    <n v="15"/>
    <x v="2133"/>
    <x v="1"/>
    <x v="38"/>
    <d v="2015-10-09T15:38:43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x v="84"/>
    <b v="0"/>
    <s v="theater/spaces"/>
    <n v="0"/>
    <x v="1780"/>
    <x v="1"/>
    <x v="38"/>
    <d v="2017-03-02T22:57:58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x v="83"/>
    <b v="0"/>
    <s v="theater/spaces"/>
    <n v="0"/>
    <x v="1902"/>
    <x v="1"/>
    <x v="38"/>
    <d v="2015-02-26T03:19:55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x v="74"/>
    <b v="0"/>
    <s v="theater/spaces"/>
    <n v="1"/>
    <x v="2134"/>
    <x v="1"/>
    <x v="38"/>
    <d v="2015-03-22T16:07:15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x v="63"/>
    <b v="0"/>
    <s v="theater/spaces"/>
    <n v="0"/>
    <x v="2135"/>
    <x v="1"/>
    <x v="38"/>
    <d v="2014-12-27T01:40:44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x v="81"/>
    <b v="0"/>
    <s v="theater/spaces"/>
    <n v="0"/>
    <x v="2136"/>
    <x v="1"/>
    <x v="38"/>
    <d v="2015-09-20T04:21:31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x v="78"/>
    <b v="0"/>
    <s v="theater/spaces"/>
    <n v="0"/>
    <x v="121"/>
    <x v="1"/>
    <x v="38"/>
    <d v="2015-11-15T23:09:06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x v="83"/>
    <b v="0"/>
    <s v="theater/spaces"/>
    <n v="0"/>
    <x v="791"/>
    <x v="1"/>
    <x v="38"/>
    <d v="2014-09-01T05:00:00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x v="79"/>
    <b v="0"/>
    <s v="theater/spaces"/>
    <n v="12"/>
    <x v="2137"/>
    <x v="1"/>
    <x v="38"/>
    <d v="2015-05-05T18:48:00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x v="82"/>
    <b v="0"/>
    <s v="theater/spaces"/>
    <n v="2"/>
    <x v="2138"/>
    <x v="1"/>
    <x v="38"/>
    <d v="2015-09-29T21:12:39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x v="83"/>
    <b v="0"/>
    <s v="theater/spaces"/>
    <n v="0"/>
    <x v="407"/>
    <x v="1"/>
    <x v="38"/>
    <d v="2015-08-17T16:05:59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x v="84"/>
    <b v="0"/>
    <s v="theater/spaces"/>
    <n v="1"/>
    <x v="368"/>
    <x v="1"/>
    <x v="38"/>
    <d v="2016-12-21T04:36:30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x v="83"/>
    <b v="0"/>
    <s v="theater/spaces"/>
    <n v="0"/>
    <x v="823"/>
    <x v="1"/>
    <x v="38"/>
    <d v="2015-01-08T13:41:00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x v="43"/>
    <b v="0"/>
    <s v="theater/spaces"/>
    <n v="23"/>
    <x v="2139"/>
    <x v="1"/>
    <x v="38"/>
    <d v="2016-07-09T01:59:00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x v="82"/>
    <b v="0"/>
    <s v="theater/spaces"/>
    <n v="5"/>
    <x v="2140"/>
    <x v="1"/>
    <x v="38"/>
    <d v="2015-05-01T18:39:05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x v="82"/>
    <b v="0"/>
    <s v="theater/spaces"/>
    <n v="16"/>
    <x v="1803"/>
    <x v="1"/>
    <x v="38"/>
    <d v="2016-08-14T22:45:43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x v="64"/>
    <b v="0"/>
    <s v="theater/spaces"/>
    <n v="1"/>
    <x v="239"/>
    <x v="1"/>
    <x v="38"/>
    <d v="2015-10-15T22:00:00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x v="57"/>
    <b v="0"/>
    <s v="theater/spaces"/>
    <n v="23"/>
    <x v="2141"/>
    <x v="1"/>
    <x v="38"/>
    <d v="2014-06-01T03:59:00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x v="29"/>
    <b v="0"/>
    <s v="theater/spaces"/>
    <n v="0"/>
    <x v="380"/>
    <x v="1"/>
    <x v="38"/>
    <d v="2015-09-20T19:05:56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x v="29"/>
    <b v="0"/>
    <s v="theater/spaces"/>
    <n v="0"/>
    <x v="73"/>
    <x v="1"/>
    <x v="38"/>
    <d v="2016-08-01T00:36:20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x v="25"/>
    <b v="0"/>
    <s v="theater/spaces"/>
    <n v="4"/>
    <x v="2142"/>
    <x v="1"/>
    <x v="38"/>
    <d v="2015-05-20T19:48:46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x v="288"/>
    <b v="0"/>
    <s v="theater/spaces"/>
    <n v="17"/>
    <x v="2143"/>
    <x v="1"/>
    <x v="38"/>
    <d v="2016-10-07T14:00:00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x v="74"/>
    <b v="0"/>
    <s v="theater/spaces"/>
    <n v="4"/>
    <x v="2144"/>
    <x v="1"/>
    <x v="38"/>
    <d v="2016-02-08T00:17:00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x v="81"/>
    <b v="0"/>
    <s v="theater/spaces"/>
    <n v="14"/>
    <x v="2145"/>
    <x v="1"/>
    <x v="38"/>
    <d v="2016-02-12T04:33:11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x v="62"/>
    <b v="0"/>
    <s v="theater/spaces"/>
    <n v="15"/>
    <x v="2146"/>
    <x v="1"/>
    <x v="38"/>
    <d v="2014-10-20T14:56:15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x v="8"/>
    <b v="0"/>
    <s v="theater/spaces"/>
    <n v="12"/>
    <x v="380"/>
    <x v="1"/>
    <x v="38"/>
    <d v="2015-07-16T07:56:00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x v="240"/>
    <b v="0"/>
    <s v="theater/spaces"/>
    <n v="39"/>
    <x v="2147"/>
    <x v="1"/>
    <x v="38"/>
    <d v="2016-08-23T08:10:18"/>
    <x v="3102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x v="84"/>
    <b v="0"/>
    <s v="theater/spaces"/>
    <n v="0"/>
    <x v="148"/>
    <x v="1"/>
    <x v="38"/>
    <d v="2015-06-12T03:45:06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x v="81"/>
    <b v="0"/>
    <s v="theater/spaces"/>
    <n v="30"/>
    <x v="2148"/>
    <x v="1"/>
    <x v="38"/>
    <d v="2015-02-03T02:00:00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x v="162"/>
    <b v="0"/>
    <s v="theater/spaces"/>
    <n v="42"/>
    <x v="2149"/>
    <x v="1"/>
    <x v="38"/>
    <d v="2014-10-19T05:00:00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x v="80"/>
    <b v="0"/>
    <s v="theater/spaces"/>
    <n v="4"/>
    <x v="2150"/>
    <x v="1"/>
    <x v="38"/>
    <d v="2015-09-16T22:00:00"/>
    <x v="3106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x v="60"/>
    <b v="0"/>
    <s v="theater/spaces"/>
    <n v="20"/>
    <x v="2151"/>
    <x v="1"/>
    <x v="38"/>
    <d v="2015-05-11T19:32:31"/>
    <x v="3107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x v="84"/>
    <b v="0"/>
    <s v="theater/spaces"/>
    <n v="0"/>
    <x v="31"/>
    <x v="1"/>
    <x v="38"/>
    <d v="2015-04-28T15:19:54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x v="229"/>
    <b v="0"/>
    <s v="theater/spaces"/>
    <n v="25"/>
    <x v="658"/>
    <x v="1"/>
    <x v="38"/>
    <d v="2014-08-28T03:00:10"/>
    <x v="3109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x v="29"/>
    <b v="0"/>
    <s v="theater/spaces"/>
    <n v="0"/>
    <x v="119"/>
    <x v="1"/>
    <x v="38"/>
    <d v="2017-02-19T00:45:19"/>
    <x v="3110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x v="88"/>
    <b v="0"/>
    <s v="theater/spaces"/>
    <n v="27"/>
    <x v="2152"/>
    <x v="1"/>
    <x v="38"/>
    <d v="2014-10-04T14:17:00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x v="82"/>
    <b v="0"/>
    <s v="theater/spaces"/>
    <n v="5"/>
    <x v="2153"/>
    <x v="1"/>
    <x v="38"/>
    <d v="2016-11-01T02:55:34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x v="77"/>
    <b v="0"/>
    <s v="theater/spaces"/>
    <n v="4"/>
    <x v="2154"/>
    <x v="1"/>
    <x v="38"/>
    <d v="2015-04-17T17:33:02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x v="78"/>
    <b v="0"/>
    <s v="theater/spaces"/>
    <n v="0"/>
    <x v="121"/>
    <x v="1"/>
    <x v="38"/>
    <d v="2014-09-21T15:10:50"/>
    <x v="3114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x v="29"/>
    <b v="0"/>
    <s v="theater/spaces"/>
    <n v="3"/>
    <x v="462"/>
    <x v="1"/>
    <x v="38"/>
    <d v="2016-06-05T10:43:47"/>
    <x v="3115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x v="73"/>
    <b v="0"/>
    <s v="theater/spaces"/>
    <n v="57"/>
    <x v="1340"/>
    <x v="1"/>
    <x v="38"/>
    <d v="2015-04-01T12:22:05"/>
    <x v="3116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x v="29"/>
    <b v="0"/>
    <s v="theater/spaces"/>
    <n v="0"/>
    <x v="120"/>
    <x v="1"/>
    <x v="38"/>
    <d v="2016-05-27T13:12:00"/>
    <x v="3117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x v="84"/>
    <b v="0"/>
    <s v="theater/spaces"/>
    <n v="0"/>
    <x v="2155"/>
    <x v="1"/>
    <x v="38"/>
    <d v="2016-07-02T15:35:23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x v="29"/>
    <b v="0"/>
    <s v="theater/spaces"/>
    <n v="0"/>
    <x v="144"/>
    <x v="1"/>
    <x v="38"/>
    <d v="2015-03-27T00:05:32"/>
    <x v="3119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x v="73"/>
    <b v="0"/>
    <s v="theater/spaces"/>
    <n v="0"/>
    <x v="2156"/>
    <x v="1"/>
    <x v="38"/>
    <d v="2016-05-05T21:36:36"/>
    <x v="3120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x v="29"/>
    <b v="0"/>
    <s v="theater/spaces"/>
    <n v="1"/>
    <x v="119"/>
    <x v="1"/>
    <x v="38"/>
    <d v="2014-09-26T16:18:55"/>
    <x v="3121"/>
  </r>
  <r>
    <n v="3122"/>
    <s v="be back soon (Canceled)"/>
    <s v="cancelled until further notice"/>
    <n v="199"/>
    <n v="116"/>
    <x v="1"/>
    <x v="0"/>
    <s v="USD"/>
    <n v="1478733732"/>
    <n v="1478298132"/>
    <b v="0"/>
    <x v="84"/>
    <b v="0"/>
    <s v="theater/spaces"/>
    <n v="58"/>
    <x v="2157"/>
    <x v="1"/>
    <x v="38"/>
    <d v="2016-11-09T23:22:12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x v="493"/>
    <b v="0"/>
    <s v="theater/spaces"/>
    <n v="68"/>
    <x v="2158"/>
    <x v="1"/>
    <x v="38"/>
    <d v="2016-07-09T23:49:58"/>
    <x v="3123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x v="80"/>
    <b v="0"/>
    <s v="theater/spaces"/>
    <n v="0"/>
    <x v="516"/>
    <x v="1"/>
    <x v="38"/>
    <d v="2015-02-02T18:43:21"/>
    <x v="3124"/>
  </r>
  <r>
    <n v="3125"/>
    <s v="N/A (Canceled)"/>
    <s v="N/A"/>
    <n v="1500000"/>
    <n v="0"/>
    <x v="1"/>
    <x v="0"/>
    <s v="USD"/>
    <n v="1452142672"/>
    <n v="1449550672"/>
    <b v="0"/>
    <x v="78"/>
    <b v="0"/>
    <s v="theater/spaces"/>
    <n v="0"/>
    <x v="121"/>
    <x v="1"/>
    <x v="38"/>
    <d v="2016-01-07T04:57:52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x v="57"/>
    <b v="0"/>
    <s v="theater/spaces"/>
    <n v="4"/>
    <x v="2159"/>
    <x v="1"/>
    <x v="38"/>
    <d v="2016-03-27T23:26:02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x v="78"/>
    <b v="0"/>
    <s v="theater/spaces"/>
    <n v="0"/>
    <x v="121"/>
    <x v="1"/>
    <x v="38"/>
    <d v="2015-03-01T20:33:49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x v="27"/>
    <b v="0"/>
    <s v="theater/plays"/>
    <n v="109"/>
    <x v="2160"/>
    <x v="1"/>
    <x v="6"/>
    <d v="2017-03-16T18:49:01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x v="29"/>
    <b v="0"/>
    <s v="theater/plays"/>
    <n v="1"/>
    <x v="119"/>
    <x v="1"/>
    <x v="6"/>
    <d v="2017-04-18T19:13:39"/>
    <x v="312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x v="80"/>
    <b v="0"/>
    <s v="theater/plays"/>
    <n v="4"/>
    <x v="2161"/>
    <x v="1"/>
    <x v="6"/>
    <d v="2017-04-14T04:59:00"/>
    <x v="3130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x v="8"/>
    <b v="0"/>
    <s v="theater/plays"/>
    <n v="16"/>
    <x v="399"/>
    <x v="1"/>
    <x v="6"/>
    <d v="2017-04-08T12:54:05"/>
    <x v="3131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x v="29"/>
    <b v="0"/>
    <s v="theater/plays"/>
    <n v="0"/>
    <x v="119"/>
    <x v="1"/>
    <x v="6"/>
    <d v="2017-04-21T07:24:20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x v="38"/>
    <b v="0"/>
    <s v="theater/plays"/>
    <n v="108"/>
    <x v="1178"/>
    <x v="1"/>
    <x v="6"/>
    <d v="2017-03-24T12:33:54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x v="8"/>
    <b v="0"/>
    <s v="theater/plays"/>
    <n v="23"/>
    <x v="644"/>
    <x v="1"/>
    <x v="6"/>
    <d v="2017-03-27T16:16:59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x v="63"/>
    <b v="0"/>
    <s v="theater/plays"/>
    <n v="21"/>
    <x v="2162"/>
    <x v="1"/>
    <x v="6"/>
    <d v="2017-04-04T03:38:41"/>
    <x v="3135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x v="19"/>
    <b v="0"/>
    <s v="theater/plays"/>
    <n v="128"/>
    <x v="2163"/>
    <x v="1"/>
    <x v="6"/>
    <d v="2017-03-31T22:59:00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x v="29"/>
    <b v="0"/>
    <s v="theater/plays"/>
    <n v="3"/>
    <x v="73"/>
    <x v="1"/>
    <x v="6"/>
    <d v="2017-05-03T19:12:00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x v="78"/>
    <b v="0"/>
    <s v="theater/plays"/>
    <n v="0"/>
    <x v="121"/>
    <x v="1"/>
    <x v="6"/>
    <d v="2017-04-03T15:30:07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x v="79"/>
    <b v="0"/>
    <s v="theater/plays"/>
    <n v="5"/>
    <x v="2164"/>
    <x v="1"/>
    <x v="6"/>
    <d v="2017-03-25T04:33:00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x v="80"/>
    <b v="0"/>
    <s v="theater/plays"/>
    <n v="1"/>
    <x v="1196"/>
    <x v="1"/>
    <x v="6"/>
    <d v="2017-04-07T16:15:03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x v="22"/>
    <b v="0"/>
    <s v="theater/plays"/>
    <n v="52"/>
    <x v="2165"/>
    <x v="1"/>
    <x v="6"/>
    <d v="2017-04-16T20:00:00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x v="83"/>
    <b v="0"/>
    <s v="theater/plays"/>
    <n v="2"/>
    <x v="2"/>
    <x v="1"/>
    <x v="6"/>
    <d v="2017-03-19T11:18:59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x v="78"/>
    <b v="0"/>
    <s v="theater/plays"/>
    <n v="0"/>
    <x v="121"/>
    <x v="1"/>
    <x v="6"/>
    <d v="2017-04-09T08:35:56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x v="209"/>
    <b v="0"/>
    <s v="theater/plays"/>
    <n v="75"/>
    <x v="2166"/>
    <x v="1"/>
    <x v="6"/>
    <d v="2017-03-19T06:00:00"/>
    <x v="3144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x v="78"/>
    <b v="0"/>
    <s v="theater/plays"/>
    <n v="0"/>
    <x v="121"/>
    <x v="1"/>
    <x v="6"/>
    <d v="2017-03-27T23:58:54"/>
    <x v="3145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x v="8"/>
    <b v="0"/>
    <s v="theater/plays"/>
    <n v="11"/>
    <x v="2167"/>
    <x v="1"/>
    <x v="6"/>
    <d v="2017-04-16T15:22:46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x v="496"/>
    <b v="1"/>
    <s v="theater/plays"/>
    <n v="118"/>
    <x v="2168"/>
    <x v="1"/>
    <x v="6"/>
    <d v="2014-11-07T00:15:55"/>
    <x v="3147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x v="7"/>
    <b v="1"/>
    <s v="theater/plays"/>
    <n v="131"/>
    <x v="2169"/>
    <x v="1"/>
    <x v="6"/>
    <d v="2014-10-01T04:00:00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x v="20"/>
    <b v="1"/>
    <s v="theater/plays"/>
    <n v="104"/>
    <x v="364"/>
    <x v="1"/>
    <x v="6"/>
    <d v="2012-12-07T02:00:00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x v="201"/>
    <b v="1"/>
    <s v="theater/plays"/>
    <n v="101"/>
    <x v="2170"/>
    <x v="1"/>
    <x v="6"/>
    <d v="2011-01-25T04:00:00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x v="69"/>
    <b v="1"/>
    <s v="theater/plays"/>
    <n v="100"/>
    <x v="2171"/>
    <x v="1"/>
    <x v="6"/>
    <d v="2014-09-10T20:09:34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x v="85"/>
    <b v="1"/>
    <s v="theater/plays"/>
    <n v="106"/>
    <x v="2172"/>
    <x v="1"/>
    <x v="6"/>
    <d v="2013-11-02T20:49:27"/>
    <x v="3152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x v="198"/>
    <b v="1"/>
    <s v="theater/plays"/>
    <n v="336"/>
    <x v="2173"/>
    <x v="1"/>
    <x v="6"/>
    <d v="2011-05-01T04:59:00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x v="252"/>
    <b v="1"/>
    <s v="theater/plays"/>
    <n v="113"/>
    <x v="2174"/>
    <x v="1"/>
    <x v="6"/>
    <d v="2012-04-01T20:00:58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x v="177"/>
    <b v="1"/>
    <s v="theater/plays"/>
    <n v="189"/>
    <x v="1259"/>
    <x v="1"/>
    <x v="6"/>
    <d v="2012-12-20T11:58:45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x v="30"/>
    <b v="1"/>
    <s v="theater/plays"/>
    <n v="102"/>
    <x v="2175"/>
    <x v="1"/>
    <x v="6"/>
    <d v="2012-06-01T22:52:24"/>
    <x v="315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x v="14"/>
    <b v="1"/>
    <s v="theater/plays"/>
    <n v="101"/>
    <x v="2176"/>
    <x v="1"/>
    <x v="6"/>
    <d v="2014-07-19T05:00:00"/>
    <x v="3157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x v="50"/>
    <b v="1"/>
    <s v="theater/plays"/>
    <n v="114"/>
    <x v="2177"/>
    <x v="1"/>
    <x v="6"/>
    <d v="2013-07-22T20:09:12"/>
    <x v="3158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x v="47"/>
    <b v="1"/>
    <s v="theater/plays"/>
    <n v="133"/>
    <x v="1038"/>
    <x v="1"/>
    <x v="6"/>
    <d v="2012-01-18T23:00:00"/>
    <x v="3159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x v="7"/>
    <b v="1"/>
    <s v="theater/plays"/>
    <n v="102"/>
    <x v="20"/>
    <x v="1"/>
    <x v="6"/>
    <d v="2014-08-13T04:59:00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x v="142"/>
    <b v="1"/>
    <s v="theater/plays"/>
    <n v="105"/>
    <x v="2178"/>
    <x v="1"/>
    <x v="6"/>
    <d v="2014-10-15T12:52:02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x v="287"/>
    <b v="1"/>
    <s v="theater/plays"/>
    <n v="127"/>
    <x v="1403"/>
    <x v="1"/>
    <x v="6"/>
    <d v="2014-07-07T02:00:00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x v="250"/>
    <b v="1"/>
    <s v="theater/plays"/>
    <n v="111"/>
    <x v="2179"/>
    <x v="1"/>
    <x v="6"/>
    <d v="2014-06-15T18:05:25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x v="26"/>
    <b v="1"/>
    <s v="theater/plays"/>
    <n v="107"/>
    <x v="2180"/>
    <x v="1"/>
    <x v="6"/>
    <d v="2014-06-09T19:20:15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x v="64"/>
    <b v="1"/>
    <s v="theater/plays"/>
    <n v="163"/>
    <x v="2181"/>
    <x v="1"/>
    <x v="6"/>
    <d v="2011-05-03T03:59:00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x v="497"/>
    <b v="1"/>
    <s v="theater/plays"/>
    <n v="160"/>
    <x v="2182"/>
    <x v="1"/>
    <x v="6"/>
    <d v="2014-11-26T07:59:00"/>
    <x v="316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x v="165"/>
    <b v="1"/>
    <s v="theater/plays"/>
    <n v="116"/>
    <x v="2183"/>
    <x v="1"/>
    <x v="6"/>
    <d v="2014-08-02T04:13:01"/>
    <x v="3167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x v="42"/>
    <b v="1"/>
    <s v="theater/plays"/>
    <n v="124"/>
    <x v="2184"/>
    <x v="1"/>
    <x v="6"/>
    <d v="2014-06-13T22:00:00"/>
    <x v="3168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x v="141"/>
    <b v="1"/>
    <s v="theater/plays"/>
    <n v="103"/>
    <x v="965"/>
    <x v="1"/>
    <x v="6"/>
    <d v="2013-12-13T04:59:00"/>
    <x v="3169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x v="26"/>
    <b v="1"/>
    <s v="theater/plays"/>
    <n v="112"/>
    <x v="29"/>
    <x v="1"/>
    <x v="6"/>
    <d v="2014-07-02T04:00:00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x v="27"/>
    <b v="1"/>
    <s v="theater/plays"/>
    <n v="109"/>
    <x v="1250"/>
    <x v="1"/>
    <x v="6"/>
    <d v="2016-05-06T14:35:58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x v="60"/>
    <b v="1"/>
    <s v="theater/plays"/>
    <n v="115"/>
    <x v="2185"/>
    <x v="1"/>
    <x v="6"/>
    <d v="2012-02-14T17:31:08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x v="142"/>
    <b v="1"/>
    <s v="theater/plays"/>
    <n v="103"/>
    <x v="2186"/>
    <x v="1"/>
    <x v="6"/>
    <d v="2014-09-26T21:04:52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x v="23"/>
    <b v="1"/>
    <s v="theater/plays"/>
    <n v="101"/>
    <x v="2187"/>
    <x v="1"/>
    <x v="6"/>
    <d v="2014-08-25T20:45:08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x v="65"/>
    <b v="1"/>
    <s v="theater/plays"/>
    <n v="110"/>
    <x v="1867"/>
    <x v="1"/>
    <x v="6"/>
    <d v="2011-02-17T21:17:07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x v="165"/>
    <b v="1"/>
    <s v="theater/plays"/>
    <n v="115"/>
    <x v="2188"/>
    <x v="1"/>
    <x v="6"/>
    <d v="2013-08-18T15:00:00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x v="13"/>
    <b v="1"/>
    <s v="theater/plays"/>
    <n v="117"/>
    <x v="2189"/>
    <x v="1"/>
    <x v="6"/>
    <d v="2014-06-21T16:00:09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x v="76"/>
    <b v="1"/>
    <s v="theater/plays"/>
    <n v="172"/>
    <x v="2190"/>
    <x v="1"/>
    <x v="6"/>
    <d v="2014-07-16T14:31:15"/>
    <x v="3178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x v="95"/>
    <b v="1"/>
    <s v="theater/plays"/>
    <n v="114"/>
    <x v="2191"/>
    <x v="1"/>
    <x v="6"/>
    <d v="2013-05-06T16:51:11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x v="43"/>
    <b v="1"/>
    <s v="theater/plays"/>
    <n v="120"/>
    <x v="2192"/>
    <x v="1"/>
    <x v="6"/>
    <d v="2014-06-20T09:54:09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x v="41"/>
    <b v="1"/>
    <s v="theater/plays"/>
    <n v="109"/>
    <x v="811"/>
    <x v="1"/>
    <x v="6"/>
    <d v="2014-06-15T16:00:00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x v="299"/>
    <b v="1"/>
    <s v="theater/plays"/>
    <n v="101"/>
    <x v="2193"/>
    <x v="1"/>
    <x v="6"/>
    <d v="2012-01-31T17:00:00"/>
    <x v="3182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x v="32"/>
    <b v="1"/>
    <s v="theater/plays"/>
    <n v="109"/>
    <x v="1583"/>
    <x v="1"/>
    <x v="6"/>
    <d v="2013-08-23T19:04:29"/>
    <x v="3183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x v="67"/>
    <b v="1"/>
    <s v="theater/plays"/>
    <n v="107"/>
    <x v="2194"/>
    <x v="1"/>
    <x v="6"/>
    <d v="2014-07-01T23:50:31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x v="54"/>
    <b v="1"/>
    <s v="theater/plays"/>
    <n v="100"/>
    <x v="683"/>
    <x v="1"/>
    <x v="6"/>
    <d v="2014-07-16T23:27:21"/>
    <x v="3185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x v="16"/>
    <b v="1"/>
    <s v="theater/plays"/>
    <n v="102"/>
    <x v="2195"/>
    <x v="1"/>
    <x v="6"/>
    <d v="2014-09-16T21:00:00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x v="138"/>
    <b v="1"/>
    <s v="theater/plays"/>
    <n v="116"/>
    <x v="2196"/>
    <x v="1"/>
    <x v="6"/>
    <d v="2014-08-04T15:59:33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x v="82"/>
    <b v="0"/>
    <s v="theater/musical"/>
    <n v="65"/>
    <x v="2197"/>
    <x v="1"/>
    <x v="40"/>
    <d v="2015-06-10T09:58:22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x v="10"/>
    <b v="0"/>
    <s v="theater/musical"/>
    <n v="12"/>
    <x v="2198"/>
    <x v="1"/>
    <x v="40"/>
    <d v="2015-05-24T08:18:52"/>
    <x v="3189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x v="78"/>
    <b v="0"/>
    <s v="theater/musical"/>
    <n v="0"/>
    <x v="121"/>
    <x v="1"/>
    <x v="40"/>
    <d v="2016-12-09T04:37:55"/>
    <x v="319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x v="80"/>
    <b v="0"/>
    <s v="theater/musical"/>
    <n v="4"/>
    <x v="2199"/>
    <x v="1"/>
    <x v="40"/>
    <d v="2016-08-16T18:07:49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x v="22"/>
    <b v="0"/>
    <s v="theater/musical"/>
    <n v="1"/>
    <x v="786"/>
    <x v="1"/>
    <x v="40"/>
    <d v="2015-02-28T22:00:00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x v="54"/>
    <b v="0"/>
    <s v="theater/musical"/>
    <n v="12"/>
    <x v="2200"/>
    <x v="1"/>
    <x v="40"/>
    <d v="2015-02-20T23:14:16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x v="78"/>
    <b v="0"/>
    <s v="theater/musical"/>
    <n v="0"/>
    <x v="121"/>
    <x v="1"/>
    <x v="40"/>
    <d v="2015-07-27T01:29:58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x v="70"/>
    <b v="0"/>
    <s v="theater/musical"/>
    <n v="59"/>
    <x v="1656"/>
    <x v="1"/>
    <x v="40"/>
    <d v="2015-02-12T14:15:42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x v="79"/>
    <b v="0"/>
    <s v="theater/musical"/>
    <n v="0"/>
    <x v="462"/>
    <x v="1"/>
    <x v="40"/>
    <d v="2015-08-01T14:00:00"/>
    <x v="3196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x v="80"/>
    <b v="0"/>
    <s v="theater/musical"/>
    <n v="11"/>
    <x v="2201"/>
    <x v="1"/>
    <x v="40"/>
    <d v="2015-02-04T11:50:18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x v="83"/>
    <b v="0"/>
    <s v="theater/musical"/>
    <n v="0"/>
    <x v="2202"/>
    <x v="1"/>
    <x v="40"/>
    <d v="2015-02-16T10:11:17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x v="28"/>
    <b v="0"/>
    <s v="theater/musical"/>
    <n v="52"/>
    <x v="2203"/>
    <x v="1"/>
    <x v="40"/>
    <d v="2014-09-06T21:00:00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x v="29"/>
    <b v="0"/>
    <s v="theater/musical"/>
    <n v="0"/>
    <x v="120"/>
    <x v="1"/>
    <x v="40"/>
    <d v="2016-04-30T05:34:00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x v="84"/>
    <b v="0"/>
    <s v="theater/musical"/>
    <n v="1"/>
    <x v="381"/>
    <x v="1"/>
    <x v="40"/>
    <d v="2014-08-31T18:24:37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x v="20"/>
    <b v="0"/>
    <s v="theater/musical"/>
    <n v="55"/>
    <x v="183"/>
    <x v="1"/>
    <x v="40"/>
    <d v="2015-12-14T05:59:00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x v="79"/>
    <b v="0"/>
    <s v="theater/musical"/>
    <n v="25"/>
    <x v="683"/>
    <x v="1"/>
    <x v="40"/>
    <d v="2015-09-25T23:43:42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x v="78"/>
    <b v="0"/>
    <s v="theater/musical"/>
    <n v="0"/>
    <x v="121"/>
    <x v="1"/>
    <x v="40"/>
    <d v="2015-07-17T16:14:00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x v="8"/>
    <b v="0"/>
    <s v="theater/musical"/>
    <n v="3"/>
    <x v="1878"/>
    <x v="1"/>
    <x v="40"/>
    <d v="2015-05-01T08:59:32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x v="78"/>
    <b v="0"/>
    <s v="theater/musical"/>
    <n v="0"/>
    <x v="121"/>
    <x v="1"/>
    <x v="40"/>
    <d v="2015-09-19T06:37:31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x v="17"/>
    <b v="0"/>
    <s v="theater/musical"/>
    <n v="46"/>
    <x v="2204"/>
    <x v="1"/>
    <x v="40"/>
    <d v="2015-04-23T05:40:07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x v="141"/>
    <b v="1"/>
    <s v="theater/plays"/>
    <n v="104"/>
    <x v="2205"/>
    <x v="1"/>
    <x v="6"/>
    <d v="2014-07-28T14:31:17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x v="334"/>
    <b v="1"/>
    <s v="theater/plays"/>
    <n v="119"/>
    <x v="2206"/>
    <x v="1"/>
    <x v="6"/>
    <d v="2014-06-20T23:00:00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x v="65"/>
    <b v="1"/>
    <s v="theater/plays"/>
    <n v="126"/>
    <x v="2207"/>
    <x v="1"/>
    <x v="6"/>
    <d v="2012-06-01T03:59:00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x v="498"/>
    <b v="1"/>
    <s v="theater/plays"/>
    <n v="120"/>
    <x v="2208"/>
    <x v="1"/>
    <x v="6"/>
    <d v="2014-08-15T02:00:00"/>
    <x v="3211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x v="225"/>
    <b v="1"/>
    <s v="theater/plays"/>
    <n v="126"/>
    <x v="2209"/>
    <x v="1"/>
    <x v="6"/>
    <d v="2014-08-08T19:05:51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x v="5"/>
    <b v="1"/>
    <s v="theater/plays"/>
    <n v="100"/>
    <x v="2210"/>
    <x v="1"/>
    <x v="6"/>
    <d v="2015-07-26T18:19:19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x v="248"/>
    <b v="1"/>
    <s v="theater/plays"/>
    <n v="102"/>
    <x v="2211"/>
    <x v="1"/>
    <x v="6"/>
    <d v="2016-01-05T23:55:00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x v="179"/>
    <b v="1"/>
    <s v="theater/plays"/>
    <n v="100"/>
    <x v="2212"/>
    <x v="1"/>
    <x v="6"/>
    <d v="2015-09-10T03:59:00"/>
    <x v="3215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x v="2"/>
    <b v="1"/>
    <s v="theater/plays"/>
    <n v="100"/>
    <x v="2213"/>
    <x v="1"/>
    <x v="6"/>
    <d v="2015-07-11T14:30:00"/>
    <x v="321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x v="201"/>
    <b v="1"/>
    <s v="theater/plays"/>
    <n v="116"/>
    <x v="2214"/>
    <x v="1"/>
    <x v="6"/>
    <d v="2016-11-04T13:06:24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x v="192"/>
    <b v="1"/>
    <s v="theater/plays"/>
    <n v="102"/>
    <x v="2215"/>
    <x v="1"/>
    <x v="6"/>
    <d v="2014-12-31T00:00:00"/>
    <x v="3218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x v="46"/>
    <b v="1"/>
    <s v="theater/plays"/>
    <n v="100"/>
    <x v="2216"/>
    <x v="1"/>
    <x v="6"/>
    <d v="2015-03-22T22:35:47"/>
    <x v="3219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x v="211"/>
    <b v="1"/>
    <s v="theater/plays"/>
    <n v="101"/>
    <x v="2217"/>
    <x v="1"/>
    <x v="6"/>
    <d v="2017-03-12T21:00:00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x v="116"/>
    <b v="1"/>
    <s v="theater/plays"/>
    <n v="103"/>
    <x v="247"/>
    <x v="1"/>
    <x v="6"/>
    <d v="2015-07-05T16:43:23"/>
    <x v="3221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x v="87"/>
    <b v="1"/>
    <s v="theater/plays"/>
    <n v="125"/>
    <x v="2218"/>
    <x v="1"/>
    <x v="6"/>
    <d v="2015-10-24T21:29:00"/>
    <x v="3222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x v="142"/>
    <b v="1"/>
    <s v="theater/plays"/>
    <n v="110"/>
    <x v="1145"/>
    <x v="1"/>
    <x v="6"/>
    <d v="2015-08-20T20:02:56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x v="499"/>
    <b v="1"/>
    <s v="theater/plays"/>
    <n v="102"/>
    <x v="2219"/>
    <x v="1"/>
    <x v="6"/>
    <d v="2017-01-10T05:00:00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x v="70"/>
    <b v="1"/>
    <s v="theater/plays"/>
    <n v="102"/>
    <x v="2220"/>
    <x v="1"/>
    <x v="6"/>
    <d v="2016-06-03T21:00:00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x v="64"/>
    <b v="1"/>
    <s v="theater/plays"/>
    <n v="104"/>
    <x v="2221"/>
    <x v="1"/>
    <x v="6"/>
    <d v="2015-10-30T14:00:12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x v="209"/>
    <b v="1"/>
    <s v="theater/plays"/>
    <n v="125"/>
    <x v="73"/>
    <x v="1"/>
    <x v="6"/>
    <d v="2017-01-17T21:10:36"/>
    <x v="3227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x v="77"/>
    <b v="1"/>
    <s v="theater/plays"/>
    <n v="102"/>
    <x v="2222"/>
    <x v="1"/>
    <x v="6"/>
    <d v="2015-12-17T04:59:00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x v="91"/>
    <b v="1"/>
    <s v="theater/plays"/>
    <n v="108"/>
    <x v="1345"/>
    <x v="1"/>
    <x v="6"/>
    <d v="2014-11-20T07:59:58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x v="77"/>
    <b v="1"/>
    <s v="theater/plays"/>
    <n v="110"/>
    <x v="2223"/>
    <x v="1"/>
    <x v="6"/>
    <d v="2014-10-01T03:59:00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x v="33"/>
    <b v="1"/>
    <s v="theater/plays"/>
    <n v="161"/>
    <x v="400"/>
    <x v="1"/>
    <x v="6"/>
    <d v="2016-04-16T22:39:07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x v="55"/>
    <b v="1"/>
    <s v="theater/plays"/>
    <n v="131"/>
    <x v="2224"/>
    <x v="1"/>
    <x v="6"/>
    <d v="2016-05-04T03:59:00"/>
    <x v="3232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x v="42"/>
    <b v="1"/>
    <s v="theater/plays"/>
    <n v="119"/>
    <x v="2225"/>
    <x v="1"/>
    <x v="6"/>
    <d v="2017-03-02T19:19:15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x v="248"/>
    <b v="1"/>
    <s v="theater/plays"/>
    <n v="100"/>
    <x v="2226"/>
    <x v="1"/>
    <x v="6"/>
    <d v="2017-02-01T23:31:00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x v="331"/>
    <b v="1"/>
    <s v="theater/plays"/>
    <n v="103"/>
    <x v="2208"/>
    <x v="1"/>
    <x v="6"/>
    <d v="2016-07-01T08:20:51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x v="238"/>
    <b v="1"/>
    <s v="theater/plays"/>
    <n v="101"/>
    <x v="2227"/>
    <x v="1"/>
    <x v="6"/>
    <d v="2016-12-28T22:00:33"/>
    <x v="323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x v="314"/>
    <b v="1"/>
    <s v="theater/plays"/>
    <n v="101"/>
    <x v="2228"/>
    <x v="1"/>
    <x v="6"/>
    <d v="2015-09-29T03:59:00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x v="1"/>
    <b v="1"/>
    <s v="theater/plays"/>
    <n v="112"/>
    <x v="1953"/>
    <x v="1"/>
    <x v="6"/>
    <d v="2015-07-01T12:14:58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x v="201"/>
    <b v="1"/>
    <s v="theater/plays"/>
    <n v="106"/>
    <x v="2229"/>
    <x v="1"/>
    <x v="6"/>
    <d v="2015-10-25T23:59:00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x v="69"/>
    <b v="1"/>
    <s v="theater/plays"/>
    <n v="101"/>
    <x v="2230"/>
    <x v="1"/>
    <x v="6"/>
    <d v="2017-02-16T23:00:00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x v="157"/>
    <b v="1"/>
    <s v="theater/plays"/>
    <n v="115"/>
    <x v="2231"/>
    <x v="1"/>
    <x v="6"/>
    <d v="2014-10-14T06:59:00"/>
    <x v="3241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x v="275"/>
    <b v="1"/>
    <s v="theater/plays"/>
    <n v="127"/>
    <x v="1623"/>
    <x v="1"/>
    <x v="6"/>
    <d v="2014-09-19T18:08:12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x v="26"/>
    <b v="1"/>
    <s v="theater/plays"/>
    <n v="103"/>
    <x v="2232"/>
    <x v="1"/>
    <x v="6"/>
    <d v="2015-10-09T00:00:00"/>
    <x v="3243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x v="50"/>
    <b v="1"/>
    <s v="theater/plays"/>
    <n v="103"/>
    <x v="2233"/>
    <x v="1"/>
    <x v="6"/>
    <d v="2016-12-01T17:39:42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x v="500"/>
    <b v="1"/>
    <s v="theater/plays"/>
    <n v="104"/>
    <x v="2234"/>
    <x v="1"/>
    <x v="6"/>
    <d v="2015-06-12T02:00:00"/>
    <x v="3245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x v="189"/>
    <b v="1"/>
    <s v="theater/plays"/>
    <n v="111"/>
    <x v="1917"/>
    <x v="1"/>
    <x v="6"/>
    <d v="2015-09-12T03:59:00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x v="7"/>
    <b v="1"/>
    <s v="theater/plays"/>
    <n v="106"/>
    <x v="2235"/>
    <x v="1"/>
    <x v="6"/>
    <d v="2015-07-12T10:25:12"/>
    <x v="3247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x v="452"/>
    <b v="1"/>
    <s v="theater/plays"/>
    <n v="101"/>
    <x v="2236"/>
    <x v="1"/>
    <x v="6"/>
    <d v="2015-04-04T20:19:17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x v="106"/>
    <b v="1"/>
    <s v="theater/plays"/>
    <n v="105"/>
    <x v="2237"/>
    <x v="1"/>
    <x v="6"/>
    <d v="2015-06-20T17:55:14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x v="496"/>
    <b v="1"/>
    <s v="theater/plays"/>
    <n v="102"/>
    <x v="2238"/>
    <x v="1"/>
    <x v="6"/>
    <d v="2014-11-05T18:48:44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x v="9"/>
    <b v="1"/>
    <s v="theater/plays"/>
    <n v="111"/>
    <x v="2239"/>
    <x v="1"/>
    <x v="6"/>
    <d v="2015-06-21T17:32:46"/>
    <x v="3251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x v="133"/>
    <b v="1"/>
    <s v="theater/plays"/>
    <n v="128"/>
    <x v="1506"/>
    <x v="1"/>
    <x v="6"/>
    <d v="2016-09-07T11:20:40"/>
    <x v="3252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x v="248"/>
    <b v="1"/>
    <s v="theater/plays"/>
    <n v="102"/>
    <x v="2240"/>
    <x v="1"/>
    <x v="6"/>
    <d v="2016-09-08T03:45:00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x v="153"/>
    <b v="1"/>
    <s v="theater/plays"/>
    <n v="101"/>
    <x v="2241"/>
    <x v="1"/>
    <x v="6"/>
    <d v="2015-03-26T01:03:29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x v="59"/>
    <b v="1"/>
    <s v="theater/plays"/>
    <n v="175"/>
    <x v="2242"/>
    <x v="1"/>
    <x v="6"/>
    <d v="2014-10-07T18:26:15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x v="282"/>
    <b v="1"/>
    <s v="theater/plays"/>
    <n v="128"/>
    <x v="1901"/>
    <x v="1"/>
    <x v="6"/>
    <d v="2015-06-11T03:59:00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x v="14"/>
    <b v="1"/>
    <s v="theater/plays"/>
    <n v="106"/>
    <x v="1169"/>
    <x v="1"/>
    <x v="6"/>
    <d v="2017-02-22T13:25:52"/>
    <x v="3257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x v="11"/>
    <b v="1"/>
    <s v="theater/plays"/>
    <n v="105"/>
    <x v="2243"/>
    <x v="1"/>
    <x v="6"/>
    <d v="2015-01-08T21:17:41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x v="174"/>
    <b v="1"/>
    <s v="theater/plays"/>
    <n v="106"/>
    <x v="2244"/>
    <x v="1"/>
    <x v="6"/>
    <d v="2016-10-01T03:59:00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x v="196"/>
    <b v="1"/>
    <s v="theater/plays"/>
    <n v="109"/>
    <x v="2245"/>
    <x v="1"/>
    <x v="6"/>
    <d v="2015-11-30T17:08:38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x v="72"/>
    <b v="1"/>
    <s v="theater/plays"/>
    <n v="100"/>
    <x v="2246"/>
    <x v="1"/>
    <x v="6"/>
    <d v="2015-07-16T17:24:36"/>
    <x v="3261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x v="179"/>
    <b v="1"/>
    <s v="theater/plays"/>
    <n v="103"/>
    <x v="2247"/>
    <x v="1"/>
    <x v="6"/>
    <d v="2014-12-22T04:00:00"/>
    <x v="3262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x v="32"/>
    <b v="1"/>
    <s v="theater/plays"/>
    <n v="112"/>
    <x v="2248"/>
    <x v="1"/>
    <x v="6"/>
    <d v="2015-10-30T21:00:00"/>
    <x v="3263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x v="72"/>
    <b v="1"/>
    <s v="theater/plays"/>
    <n v="103"/>
    <x v="2249"/>
    <x v="1"/>
    <x v="6"/>
    <d v="2015-01-28T22:00:00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x v="287"/>
    <b v="1"/>
    <s v="theater/plays"/>
    <n v="164"/>
    <x v="2250"/>
    <x v="1"/>
    <x v="6"/>
    <d v="2015-12-03T17:00:00"/>
    <x v="3265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x v="430"/>
    <b v="1"/>
    <s v="theater/plays"/>
    <n v="131"/>
    <x v="1042"/>
    <x v="1"/>
    <x v="6"/>
    <d v="2015-06-12T21:00:00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x v="449"/>
    <b v="1"/>
    <s v="theater/plays"/>
    <n v="102"/>
    <x v="2251"/>
    <x v="1"/>
    <x v="6"/>
    <d v="2015-07-17T18:11:00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x v="288"/>
    <b v="1"/>
    <s v="theater/plays"/>
    <n v="128"/>
    <x v="2252"/>
    <x v="1"/>
    <x v="6"/>
    <d v="2016-08-24T21:42:08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x v="16"/>
    <b v="1"/>
    <s v="theater/plays"/>
    <n v="102"/>
    <x v="2253"/>
    <x v="1"/>
    <x v="6"/>
    <d v="2015-06-16T11:00:00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x v="209"/>
    <b v="1"/>
    <s v="theater/plays"/>
    <n v="102"/>
    <x v="2254"/>
    <x v="1"/>
    <x v="6"/>
    <d v="2015-07-12T12:47:45"/>
    <x v="3270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x v="13"/>
    <b v="1"/>
    <s v="theater/plays"/>
    <n v="130"/>
    <x v="2255"/>
    <x v="1"/>
    <x v="6"/>
    <d v="2014-11-02T11:29:35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x v="108"/>
    <b v="1"/>
    <s v="theater/plays"/>
    <n v="154"/>
    <x v="2256"/>
    <x v="1"/>
    <x v="6"/>
    <d v="2015-11-06T13:00:09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x v="64"/>
    <b v="1"/>
    <s v="theater/plays"/>
    <n v="107"/>
    <x v="2257"/>
    <x v="1"/>
    <x v="6"/>
    <d v="2016-09-14T19:00:00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x v="172"/>
    <b v="1"/>
    <s v="theater/plays"/>
    <n v="101"/>
    <x v="2258"/>
    <x v="1"/>
    <x v="6"/>
    <d v="2016-03-15T21:00:00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x v="8"/>
    <b v="1"/>
    <s v="theater/plays"/>
    <n v="100"/>
    <x v="2259"/>
    <x v="1"/>
    <x v="6"/>
    <d v="2015-02-09T04:30:00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x v="61"/>
    <b v="1"/>
    <s v="theater/plays"/>
    <n v="117"/>
    <x v="2260"/>
    <x v="1"/>
    <x v="6"/>
    <d v="2016-04-01T03:59:00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x v="61"/>
    <b v="1"/>
    <s v="theater/plays"/>
    <n v="109"/>
    <x v="2261"/>
    <x v="1"/>
    <x v="6"/>
    <d v="2014-11-18T17:23:26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x v="69"/>
    <b v="1"/>
    <s v="theater/plays"/>
    <n v="103"/>
    <x v="2262"/>
    <x v="1"/>
    <x v="6"/>
    <d v="2015-05-30T20:21:43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x v="287"/>
    <b v="1"/>
    <s v="theater/plays"/>
    <n v="114"/>
    <x v="2263"/>
    <x v="1"/>
    <x v="6"/>
    <d v="2016-04-01T01:27:39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x v="209"/>
    <b v="1"/>
    <s v="theater/plays"/>
    <n v="103"/>
    <x v="2264"/>
    <x v="1"/>
    <x v="6"/>
    <d v="2015-06-01T05:00:00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x v="5"/>
    <b v="1"/>
    <s v="theater/plays"/>
    <n v="122"/>
    <x v="2265"/>
    <x v="1"/>
    <x v="6"/>
    <d v="2015-09-02T00:28:25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x v="186"/>
    <b v="1"/>
    <s v="theater/plays"/>
    <n v="103"/>
    <x v="2266"/>
    <x v="1"/>
    <x v="6"/>
    <d v="2016-04-29T04:39:48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x v="5"/>
    <b v="1"/>
    <s v="theater/plays"/>
    <n v="105"/>
    <x v="2267"/>
    <x v="1"/>
    <x v="6"/>
    <d v="2016-02-10T21:00:00"/>
    <x v="3283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x v="41"/>
    <b v="1"/>
    <s v="theater/plays"/>
    <n v="102"/>
    <x v="2268"/>
    <x v="1"/>
    <x v="6"/>
    <d v="2016-01-29T05:59:00"/>
    <x v="3284"/>
  </r>
  <r>
    <n v="3285"/>
    <s v="By Morning"/>
    <s v="A new play by Matthew Gasda"/>
    <n v="4999"/>
    <n v="5604"/>
    <x v="0"/>
    <x v="0"/>
    <s v="USD"/>
    <n v="1488258000"/>
    <n v="1485556626"/>
    <b v="0"/>
    <x v="75"/>
    <b v="1"/>
    <s v="theater/plays"/>
    <n v="112"/>
    <x v="2269"/>
    <x v="1"/>
    <x v="6"/>
    <d v="2017-02-28T05:00:00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x v="259"/>
    <b v="1"/>
    <s v="theater/plays"/>
    <n v="102"/>
    <x v="2270"/>
    <x v="1"/>
    <x v="6"/>
    <d v="2016-08-15T20:09:42"/>
    <x v="328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x v="69"/>
    <b v="1"/>
    <s v="theater/plays"/>
    <n v="100"/>
    <x v="2271"/>
    <x v="1"/>
    <x v="6"/>
    <d v="2015-11-28T18:00:28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x v="447"/>
    <b v="1"/>
    <s v="theater/plays"/>
    <n v="100"/>
    <x v="2272"/>
    <x v="1"/>
    <x v="6"/>
    <d v="2016-06-20T23:00:00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x v="20"/>
    <b v="1"/>
    <s v="theater/plays"/>
    <n v="133"/>
    <x v="2273"/>
    <x v="1"/>
    <x v="6"/>
    <d v="2017-02-20T08:50:02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x v="250"/>
    <b v="1"/>
    <s v="theater/plays"/>
    <n v="121"/>
    <x v="2274"/>
    <x v="1"/>
    <x v="6"/>
    <d v="2017-03-11T12:21:31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x v="25"/>
    <b v="1"/>
    <s v="theater/plays"/>
    <n v="114"/>
    <x v="2275"/>
    <x v="1"/>
    <x v="6"/>
    <d v="2015-09-17T03:59:00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x v="41"/>
    <b v="1"/>
    <s v="theater/plays"/>
    <n v="286"/>
    <x v="2276"/>
    <x v="1"/>
    <x v="6"/>
    <d v="2015-12-04T19:29:08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x v="110"/>
    <b v="1"/>
    <s v="theater/plays"/>
    <n v="170"/>
    <x v="518"/>
    <x v="1"/>
    <x v="6"/>
    <d v="2017-03-04T10:12:32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x v="54"/>
    <b v="1"/>
    <s v="theater/plays"/>
    <n v="118"/>
    <x v="2277"/>
    <x v="1"/>
    <x v="6"/>
    <d v="2015-06-16T12:59:14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x v="74"/>
    <b v="1"/>
    <s v="theater/plays"/>
    <n v="103"/>
    <x v="1999"/>
    <x v="1"/>
    <x v="6"/>
    <d v="2016-09-26T10:37:09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x v="5"/>
    <b v="1"/>
    <s v="theater/plays"/>
    <n v="144"/>
    <x v="2278"/>
    <x v="1"/>
    <x v="6"/>
    <d v="2015-11-22T22:00:00"/>
    <x v="329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x v="34"/>
    <b v="1"/>
    <s v="theater/plays"/>
    <n v="100"/>
    <x v="2279"/>
    <x v="1"/>
    <x v="6"/>
    <d v="2015-07-27T22:59:00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x v="250"/>
    <b v="1"/>
    <s v="theater/plays"/>
    <n v="102"/>
    <x v="2280"/>
    <x v="1"/>
    <x v="6"/>
    <d v="2015-09-13T00:00:00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x v="287"/>
    <b v="1"/>
    <s v="theater/plays"/>
    <n v="116"/>
    <x v="2281"/>
    <x v="1"/>
    <x v="6"/>
    <d v="2015-10-14T22:01:03"/>
    <x v="3299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x v="106"/>
    <b v="1"/>
    <s v="theater/plays"/>
    <n v="136"/>
    <x v="2282"/>
    <x v="1"/>
    <x v="6"/>
    <d v="2015-04-29T17:51:02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x v="16"/>
    <b v="1"/>
    <s v="theater/plays"/>
    <n v="133"/>
    <x v="699"/>
    <x v="1"/>
    <x v="6"/>
    <d v="2016-08-01T06:59:00"/>
    <x v="3301"/>
  </r>
  <r>
    <n v="3302"/>
    <s v="El muro de BorÃ­s KiÃ©n"/>
    <s v="FilosofÃ­a de los anÃ³nimos"/>
    <n v="8400"/>
    <n v="8685"/>
    <x v="0"/>
    <x v="3"/>
    <s v="EUR"/>
    <n v="1481099176"/>
    <n v="1478507176"/>
    <b v="0"/>
    <x v="133"/>
    <b v="1"/>
    <s v="theater/plays"/>
    <n v="103"/>
    <x v="2283"/>
    <x v="1"/>
    <x v="6"/>
    <d v="2016-12-07T08:26:16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x v="2"/>
    <b v="1"/>
    <s v="theater/plays"/>
    <n v="116"/>
    <x v="2284"/>
    <x v="1"/>
    <x v="6"/>
    <d v="2015-03-28T14:38:04"/>
    <x v="3303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x v="489"/>
    <b v="1"/>
    <s v="theater/plays"/>
    <n v="105"/>
    <x v="2285"/>
    <x v="1"/>
    <x v="6"/>
    <d v="2016-12-22T14:59:12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x v="9"/>
    <b v="1"/>
    <s v="theater/plays"/>
    <n v="102"/>
    <x v="2286"/>
    <x v="1"/>
    <x v="6"/>
    <d v="2015-07-31T20:32:28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x v="241"/>
    <b v="1"/>
    <s v="theater/plays"/>
    <n v="175"/>
    <x v="2287"/>
    <x v="1"/>
    <x v="6"/>
    <d v="2016-06-10T03:00:00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x v="9"/>
    <b v="1"/>
    <s v="theater/plays"/>
    <n v="107"/>
    <x v="2288"/>
    <x v="1"/>
    <x v="6"/>
    <d v="2016-05-15T01:22:19"/>
    <x v="3307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x v="7"/>
    <b v="1"/>
    <s v="theater/plays"/>
    <n v="122"/>
    <x v="2289"/>
    <x v="1"/>
    <x v="6"/>
    <d v="2016-04-13T21:02:45"/>
    <x v="3308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x v="162"/>
    <b v="1"/>
    <s v="theater/plays"/>
    <n v="159"/>
    <x v="656"/>
    <x v="1"/>
    <x v="6"/>
    <d v="2016-10-16T15:36:18"/>
    <x v="3309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x v="162"/>
    <b v="1"/>
    <s v="theater/plays"/>
    <n v="100"/>
    <x v="2290"/>
    <x v="1"/>
    <x v="6"/>
    <d v="2015-10-06T22:17:05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x v="43"/>
    <b v="1"/>
    <s v="theater/plays"/>
    <n v="110"/>
    <x v="2291"/>
    <x v="1"/>
    <x v="6"/>
    <d v="2015-10-17T07:00:10"/>
    <x v="3311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x v="14"/>
    <b v="1"/>
    <s v="theater/plays"/>
    <n v="100"/>
    <x v="2254"/>
    <x v="1"/>
    <x v="6"/>
    <d v="2016-11-11T22:00:00"/>
    <x v="3312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x v="60"/>
    <b v="1"/>
    <s v="theater/plays"/>
    <n v="116"/>
    <x v="2292"/>
    <x v="1"/>
    <x v="6"/>
    <d v="2016-01-27T01:00:00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x v="6"/>
    <b v="1"/>
    <s v="theater/plays"/>
    <n v="211"/>
    <x v="2293"/>
    <x v="1"/>
    <x v="6"/>
    <d v="2015-05-08T20:05:00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x v="30"/>
    <b v="1"/>
    <s v="theater/plays"/>
    <n v="110"/>
    <x v="2294"/>
    <x v="1"/>
    <x v="6"/>
    <d v="2016-05-06T07:17:21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x v="207"/>
    <b v="1"/>
    <s v="theater/plays"/>
    <n v="100"/>
    <x v="2295"/>
    <x v="1"/>
    <x v="6"/>
    <d v="2014-08-08T13:54:00"/>
    <x v="331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x v="59"/>
    <b v="1"/>
    <s v="theater/plays"/>
    <n v="106"/>
    <x v="2296"/>
    <x v="1"/>
    <x v="6"/>
    <d v="2016-06-08T00:57:04"/>
    <x v="3317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x v="58"/>
    <b v="1"/>
    <s v="theater/plays"/>
    <n v="126"/>
    <x v="2297"/>
    <x v="1"/>
    <x v="6"/>
    <d v="2016-04-11T02:30:00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x v="38"/>
    <b v="1"/>
    <s v="theater/plays"/>
    <n v="108"/>
    <x v="1178"/>
    <x v="1"/>
    <x v="6"/>
    <d v="2015-01-31T14:03:06"/>
    <x v="3319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x v="44"/>
    <b v="1"/>
    <s v="theater/plays"/>
    <n v="101"/>
    <x v="2298"/>
    <x v="1"/>
    <x v="6"/>
    <d v="2016-06-22T01:05:57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x v="41"/>
    <b v="1"/>
    <s v="theater/plays"/>
    <n v="107"/>
    <x v="1245"/>
    <x v="1"/>
    <x v="6"/>
    <d v="2014-10-16T03:59:00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x v="23"/>
    <b v="1"/>
    <s v="theater/plays"/>
    <n v="102"/>
    <x v="2299"/>
    <x v="1"/>
    <x v="6"/>
    <d v="2016-06-22T03:55:00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x v="72"/>
    <b v="1"/>
    <s v="theater/plays"/>
    <n v="126"/>
    <x v="2047"/>
    <x v="1"/>
    <x v="6"/>
    <d v="2016-09-25T08:46:48"/>
    <x v="3323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x v="73"/>
    <b v="1"/>
    <s v="theater/plays"/>
    <n v="102"/>
    <x v="2300"/>
    <x v="1"/>
    <x v="6"/>
    <d v="2016-06-05T13:59:50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x v="41"/>
    <b v="1"/>
    <s v="theater/plays"/>
    <n v="113"/>
    <x v="179"/>
    <x v="1"/>
    <x v="6"/>
    <d v="2015-04-05T17:51:17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x v="7"/>
    <b v="1"/>
    <s v="theater/plays"/>
    <n v="101"/>
    <x v="2301"/>
    <x v="1"/>
    <x v="6"/>
    <d v="2015-03-08T16:08:25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x v="51"/>
    <b v="1"/>
    <s v="theater/plays"/>
    <n v="101"/>
    <x v="2302"/>
    <x v="1"/>
    <x v="6"/>
    <d v="2016-05-08T08:59:26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x v="82"/>
    <b v="1"/>
    <s v="theater/plays"/>
    <n v="146"/>
    <x v="2303"/>
    <x v="1"/>
    <x v="6"/>
    <d v="2014-07-05T01:00:00"/>
    <x v="3328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x v="55"/>
    <b v="1"/>
    <s v="theater/plays"/>
    <n v="117"/>
    <x v="2304"/>
    <x v="1"/>
    <x v="6"/>
    <d v="2014-07-27T23:00:00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x v="50"/>
    <b v="1"/>
    <s v="theater/plays"/>
    <n v="106"/>
    <x v="2305"/>
    <x v="1"/>
    <x v="6"/>
    <d v="2015-04-01T20:17:48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x v="71"/>
    <b v="1"/>
    <s v="theater/plays"/>
    <n v="105"/>
    <x v="2306"/>
    <x v="1"/>
    <x v="6"/>
    <d v="2015-10-06T16:44:46"/>
    <x v="3331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x v="183"/>
    <b v="1"/>
    <s v="theater/plays"/>
    <n v="100"/>
    <x v="2307"/>
    <x v="1"/>
    <x v="6"/>
    <d v="2014-07-19T20:38:50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x v="112"/>
    <b v="1"/>
    <s v="theater/plays"/>
    <n v="105"/>
    <x v="2308"/>
    <x v="1"/>
    <x v="6"/>
    <d v="2015-06-15T16:14:40"/>
    <x v="3333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x v="67"/>
    <b v="1"/>
    <s v="theater/plays"/>
    <n v="139"/>
    <x v="2309"/>
    <x v="1"/>
    <x v="6"/>
    <d v="2015-07-30T12:30:22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x v="287"/>
    <b v="1"/>
    <s v="theater/plays"/>
    <n v="100"/>
    <x v="2310"/>
    <x v="1"/>
    <x v="6"/>
    <d v="2014-08-03T23:00:00"/>
    <x v="3335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x v="82"/>
    <b v="1"/>
    <s v="theater/plays"/>
    <n v="100"/>
    <x v="1770"/>
    <x v="1"/>
    <x v="6"/>
    <d v="2016-04-05T08:34:06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x v="69"/>
    <b v="1"/>
    <s v="theater/plays"/>
    <n v="110"/>
    <x v="2311"/>
    <x v="1"/>
    <x v="6"/>
    <d v="2014-10-10T21:00:00"/>
    <x v="3337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x v="300"/>
    <b v="1"/>
    <s v="theater/plays"/>
    <n v="102"/>
    <x v="2312"/>
    <x v="1"/>
    <x v="6"/>
    <d v="2017-02-24T13:48:00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x v="5"/>
    <b v="1"/>
    <s v="theater/plays"/>
    <n v="104"/>
    <x v="2313"/>
    <x v="1"/>
    <x v="6"/>
    <d v="2016-07-28T15:58:38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x v="44"/>
    <b v="1"/>
    <s v="theater/plays"/>
    <n v="138"/>
    <x v="2314"/>
    <x v="1"/>
    <x v="6"/>
    <d v="2016-12-06T23:22:34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x v="33"/>
    <b v="1"/>
    <s v="theater/plays"/>
    <n v="100"/>
    <x v="2315"/>
    <x v="1"/>
    <x v="6"/>
    <d v="2016-06-12T17:00:00"/>
    <x v="3341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x v="76"/>
    <b v="1"/>
    <s v="theater/plays"/>
    <n v="102"/>
    <x v="2316"/>
    <x v="1"/>
    <x v="6"/>
    <d v="2015-04-01T04:59:00"/>
    <x v="3342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x v="23"/>
    <b v="1"/>
    <s v="theater/plays"/>
    <n v="171"/>
    <x v="935"/>
    <x v="1"/>
    <x v="6"/>
    <d v="2016-04-13T13:18:00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x v="244"/>
    <b v="1"/>
    <s v="theater/plays"/>
    <n v="101"/>
    <x v="2317"/>
    <x v="1"/>
    <x v="6"/>
    <d v="2014-08-30T04:48:13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x v="62"/>
    <b v="1"/>
    <s v="theater/plays"/>
    <n v="130"/>
    <x v="73"/>
    <x v="1"/>
    <x v="6"/>
    <d v="2015-04-18T00:37:00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x v="59"/>
    <b v="1"/>
    <s v="theater/plays"/>
    <n v="110"/>
    <x v="2318"/>
    <x v="1"/>
    <x v="6"/>
    <d v="2015-02-26T00:35:10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x v="19"/>
    <b v="1"/>
    <s v="theater/plays"/>
    <n v="119"/>
    <x v="2319"/>
    <x v="1"/>
    <x v="6"/>
    <d v="2016-05-08T21:00:00"/>
    <x v="3347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x v="1"/>
    <b v="1"/>
    <s v="theater/plays"/>
    <n v="100"/>
    <x v="2320"/>
    <x v="1"/>
    <x v="6"/>
    <d v="2016-04-30T03:59:00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x v="25"/>
    <b v="1"/>
    <s v="theater/plays"/>
    <n v="153"/>
    <x v="2321"/>
    <x v="1"/>
    <x v="6"/>
    <d v="2016-06-13T17:00:00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x v="13"/>
    <b v="1"/>
    <s v="theater/plays"/>
    <n v="104"/>
    <x v="395"/>
    <x v="1"/>
    <x v="6"/>
    <d v="2015-11-29T23:00:00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x v="241"/>
    <b v="1"/>
    <s v="theater/plays"/>
    <n v="101"/>
    <x v="2322"/>
    <x v="1"/>
    <x v="6"/>
    <d v="2014-07-23T11:00:00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x v="16"/>
    <b v="1"/>
    <s v="theater/plays"/>
    <n v="108"/>
    <x v="2323"/>
    <x v="1"/>
    <x v="6"/>
    <d v="2016-07-01T23:00:00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x v="34"/>
    <b v="1"/>
    <s v="theater/plays"/>
    <n v="315"/>
    <x v="1245"/>
    <x v="1"/>
    <x v="6"/>
    <d v="2016-05-02T23:00:00"/>
    <x v="3353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x v="165"/>
    <b v="1"/>
    <s v="theater/plays"/>
    <n v="102"/>
    <x v="2145"/>
    <x v="1"/>
    <x v="6"/>
    <d v="2015-10-29T04:01:00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x v="41"/>
    <b v="1"/>
    <s v="theater/plays"/>
    <n v="126"/>
    <x v="2324"/>
    <x v="1"/>
    <x v="6"/>
    <d v="2016-05-10T11:17:00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x v="74"/>
    <b v="1"/>
    <s v="theater/plays"/>
    <n v="101"/>
    <x v="2325"/>
    <x v="1"/>
    <x v="6"/>
    <d v="2016-07-15T19:34:32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x v="64"/>
    <b v="1"/>
    <s v="theater/plays"/>
    <n v="101"/>
    <x v="2326"/>
    <x v="1"/>
    <x v="6"/>
    <d v="2014-08-01T10:01:50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x v="372"/>
    <b v="1"/>
    <s v="theater/plays"/>
    <n v="103"/>
    <x v="1555"/>
    <x v="1"/>
    <x v="6"/>
    <d v="2014-11-19T08:27:59"/>
    <x v="3358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x v="23"/>
    <b v="1"/>
    <s v="theater/plays"/>
    <n v="106"/>
    <x v="2327"/>
    <x v="1"/>
    <x v="6"/>
    <d v="2017-02-25T01:22:14"/>
    <x v="3359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x v="250"/>
    <b v="1"/>
    <s v="theater/plays"/>
    <n v="101"/>
    <x v="2036"/>
    <x v="1"/>
    <x v="6"/>
    <d v="2016-12-14T15:59:00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x v="32"/>
    <b v="1"/>
    <s v="theater/plays"/>
    <n v="113"/>
    <x v="1417"/>
    <x v="1"/>
    <x v="6"/>
    <d v="2014-09-01T15:59:00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x v="9"/>
    <b v="1"/>
    <s v="theater/plays"/>
    <n v="218"/>
    <x v="2328"/>
    <x v="1"/>
    <x v="6"/>
    <d v="2015-03-07T04:55:00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x v="55"/>
    <b v="1"/>
    <s v="theater/plays"/>
    <n v="101"/>
    <x v="2329"/>
    <x v="1"/>
    <x v="6"/>
    <d v="2014-08-19T16:00:00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x v="250"/>
    <b v="1"/>
    <s v="theater/plays"/>
    <n v="106"/>
    <x v="2330"/>
    <x v="1"/>
    <x v="6"/>
    <d v="2016-03-15T21:00:00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x v="83"/>
    <b v="1"/>
    <s v="theater/plays"/>
    <n v="104"/>
    <x v="2331"/>
    <x v="1"/>
    <x v="6"/>
    <d v="2015-12-13T02:26:32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x v="59"/>
    <b v="1"/>
    <s v="theater/plays"/>
    <n v="221"/>
    <x v="2332"/>
    <x v="1"/>
    <x v="6"/>
    <d v="2015-05-13T01:37:17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x v="209"/>
    <b v="1"/>
    <s v="theater/plays"/>
    <n v="119"/>
    <x v="2333"/>
    <x v="1"/>
    <x v="6"/>
    <d v="2015-08-01T22:24:54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x v="23"/>
    <b v="1"/>
    <s v="theater/plays"/>
    <n v="105"/>
    <x v="2334"/>
    <x v="1"/>
    <x v="6"/>
    <d v="2015-01-01T05:00:00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x v="241"/>
    <b v="1"/>
    <s v="theater/plays"/>
    <n v="104"/>
    <x v="2335"/>
    <x v="1"/>
    <x v="6"/>
    <d v="2017-01-15T00:59:40"/>
    <x v="3369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x v="55"/>
    <b v="1"/>
    <s v="theater/plays"/>
    <n v="118"/>
    <x v="2336"/>
    <x v="1"/>
    <x v="6"/>
    <d v="2016-12-17T08:00:00"/>
    <x v="3370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x v="82"/>
    <b v="1"/>
    <s v="theater/plays"/>
    <n v="139"/>
    <x v="2337"/>
    <x v="1"/>
    <x v="6"/>
    <d v="2015-12-02T20:59:25"/>
    <x v="3371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x v="74"/>
    <b v="1"/>
    <s v="theater/plays"/>
    <n v="104"/>
    <x v="134"/>
    <x v="1"/>
    <x v="6"/>
    <d v="2014-08-25T04:59:00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x v="209"/>
    <b v="1"/>
    <s v="theater/plays"/>
    <n v="100"/>
    <x v="1509"/>
    <x v="1"/>
    <x v="6"/>
    <d v="2015-07-18T16:00:00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x v="47"/>
    <b v="1"/>
    <s v="theater/plays"/>
    <n v="107"/>
    <x v="2338"/>
    <x v="1"/>
    <x v="6"/>
    <d v="2015-10-28T17:33:36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x v="57"/>
    <b v="1"/>
    <s v="theater/plays"/>
    <n v="100"/>
    <x v="2339"/>
    <x v="1"/>
    <x v="6"/>
    <d v="2014-05-18T14:39:33"/>
    <x v="3375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x v="10"/>
    <b v="1"/>
    <s v="theater/plays"/>
    <n v="100"/>
    <x v="2340"/>
    <x v="1"/>
    <x v="6"/>
    <d v="2015-04-25T15:49:54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x v="99"/>
    <b v="1"/>
    <s v="theater/plays"/>
    <n v="101"/>
    <x v="1708"/>
    <x v="1"/>
    <x v="6"/>
    <d v="2015-03-20T16:56:00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x v="64"/>
    <b v="1"/>
    <s v="theater/plays"/>
    <n v="108"/>
    <x v="2341"/>
    <x v="1"/>
    <x v="6"/>
    <d v="2014-08-31T13:08:00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x v="44"/>
    <b v="1"/>
    <s v="theater/plays"/>
    <n v="104"/>
    <x v="2342"/>
    <x v="1"/>
    <x v="6"/>
    <d v="2015-08-26T23:00:00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x v="33"/>
    <b v="1"/>
    <s v="theater/plays"/>
    <n v="104"/>
    <x v="2343"/>
    <x v="1"/>
    <x v="6"/>
    <d v="2014-11-29T23:52:58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x v="53"/>
    <b v="1"/>
    <s v="theater/plays"/>
    <n v="102"/>
    <x v="2344"/>
    <x v="1"/>
    <x v="6"/>
    <d v="2015-03-11T03:26:23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x v="67"/>
    <b v="1"/>
    <s v="theater/plays"/>
    <n v="101"/>
    <x v="2345"/>
    <x v="1"/>
    <x v="6"/>
    <d v="2016-08-01T22:59:00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x v="209"/>
    <b v="1"/>
    <s v="theater/plays"/>
    <n v="112"/>
    <x v="2346"/>
    <x v="1"/>
    <x v="6"/>
    <d v="2016-06-23T18:47:00"/>
    <x v="3383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x v="31"/>
    <b v="1"/>
    <s v="theater/plays"/>
    <n v="100"/>
    <x v="2347"/>
    <x v="1"/>
    <x v="6"/>
    <d v="2015-11-21T03:00:00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x v="41"/>
    <b v="1"/>
    <s v="theater/plays"/>
    <n v="100"/>
    <x v="44"/>
    <x v="1"/>
    <x v="6"/>
    <d v="2014-12-10T20:49:12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x v="14"/>
    <b v="1"/>
    <s v="theater/plays"/>
    <n v="105"/>
    <x v="392"/>
    <x v="1"/>
    <x v="6"/>
    <d v="2014-12-03T15:28:26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x v="2"/>
    <b v="1"/>
    <s v="theater/plays"/>
    <n v="117"/>
    <x v="2348"/>
    <x v="1"/>
    <x v="6"/>
    <d v="2014-12-14T18:18:08"/>
    <x v="3387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x v="43"/>
    <b v="1"/>
    <s v="theater/plays"/>
    <n v="104"/>
    <x v="1154"/>
    <x v="1"/>
    <x v="6"/>
    <d v="2015-06-18T11:04:01"/>
    <x v="3388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x v="95"/>
    <b v="1"/>
    <s v="theater/plays"/>
    <n v="115"/>
    <x v="2349"/>
    <x v="1"/>
    <x v="6"/>
    <d v="2016-06-03T13:31:22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x v="19"/>
    <b v="1"/>
    <s v="theater/plays"/>
    <n v="102"/>
    <x v="2320"/>
    <x v="1"/>
    <x v="6"/>
    <d v="2014-07-10T18:35:45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x v="59"/>
    <b v="1"/>
    <s v="theater/plays"/>
    <n v="223"/>
    <x v="2296"/>
    <x v="1"/>
    <x v="6"/>
    <d v="2014-08-08T22:28:00"/>
    <x v="3391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x v="8"/>
    <b v="1"/>
    <s v="theater/plays"/>
    <n v="100"/>
    <x v="683"/>
    <x v="1"/>
    <x v="6"/>
    <d v="2016-05-06T20:17:35"/>
    <x v="3392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x v="34"/>
    <b v="1"/>
    <s v="theater/plays"/>
    <n v="106"/>
    <x v="2350"/>
    <x v="1"/>
    <x v="6"/>
    <d v="2014-11-06T00:46:00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x v="74"/>
    <b v="1"/>
    <s v="theater/plays"/>
    <n v="142"/>
    <x v="2005"/>
    <x v="1"/>
    <x v="6"/>
    <d v="2014-07-27T14:17:25"/>
    <x v="3394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x v="44"/>
    <b v="1"/>
    <s v="theater/plays"/>
    <n v="184"/>
    <x v="2351"/>
    <x v="1"/>
    <x v="6"/>
    <d v="2015-05-30T18:10:00"/>
    <x v="3395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x v="33"/>
    <b v="1"/>
    <s v="theater/plays"/>
    <n v="104"/>
    <x v="2352"/>
    <x v="1"/>
    <x v="6"/>
    <d v="2014-06-01T03:59:00"/>
    <x v="339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x v="54"/>
    <b v="1"/>
    <s v="theater/plays"/>
    <n v="112"/>
    <x v="123"/>
    <x v="1"/>
    <x v="6"/>
    <d v="2016-02-18T22:00:00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x v="71"/>
    <b v="1"/>
    <s v="theater/plays"/>
    <n v="111"/>
    <x v="555"/>
    <x v="1"/>
    <x v="6"/>
    <d v="2014-11-21T17:00:00"/>
    <x v="3398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x v="67"/>
    <b v="1"/>
    <s v="theater/plays"/>
    <n v="104"/>
    <x v="2353"/>
    <x v="1"/>
    <x v="6"/>
    <d v="2015-02-21T22:05:25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x v="268"/>
    <b v="1"/>
    <s v="theater/plays"/>
    <n v="100"/>
    <x v="2354"/>
    <x v="1"/>
    <x v="6"/>
    <d v="2014-08-28T22:53:34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x v="36"/>
    <b v="1"/>
    <s v="theater/plays"/>
    <n v="102"/>
    <x v="2355"/>
    <x v="1"/>
    <x v="6"/>
    <d v="2015-08-07T17:22:26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x v="111"/>
    <b v="1"/>
    <s v="theater/plays"/>
    <n v="110"/>
    <x v="2356"/>
    <x v="1"/>
    <x v="6"/>
    <d v="2015-11-12T02:31:00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x v="57"/>
    <b v="1"/>
    <s v="theater/plays"/>
    <n v="100"/>
    <x v="2124"/>
    <x v="1"/>
    <x v="6"/>
    <d v="2015-06-25T11:05:24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x v="83"/>
    <b v="1"/>
    <s v="theater/plays"/>
    <n v="122"/>
    <x v="2357"/>
    <x v="1"/>
    <x v="6"/>
    <d v="2015-06-17T12:05:02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x v="57"/>
    <b v="1"/>
    <s v="theater/plays"/>
    <n v="138"/>
    <x v="2358"/>
    <x v="1"/>
    <x v="6"/>
    <d v="2016-03-01T23:59:00"/>
    <x v="3405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x v="110"/>
    <b v="1"/>
    <s v="theater/plays"/>
    <n v="100"/>
    <x v="2359"/>
    <x v="1"/>
    <x v="6"/>
    <d v="2014-07-16T11:49:36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x v="85"/>
    <b v="1"/>
    <s v="theater/plays"/>
    <n v="107"/>
    <x v="2360"/>
    <x v="1"/>
    <x v="6"/>
    <d v="2014-07-06T10:08:09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x v="59"/>
    <b v="1"/>
    <s v="theater/plays"/>
    <n v="211"/>
    <x v="2361"/>
    <x v="1"/>
    <x v="6"/>
    <d v="2014-07-18T23:48:24"/>
    <x v="3408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x v="64"/>
    <b v="1"/>
    <s v="theater/plays"/>
    <n v="124"/>
    <x v="2362"/>
    <x v="1"/>
    <x v="6"/>
    <d v="2016-07-31T20:58:00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x v="244"/>
    <b v="1"/>
    <s v="theater/plays"/>
    <n v="109"/>
    <x v="2363"/>
    <x v="1"/>
    <x v="6"/>
    <d v="2016-06-06T07:00:00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x v="76"/>
    <b v="1"/>
    <s v="theater/plays"/>
    <n v="104"/>
    <x v="2364"/>
    <x v="1"/>
    <x v="6"/>
    <d v="2015-10-08T00:32:52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x v="55"/>
    <b v="1"/>
    <s v="theater/plays"/>
    <n v="100"/>
    <x v="2365"/>
    <x v="1"/>
    <x v="6"/>
    <d v="2014-09-27T23:01:02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x v="25"/>
    <b v="1"/>
    <s v="theater/plays"/>
    <n v="130"/>
    <x v="2235"/>
    <x v="1"/>
    <x v="6"/>
    <d v="2015-02-28T04:59:00"/>
    <x v="3413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x v="34"/>
    <b v="1"/>
    <s v="theater/plays"/>
    <n v="104"/>
    <x v="2366"/>
    <x v="1"/>
    <x v="6"/>
    <d v="2016-12-01T07:59:00"/>
    <x v="3414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x v="82"/>
    <b v="1"/>
    <s v="theater/plays"/>
    <n v="100"/>
    <x v="2367"/>
    <x v="1"/>
    <x v="6"/>
    <d v="2016-04-17T23:30:00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x v="209"/>
    <b v="1"/>
    <s v="theater/plays"/>
    <n v="120"/>
    <x v="2368"/>
    <x v="1"/>
    <x v="6"/>
    <d v="2015-04-23T18:30:00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x v="43"/>
    <b v="1"/>
    <s v="theater/plays"/>
    <n v="100"/>
    <x v="841"/>
    <x v="1"/>
    <x v="6"/>
    <d v="2014-10-26T00:43:00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x v="66"/>
    <b v="1"/>
    <s v="theater/plays"/>
    <n v="101"/>
    <x v="2369"/>
    <x v="1"/>
    <x v="6"/>
    <d v="2014-05-23T20:01:47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x v="67"/>
    <b v="1"/>
    <s v="theater/plays"/>
    <n v="107"/>
    <x v="2370"/>
    <x v="1"/>
    <x v="6"/>
    <d v="2016-04-06T21:30:00"/>
    <x v="3419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x v="69"/>
    <b v="1"/>
    <s v="theater/plays"/>
    <n v="138"/>
    <x v="2178"/>
    <x v="1"/>
    <x v="6"/>
    <d v="2016-02-14T00:00:00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x v="15"/>
    <b v="1"/>
    <s v="theater/plays"/>
    <n v="101"/>
    <x v="2371"/>
    <x v="1"/>
    <x v="6"/>
    <d v="2015-03-04T18:59:23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x v="67"/>
    <b v="1"/>
    <s v="theater/plays"/>
    <n v="109"/>
    <x v="2372"/>
    <x v="1"/>
    <x v="6"/>
    <d v="2015-12-14T00:00:00"/>
    <x v="342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x v="73"/>
    <b v="1"/>
    <s v="theater/plays"/>
    <n v="140"/>
    <x v="431"/>
    <x v="1"/>
    <x v="6"/>
    <d v="2015-04-24T21:52:21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x v="88"/>
    <b v="1"/>
    <s v="theater/plays"/>
    <n v="104"/>
    <x v="2373"/>
    <x v="1"/>
    <x v="6"/>
    <d v="2015-02-05T06:59:00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x v="201"/>
    <b v="1"/>
    <s v="theater/plays"/>
    <n v="103"/>
    <x v="2374"/>
    <x v="1"/>
    <x v="6"/>
    <d v="2014-10-04T14:48:56"/>
    <x v="3425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x v="45"/>
    <b v="1"/>
    <s v="theater/plays"/>
    <n v="108"/>
    <x v="2375"/>
    <x v="1"/>
    <x v="6"/>
    <d v="2014-09-21T02:00:00"/>
    <x v="342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x v="60"/>
    <b v="1"/>
    <s v="theater/plays"/>
    <n v="100"/>
    <x v="246"/>
    <x v="1"/>
    <x v="6"/>
    <d v="2014-07-02T15:29:12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x v="13"/>
    <b v="1"/>
    <s v="theater/plays"/>
    <n v="103"/>
    <x v="2376"/>
    <x v="1"/>
    <x v="6"/>
    <d v="2015-02-28T17:00:00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x v="8"/>
    <b v="1"/>
    <s v="theater/plays"/>
    <n v="130"/>
    <x v="1783"/>
    <x v="1"/>
    <x v="6"/>
    <d v="2016-11-02T00:31:01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x v="250"/>
    <b v="1"/>
    <s v="theater/plays"/>
    <n v="109"/>
    <x v="2377"/>
    <x v="1"/>
    <x v="6"/>
    <d v="2014-07-30T22:41:41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x v="64"/>
    <b v="1"/>
    <s v="theater/plays"/>
    <n v="100"/>
    <x v="2378"/>
    <x v="1"/>
    <x v="6"/>
    <d v="2014-08-18T17:32:33"/>
    <x v="3431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x v="288"/>
    <b v="1"/>
    <s v="theater/plays"/>
    <n v="110"/>
    <x v="2379"/>
    <x v="1"/>
    <x v="6"/>
    <d v="2016-02-05T22:00:00"/>
    <x v="3432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x v="26"/>
    <b v="1"/>
    <s v="theater/plays"/>
    <n v="100"/>
    <x v="2380"/>
    <x v="1"/>
    <x v="6"/>
    <d v="2014-06-17T03:00:00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x v="129"/>
    <b v="1"/>
    <s v="theater/plays"/>
    <n v="106"/>
    <x v="2381"/>
    <x v="1"/>
    <x v="6"/>
    <d v="2014-07-10T09:07:49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x v="10"/>
    <b v="1"/>
    <s v="theater/plays"/>
    <n v="112"/>
    <x v="2382"/>
    <x v="1"/>
    <x v="6"/>
    <d v="2016-08-07T03:00:00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x v="77"/>
    <b v="1"/>
    <s v="theater/plays"/>
    <n v="106"/>
    <x v="2383"/>
    <x v="1"/>
    <x v="6"/>
    <d v="2014-08-21T16:28:00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x v="17"/>
    <b v="1"/>
    <s v="theater/plays"/>
    <n v="101"/>
    <x v="2384"/>
    <x v="1"/>
    <x v="6"/>
    <d v="2015-08-19T17:03:40"/>
    <x v="3437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x v="25"/>
    <b v="1"/>
    <s v="theater/plays"/>
    <n v="104"/>
    <x v="2385"/>
    <x v="1"/>
    <x v="6"/>
    <d v="2015-05-02T21:00:00"/>
    <x v="3438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x v="59"/>
    <b v="1"/>
    <s v="theater/plays"/>
    <n v="135"/>
    <x v="2386"/>
    <x v="1"/>
    <x v="6"/>
    <d v="2016-01-19T04:59:00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x v="141"/>
    <b v="1"/>
    <s v="theater/plays"/>
    <n v="105"/>
    <x v="1085"/>
    <x v="1"/>
    <x v="6"/>
    <d v="2014-07-11T16:15:00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x v="68"/>
    <b v="1"/>
    <s v="theater/plays"/>
    <n v="103"/>
    <x v="2387"/>
    <x v="1"/>
    <x v="6"/>
    <d v="2015-11-13T20:17:00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x v="22"/>
    <b v="1"/>
    <s v="theater/plays"/>
    <n v="100"/>
    <x v="672"/>
    <x v="1"/>
    <x v="6"/>
    <d v="2015-05-30T20:11:12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x v="43"/>
    <b v="1"/>
    <s v="theater/plays"/>
    <n v="186"/>
    <x v="2388"/>
    <x v="1"/>
    <x v="6"/>
    <d v="2014-09-09T12:35:46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x v="9"/>
    <b v="1"/>
    <s v="theater/plays"/>
    <n v="289"/>
    <x v="2389"/>
    <x v="1"/>
    <x v="6"/>
    <d v="2016-06-08T13:59:00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x v="162"/>
    <b v="1"/>
    <s v="theater/plays"/>
    <n v="100"/>
    <x v="2390"/>
    <x v="1"/>
    <x v="6"/>
    <d v="2015-10-23T12:43:56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x v="20"/>
    <b v="1"/>
    <s v="theater/plays"/>
    <n v="108"/>
    <x v="2391"/>
    <x v="1"/>
    <x v="6"/>
    <d v="2015-02-05T12:20:00"/>
    <x v="344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x v="25"/>
    <b v="1"/>
    <s v="theater/plays"/>
    <n v="108"/>
    <x v="2392"/>
    <x v="1"/>
    <x v="6"/>
    <d v="2016-03-18T20:20:12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x v="43"/>
    <b v="1"/>
    <s v="theater/plays"/>
    <n v="110"/>
    <x v="392"/>
    <x v="1"/>
    <x v="6"/>
    <d v="2014-12-17T02:51:29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x v="9"/>
    <b v="1"/>
    <s v="theater/plays"/>
    <n v="171"/>
    <x v="1922"/>
    <x v="1"/>
    <x v="6"/>
    <d v="2016-07-09T04:00:00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x v="70"/>
    <b v="1"/>
    <s v="theater/plays"/>
    <n v="152"/>
    <x v="2393"/>
    <x v="1"/>
    <x v="6"/>
    <d v="2015-04-02T15:54:31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x v="38"/>
    <b v="1"/>
    <s v="theater/plays"/>
    <n v="101"/>
    <x v="2394"/>
    <x v="1"/>
    <x v="6"/>
    <d v="2015-04-21T17:22:07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x v="77"/>
    <b v="1"/>
    <s v="theater/plays"/>
    <n v="153"/>
    <x v="2395"/>
    <x v="1"/>
    <x v="6"/>
    <d v="2014-07-23T03:59:00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x v="25"/>
    <b v="1"/>
    <s v="theater/plays"/>
    <n v="128"/>
    <x v="440"/>
    <x v="1"/>
    <x v="6"/>
    <d v="2016-08-13T23:29:16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x v="64"/>
    <b v="1"/>
    <s v="theater/plays"/>
    <n v="101"/>
    <x v="2396"/>
    <x v="1"/>
    <x v="6"/>
    <d v="2014-07-31T16:45:59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x v="50"/>
    <b v="1"/>
    <s v="theater/plays"/>
    <n v="101"/>
    <x v="2397"/>
    <x v="1"/>
    <x v="6"/>
    <d v="2016-10-13T18:00:27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x v="38"/>
    <b v="1"/>
    <s v="theater/plays"/>
    <n v="191"/>
    <x v="2398"/>
    <x v="1"/>
    <x v="6"/>
    <d v="2014-08-01T06:59:00"/>
    <x v="345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x v="165"/>
    <b v="1"/>
    <s v="theater/plays"/>
    <n v="140"/>
    <x v="2399"/>
    <x v="1"/>
    <x v="6"/>
    <d v="2015-02-12T05:59:00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x v="74"/>
    <b v="1"/>
    <s v="theater/plays"/>
    <n v="124"/>
    <x v="2400"/>
    <x v="1"/>
    <x v="6"/>
    <d v="2015-02-03T04:27:00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x v="17"/>
    <b v="1"/>
    <s v="theater/plays"/>
    <n v="126"/>
    <x v="2401"/>
    <x v="1"/>
    <x v="6"/>
    <d v="2016-05-20T11:31:00"/>
    <x v="3459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x v="10"/>
    <b v="1"/>
    <s v="theater/plays"/>
    <n v="190"/>
    <x v="73"/>
    <x v="1"/>
    <x v="6"/>
    <d v="2014-08-15T12:39:12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x v="8"/>
    <b v="1"/>
    <s v="theater/plays"/>
    <n v="139"/>
    <x v="2402"/>
    <x v="1"/>
    <x v="6"/>
    <d v="2016-10-29T03:00:00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x v="57"/>
    <b v="1"/>
    <s v="theater/plays"/>
    <n v="202"/>
    <x v="2403"/>
    <x v="1"/>
    <x v="6"/>
    <d v="2015-07-10T18:00:00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x v="229"/>
    <b v="1"/>
    <s v="theater/plays"/>
    <n v="103"/>
    <x v="2404"/>
    <x v="1"/>
    <x v="6"/>
    <d v="2016-10-11T03:59:00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x v="251"/>
    <b v="1"/>
    <s v="theater/plays"/>
    <n v="102"/>
    <x v="2405"/>
    <x v="1"/>
    <x v="6"/>
    <d v="2016-08-23T03:07:17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x v="17"/>
    <b v="1"/>
    <s v="theater/plays"/>
    <n v="103"/>
    <x v="2406"/>
    <x v="1"/>
    <x v="6"/>
    <d v="2015-08-09T16:00:00"/>
    <x v="3465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x v="42"/>
    <b v="1"/>
    <s v="theater/plays"/>
    <n v="127"/>
    <x v="2407"/>
    <x v="1"/>
    <x v="6"/>
    <d v="2016-04-19T23:27:30"/>
    <x v="3466"/>
  </r>
  <r>
    <n v="3467"/>
    <s v="Venus in Fur, Los Angeles."/>
    <s v="Venus in Fur, By David Ives."/>
    <n v="3000"/>
    <n v="3030"/>
    <x v="0"/>
    <x v="0"/>
    <s v="USD"/>
    <n v="1426864032"/>
    <n v="1424275632"/>
    <b v="0"/>
    <x v="5"/>
    <b v="1"/>
    <s v="theater/plays"/>
    <n v="101"/>
    <x v="890"/>
    <x v="1"/>
    <x v="6"/>
    <d v="2015-03-20T15:07:12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x v="57"/>
    <b v="1"/>
    <s v="theater/plays"/>
    <n v="122"/>
    <x v="2408"/>
    <x v="1"/>
    <x v="6"/>
    <d v="2016-09-21T03:00:00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x v="287"/>
    <b v="1"/>
    <s v="theater/plays"/>
    <n v="113"/>
    <x v="2000"/>
    <x v="1"/>
    <x v="6"/>
    <d v="2016-04-28T15:24:05"/>
    <x v="3469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x v="82"/>
    <b v="1"/>
    <s v="theater/plays"/>
    <n v="150"/>
    <x v="683"/>
    <x v="1"/>
    <x v="6"/>
    <d v="2016-07-15T21:38:00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x v="209"/>
    <b v="1"/>
    <s v="theater/plays"/>
    <n v="215"/>
    <x v="1299"/>
    <x v="1"/>
    <x v="6"/>
    <d v="2014-08-31T20:00:00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x v="23"/>
    <b v="1"/>
    <s v="theater/plays"/>
    <n v="102"/>
    <x v="2230"/>
    <x v="1"/>
    <x v="6"/>
    <d v="2014-11-06T05:59:00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x v="51"/>
    <b v="1"/>
    <s v="theater/plays"/>
    <n v="100"/>
    <x v="2409"/>
    <x v="1"/>
    <x v="6"/>
    <d v="2015-03-20T20:27:00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x v="70"/>
    <b v="1"/>
    <s v="theater/plays"/>
    <n v="101"/>
    <x v="2410"/>
    <x v="1"/>
    <x v="6"/>
    <d v="2016-07-20T12:02:11"/>
    <x v="3474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x v="57"/>
    <b v="1"/>
    <s v="theater/plays"/>
    <n v="113"/>
    <x v="135"/>
    <x v="1"/>
    <x v="6"/>
    <d v="2014-11-03T00:00:00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x v="79"/>
    <b v="1"/>
    <s v="theater/plays"/>
    <n v="104"/>
    <x v="364"/>
    <x v="1"/>
    <x v="6"/>
    <d v="2014-10-27T03:00:00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x v="70"/>
    <b v="1"/>
    <s v="theater/plays"/>
    <n v="115"/>
    <x v="2411"/>
    <x v="1"/>
    <x v="6"/>
    <d v="2015-05-17T03:00:00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x v="7"/>
    <b v="1"/>
    <s v="theater/plays"/>
    <n v="113"/>
    <x v="2412"/>
    <x v="1"/>
    <x v="6"/>
    <d v="2015-03-16T21:00:00"/>
    <x v="3478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x v="66"/>
    <b v="1"/>
    <s v="theater/plays"/>
    <n v="128"/>
    <x v="2413"/>
    <x v="1"/>
    <x v="6"/>
    <d v="2014-06-21T20:31:20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x v="62"/>
    <b v="1"/>
    <s v="theater/plays"/>
    <n v="143"/>
    <x v="2414"/>
    <x v="1"/>
    <x v="6"/>
    <d v="2015-07-10T21:00:00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x v="195"/>
    <b v="1"/>
    <s v="theater/plays"/>
    <n v="119"/>
    <x v="2415"/>
    <x v="1"/>
    <x v="6"/>
    <d v="2015-01-02T05:56:28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x v="144"/>
    <b v="1"/>
    <s v="theater/plays"/>
    <n v="138"/>
    <x v="366"/>
    <x v="1"/>
    <x v="6"/>
    <d v="2014-07-06T18:31:06"/>
    <x v="3482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x v="182"/>
    <b v="1"/>
    <s v="theater/plays"/>
    <n v="160"/>
    <x v="2376"/>
    <x v="1"/>
    <x v="6"/>
    <d v="2014-07-03T16:03:01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x v="34"/>
    <b v="1"/>
    <s v="theater/plays"/>
    <n v="114"/>
    <x v="2416"/>
    <x v="1"/>
    <x v="6"/>
    <d v="2016-06-15T18:14:59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x v="209"/>
    <b v="1"/>
    <s v="theater/plays"/>
    <n v="101"/>
    <x v="2281"/>
    <x v="1"/>
    <x v="6"/>
    <d v="2016-02-02T16:38:00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x v="66"/>
    <b v="1"/>
    <s v="theater/plays"/>
    <n v="155"/>
    <x v="2417"/>
    <x v="1"/>
    <x v="6"/>
    <d v="2015-06-03T06:59:00"/>
    <x v="348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x v="36"/>
    <b v="1"/>
    <s v="theater/plays"/>
    <n v="128"/>
    <x v="2418"/>
    <x v="1"/>
    <x v="6"/>
    <d v="2015-06-24T22:34:12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x v="60"/>
    <b v="1"/>
    <s v="theater/plays"/>
    <n v="121"/>
    <x v="2419"/>
    <x v="1"/>
    <x v="6"/>
    <d v="2015-04-17T16:00:00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x v="250"/>
    <b v="1"/>
    <s v="theater/plays"/>
    <n v="113"/>
    <x v="91"/>
    <x v="1"/>
    <x v="6"/>
    <d v="2014-05-24T21:00:00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x v="74"/>
    <b v="1"/>
    <s v="theater/plays"/>
    <n v="128"/>
    <x v="1604"/>
    <x v="1"/>
    <x v="6"/>
    <d v="2016-04-13T19:15:24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x v="73"/>
    <b v="1"/>
    <s v="theater/plays"/>
    <n v="158"/>
    <x v="2420"/>
    <x v="1"/>
    <x v="6"/>
    <d v="2015-05-18T05:59:44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x v="2"/>
    <b v="1"/>
    <s v="theater/plays"/>
    <n v="105"/>
    <x v="2421"/>
    <x v="1"/>
    <x v="6"/>
    <d v="2015-10-26T00:13:17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x v="60"/>
    <b v="1"/>
    <s v="theater/plays"/>
    <n v="100"/>
    <x v="246"/>
    <x v="1"/>
    <x v="6"/>
    <d v="2014-08-17T05:11:00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x v="62"/>
    <b v="1"/>
    <s v="theater/plays"/>
    <n v="100"/>
    <x v="2422"/>
    <x v="1"/>
    <x v="6"/>
    <d v="2016-11-26T06:00:00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x v="250"/>
    <b v="1"/>
    <s v="theater/plays"/>
    <n v="107"/>
    <x v="797"/>
    <x v="1"/>
    <x v="6"/>
    <d v="2014-11-01T17:18:00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x v="76"/>
    <b v="1"/>
    <s v="theater/plays"/>
    <n v="124"/>
    <x v="2423"/>
    <x v="1"/>
    <x v="6"/>
    <d v="2016-09-11T20:19:26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x v="72"/>
    <b v="1"/>
    <s v="theater/plays"/>
    <n v="109"/>
    <x v="2424"/>
    <x v="1"/>
    <x v="6"/>
    <d v="2016-06-02T22:00:00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x v="288"/>
    <b v="1"/>
    <s v="theater/plays"/>
    <n v="102"/>
    <x v="2425"/>
    <x v="1"/>
    <x v="6"/>
    <d v="2016-05-28T21:44:00"/>
    <x v="3498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x v="2"/>
    <b v="1"/>
    <s v="theater/plays"/>
    <n v="106"/>
    <x v="2426"/>
    <x v="1"/>
    <x v="6"/>
    <d v="2015-07-01T06:59:00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x v="288"/>
    <b v="1"/>
    <s v="theater/plays"/>
    <n v="106"/>
    <x v="2427"/>
    <x v="1"/>
    <x v="6"/>
    <d v="2016-03-07T04:59:00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x v="288"/>
    <b v="1"/>
    <s v="theater/plays"/>
    <n v="101"/>
    <x v="2428"/>
    <x v="1"/>
    <x v="6"/>
    <d v="2015-09-11T18:19:55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x v="162"/>
    <b v="1"/>
    <s v="theater/plays"/>
    <n v="105"/>
    <x v="2429"/>
    <x v="1"/>
    <x v="6"/>
    <d v="2016-03-16T03:59:00"/>
    <x v="3502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x v="44"/>
    <b v="1"/>
    <s v="theater/plays"/>
    <n v="108"/>
    <x v="2430"/>
    <x v="1"/>
    <x v="6"/>
    <d v="2016-07-24T11:28:48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x v="22"/>
    <b v="1"/>
    <s v="theater/plays"/>
    <n v="100"/>
    <x v="178"/>
    <x v="1"/>
    <x v="6"/>
    <d v="2015-11-19T18:58:11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x v="70"/>
    <b v="1"/>
    <s v="theater/plays"/>
    <n v="104"/>
    <x v="2431"/>
    <x v="1"/>
    <x v="6"/>
    <d v="2014-05-13T04:00:00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x v="60"/>
    <b v="1"/>
    <s v="theater/plays"/>
    <n v="102"/>
    <x v="2432"/>
    <x v="1"/>
    <x v="6"/>
    <d v="2014-08-23T17:37:20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x v="250"/>
    <b v="1"/>
    <s v="theater/plays"/>
    <n v="104"/>
    <x v="1716"/>
    <x v="1"/>
    <x v="6"/>
    <d v="2016-05-31T22:08:57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x v="41"/>
    <b v="1"/>
    <s v="theater/plays"/>
    <n v="180"/>
    <x v="1028"/>
    <x v="1"/>
    <x v="6"/>
    <d v="2016-05-10T21:00:00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x v="51"/>
    <b v="1"/>
    <s v="theater/plays"/>
    <n v="106"/>
    <x v="2433"/>
    <x v="1"/>
    <x v="6"/>
    <d v="2014-11-21T04:55:00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x v="41"/>
    <b v="1"/>
    <s v="theater/plays"/>
    <n v="101"/>
    <x v="2434"/>
    <x v="1"/>
    <x v="6"/>
    <d v="2014-07-02T14:54:06"/>
    <x v="3510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x v="10"/>
    <b v="1"/>
    <s v="theater/plays"/>
    <n v="101"/>
    <x v="2435"/>
    <x v="1"/>
    <x v="6"/>
    <d v="2014-11-07T18:30:00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x v="57"/>
    <b v="1"/>
    <s v="theater/plays"/>
    <n v="100"/>
    <x v="2436"/>
    <x v="1"/>
    <x v="6"/>
    <d v="2015-04-23T11:53:12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x v="34"/>
    <b v="1"/>
    <s v="theater/plays"/>
    <n v="118"/>
    <x v="2437"/>
    <x v="1"/>
    <x v="6"/>
    <d v="2014-06-04T04:59:00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x v="73"/>
    <b v="1"/>
    <s v="theater/plays"/>
    <n v="110"/>
    <x v="687"/>
    <x v="1"/>
    <x v="6"/>
    <d v="2015-02-02T04:59:00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x v="67"/>
    <b v="1"/>
    <s v="theater/plays"/>
    <n v="103"/>
    <x v="2438"/>
    <x v="1"/>
    <x v="6"/>
    <d v="2015-05-31T18:32:51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x v="202"/>
    <b v="1"/>
    <s v="theater/plays"/>
    <n v="100"/>
    <x v="2439"/>
    <x v="1"/>
    <x v="6"/>
    <d v="2014-09-08T03:00:00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x v="62"/>
    <b v="1"/>
    <s v="theater/plays"/>
    <n v="100"/>
    <x v="2440"/>
    <x v="1"/>
    <x v="6"/>
    <d v="2014-07-04T11:00:00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x v="51"/>
    <b v="1"/>
    <s v="theater/plays"/>
    <n v="110"/>
    <x v="2441"/>
    <x v="1"/>
    <x v="6"/>
    <d v="2014-10-02T14:21:00"/>
    <x v="3518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x v="33"/>
    <b v="1"/>
    <s v="theater/plays"/>
    <n v="101"/>
    <x v="2442"/>
    <x v="1"/>
    <x v="6"/>
    <d v="2015-03-04T14:22:30"/>
    <x v="3519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x v="64"/>
    <b v="1"/>
    <s v="theater/plays"/>
    <n v="101"/>
    <x v="2443"/>
    <x v="1"/>
    <x v="6"/>
    <d v="2015-09-06T13:47:00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x v="62"/>
    <b v="1"/>
    <s v="theater/plays"/>
    <n v="169"/>
    <x v="1300"/>
    <x v="1"/>
    <x v="6"/>
    <d v="2014-09-29T08:40:20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x v="69"/>
    <b v="1"/>
    <s v="theater/plays"/>
    <n v="100"/>
    <x v="2444"/>
    <x v="1"/>
    <x v="6"/>
    <d v="2015-09-15T10:06:00"/>
    <x v="3522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x v="144"/>
    <b v="1"/>
    <s v="theater/plays"/>
    <n v="114"/>
    <x v="2445"/>
    <x v="1"/>
    <x v="6"/>
    <d v="2016-09-25T23:00:00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x v="142"/>
    <b v="1"/>
    <s v="theater/plays"/>
    <n v="102"/>
    <x v="2446"/>
    <x v="1"/>
    <x v="6"/>
    <d v="2014-09-13T04:00:00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x v="63"/>
    <b v="1"/>
    <s v="theater/plays"/>
    <n v="106"/>
    <x v="2447"/>
    <x v="1"/>
    <x v="6"/>
    <d v="2015-08-09T16:00:00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x v="69"/>
    <b v="1"/>
    <s v="theater/plays"/>
    <n v="102"/>
    <x v="2448"/>
    <x v="1"/>
    <x v="6"/>
    <d v="2016-04-28T05:59:00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x v="48"/>
    <b v="1"/>
    <s v="theater/plays"/>
    <n v="117"/>
    <x v="2010"/>
    <x v="1"/>
    <x v="6"/>
    <d v="2015-07-11T03:59:00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x v="77"/>
    <b v="1"/>
    <s v="theater/plays"/>
    <n v="101"/>
    <x v="2449"/>
    <x v="1"/>
    <x v="6"/>
    <d v="2017-01-18T12:01:58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x v="59"/>
    <b v="1"/>
    <s v="theater/plays"/>
    <n v="132"/>
    <x v="2202"/>
    <x v="1"/>
    <x v="6"/>
    <d v="2015-07-13T01:00:00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x v="19"/>
    <b v="1"/>
    <s v="theater/plays"/>
    <n v="100"/>
    <x v="178"/>
    <x v="1"/>
    <x v="6"/>
    <d v="2016-04-10T20:00:00"/>
    <x v="353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x v="55"/>
    <b v="1"/>
    <s v="theater/plays"/>
    <n v="128"/>
    <x v="2450"/>
    <x v="1"/>
    <x v="6"/>
    <d v="2016-06-30T15:42:14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x v="74"/>
    <b v="1"/>
    <s v="theater/plays"/>
    <n v="119"/>
    <x v="2451"/>
    <x v="1"/>
    <x v="6"/>
    <d v="2014-09-18T03:59:00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x v="22"/>
    <b v="1"/>
    <s v="theater/plays"/>
    <n v="126"/>
    <x v="2452"/>
    <x v="1"/>
    <x v="6"/>
    <d v="2015-11-11T19:16:07"/>
    <x v="3533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x v="386"/>
    <b v="1"/>
    <s v="theater/plays"/>
    <n v="156"/>
    <x v="2453"/>
    <x v="1"/>
    <x v="6"/>
    <d v="2015-10-01T15:00:23"/>
    <x v="3534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x v="67"/>
    <b v="1"/>
    <s v="theater/plays"/>
    <n v="103"/>
    <x v="1428"/>
    <x v="1"/>
    <x v="6"/>
    <d v="2015-10-02T18:00:00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x v="57"/>
    <b v="1"/>
    <s v="theater/plays"/>
    <n v="153"/>
    <x v="2454"/>
    <x v="1"/>
    <x v="6"/>
    <d v="2015-12-20T11:59:00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x v="33"/>
    <b v="1"/>
    <s v="theater/plays"/>
    <n v="180"/>
    <x v="145"/>
    <x v="1"/>
    <x v="6"/>
    <d v="2014-11-17T07:59:00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x v="183"/>
    <b v="1"/>
    <s v="theater/plays"/>
    <n v="128"/>
    <x v="2455"/>
    <x v="1"/>
    <x v="6"/>
    <d v="2016-08-17T10:05:40"/>
    <x v="3538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x v="62"/>
    <b v="1"/>
    <s v="theater/plays"/>
    <n v="120"/>
    <x v="2456"/>
    <x v="1"/>
    <x v="6"/>
    <d v="2016-09-08T18:08:42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x v="22"/>
    <b v="1"/>
    <s v="theater/plays"/>
    <n v="123"/>
    <x v="885"/>
    <x v="1"/>
    <x v="6"/>
    <d v="2016-06-26T00:04:51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x v="58"/>
    <b v="1"/>
    <s v="theater/plays"/>
    <n v="105"/>
    <x v="104"/>
    <x v="1"/>
    <x v="6"/>
    <d v="2015-08-31T17:31:15"/>
    <x v="3541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x v="268"/>
    <b v="1"/>
    <s v="theater/plays"/>
    <n v="102"/>
    <x v="2457"/>
    <x v="1"/>
    <x v="6"/>
    <d v="2014-09-07T14:23:42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x v="60"/>
    <b v="1"/>
    <s v="theater/plays"/>
    <n v="105"/>
    <x v="2458"/>
    <x v="1"/>
    <x v="6"/>
    <d v="2015-06-25T18:07:39"/>
    <x v="3543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x v="54"/>
    <b v="1"/>
    <s v="theater/plays"/>
    <n v="100"/>
    <x v="2459"/>
    <x v="1"/>
    <x v="6"/>
    <d v="2015-03-07T19:57:37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x v="22"/>
    <b v="1"/>
    <s v="theater/plays"/>
    <n v="100"/>
    <x v="90"/>
    <x v="1"/>
    <x v="6"/>
    <d v="2015-04-11T19:22:39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x v="10"/>
    <b v="1"/>
    <s v="theater/plays"/>
    <n v="102"/>
    <x v="2460"/>
    <x v="1"/>
    <x v="6"/>
    <d v="2015-04-01T03:59:00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x v="226"/>
    <b v="1"/>
    <s v="theater/plays"/>
    <n v="114"/>
    <x v="2461"/>
    <x v="1"/>
    <x v="6"/>
    <d v="2016-05-14T03:59:00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x v="62"/>
    <b v="1"/>
    <s v="theater/plays"/>
    <n v="102"/>
    <x v="2414"/>
    <x v="1"/>
    <x v="6"/>
    <d v="2016-03-05T01:00:00"/>
    <x v="3548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x v="288"/>
    <b v="1"/>
    <s v="theater/plays"/>
    <n v="102"/>
    <x v="2462"/>
    <x v="1"/>
    <x v="6"/>
    <d v="2015-09-04T09:27:53"/>
    <x v="3549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x v="31"/>
    <b v="1"/>
    <s v="theater/plays"/>
    <n v="105"/>
    <x v="2463"/>
    <x v="1"/>
    <x v="6"/>
    <d v="2016-05-02T21:26:38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x v="20"/>
    <b v="1"/>
    <s v="theater/plays"/>
    <n v="102"/>
    <x v="1756"/>
    <x v="1"/>
    <x v="6"/>
    <d v="2014-05-22T22:07:00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x v="9"/>
    <b v="1"/>
    <s v="theater/plays"/>
    <n v="100"/>
    <x v="2464"/>
    <x v="1"/>
    <x v="6"/>
    <d v="2014-06-28T14:05:24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x v="201"/>
    <b v="1"/>
    <s v="theater/plays"/>
    <n v="106"/>
    <x v="1382"/>
    <x v="1"/>
    <x v="6"/>
    <d v="2015-08-12T00:00:00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x v="28"/>
    <b v="1"/>
    <s v="theater/plays"/>
    <n v="113"/>
    <x v="2465"/>
    <x v="1"/>
    <x v="6"/>
    <d v="2015-02-11T17:00:00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x v="25"/>
    <b v="1"/>
    <s v="theater/plays"/>
    <n v="100"/>
    <x v="1199"/>
    <x v="1"/>
    <x v="6"/>
    <d v="2016-11-17T11:36:34"/>
    <x v="3555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x v="9"/>
    <b v="1"/>
    <s v="theater/plays"/>
    <n v="100"/>
    <x v="2466"/>
    <x v="1"/>
    <x v="6"/>
    <d v="2014-08-17T15:35:24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x v="501"/>
    <b v="1"/>
    <s v="theater/plays"/>
    <n v="100"/>
    <x v="2467"/>
    <x v="1"/>
    <x v="6"/>
    <d v="2014-05-05T06:38:31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x v="19"/>
    <b v="1"/>
    <s v="theater/plays"/>
    <n v="144"/>
    <x v="2468"/>
    <x v="1"/>
    <x v="6"/>
    <d v="2015-06-26T21:00:00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x v="54"/>
    <b v="1"/>
    <s v="theater/plays"/>
    <n v="104"/>
    <x v="2469"/>
    <x v="1"/>
    <x v="6"/>
    <d v="2015-07-31T08:58:00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x v="142"/>
    <b v="1"/>
    <s v="theater/plays"/>
    <n v="108"/>
    <x v="2470"/>
    <x v="1"/>
    <x v="6"/>
    <d v="2015-05-27T02:45:00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x v="241"/>
    <b v="1"/>
    <s v="theater/plays"/>
    <n v="102"/>
    <x v="2471"/>
    <x v="1"/>
    <x v="6"/>
    <d v="2015-08-05T18:36:00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x v="162"/>
    <b v="1"/>
    <s v="theater/plays"/>
    <n v="149"/>
    <x v="2472"/>
    <x v="1"/>
    <x v="6"/>
    <d v="2016-03-13T22:00:00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x v="20"/>
    <b v="1"/>
    <s v="theater/plays"/>
    <n v="105"/>
    <x v="2473"/>
    <x v="1"/>
    <x v="6"/>
    <d v="2016-08-01T19:00:00"/>
    <x v="3563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x v="57"/>
    <b v="1"/>
    <s v="theater/plays"/>
    <n v="101"/>
    <x v="2474"/>
    <x v="1"/>
    <x v="6"/>
    <d v="2015-10-05T16:00:00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x v="8"/>
    <b v="1"/>
    <s v="theater/plays"/>
    <n v="131"/>
    <x v="2475"/>
    <x v="1"/>
    <x v="6"/>
    <d v="2014-12-31T17:50:08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x v="44"/>
    <b v="1"/>
    <s v="theater/plays"/>
    <n v="105"/>
    <x v="2476"/>
    <x v="1"/>
    <x v="6"/>
    <d v="2015-01-23T12:11:23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x v="14"/>
    <b v="1"/>
    <s v="theater/plays"/>
    <n v="109"/>
    <x v="2477"/>
    <x v="1"/>
    <x v="6"/>
    <d v="2015-06-10T19:27:24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x v="10"/>
    <b v="1"/>
    <s v="theater/plays"/>
    <n v="111"/>
    <x v="700"/>
    <x v="1"/>
    <x v="6"/>
    <d v="2014-09-17T17:46:34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x v="14"/>
    <b v="1"/>
    <s v="theater/plays"/>
    <n v="100"/>
    <x v="2478"/>
    <x v="1"/>
    <x v="6"/>
    <d v="2015-01-08T16:31:36"/>
    <x v="3569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x v="55"/>
    <b v="1"/>
    <s v="theater/plays"/>
    <n v="114"/>
    <x v="1336"/>
    <x v="1"/>
    <x v="6"/>
    <d v="2014-12-31T07:00:00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x v="20"/>
    <b v="1"/>
    <s v="theater/plays"/>
    <n v="122"/>
    <x v="2479"/>
    <x v="1"/>
    <x v="6"/>
    <d v="2014-10-30T20:36:53"/>
    <x v="3571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x v="82"/>
    <b v="1"/>
    <s v="theater/plays"/>
    <n v="100"/>
    <x v="2480"/>
    <x v="1"/>
    <x v="6"/>
    <d v="2015-06-21T13:41:22"/>
    <x v="3572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x v="76"/>
    <b v="1"/>
    <s v="theater/plays"/>
    <n v="103"/>
    <x v="2481"/>
    <x v="1"/>
    <x v="6"/>
    <d v="2014-11-08T10:00:46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x v="43"/>
    <b v="1"/>
    <s v="theater/plays"/>
    <n v="106"/>
    <x v="2482"/>
    <x v="1"/>
    <x v="6"/>
    <d v="2014-11-13T23:37:28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x v="332"/>
    <b v="1"/>
    <s v="theater/plays"/>
    <n v="101"/>
    <x v="2483"/>
    <x v="1"/>
    <x v="6"/>
    <d v="2016-08-11T03:59:00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x v="81"/>
    <b v="1"/>
    <s v="theater/plays"/>
    <n v="100"/>
    <x v="135"/>
    <x v="1"/>
    <x v="6"/>
    <d v="2016-12-05T14:10:54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x v="74"/>
    <b v="1"/>
    <s v="theater/plays"/>
    <n v="130"/>
    <x v="673"/>
    <x v="1"/>
    <x v="6"/>
    <d v="2015-04-26T06:28:00"/>
    <x v="3577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x v="77"/>
    <b v="1"/>
    <s v="theater/plays"/>
    <n v="100"/>
    <x v="1318"/>
    <x v="1"/>
    <x v="6"/>
    <d v="2016-04-30T17:36:17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x v="25"/>
    <b v="1"/>
    <s v="theater/plays"/>
    <n v="100"/>
    <x v="669"/>
    <x v="1"/>
    <x v="6"/>
    <d v="2016-03-31T17:17:36"/>
    <x v="3579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x v="74"/>
    <b v="1"/>
    <s v="theater/plays"/>
    <n v="114"/>
    <x v="2484"/>
    <x v="1"/>
    <x v="6"/>
    <d v="2015-03-01T04:59:00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x v="43"/>
    <b v="1"/>
    <s v="theater/plays"/>
    <n v="100"/>
    <x v="836"/>
    <x v="1"/>
    <x v="6"/>
    <d v="2014-07-30T11:18:30"/>
    <x v="3581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x v="72"/>
    <b v="1"/>
    <s v="theater/plays"/>
    <n v="287"/>
    <x v="2485"/>
    <x v="1"/>
    <x v="6"/>
    <d v="2016-04-05T02:18:02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x v="54"/>
    <b v="1"/>
    <s v="theater/plays"/>
    <n v="109"/>
    <x v="938"/>
    <x v="1"/>
    <x v="6"/>
    <d v="2016-04-18T09:13:25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x v="300"/>
    <b v="1"/>
    <s v="theater/plays"/>
    <n v="116"/>
    <x v="2486"/>
    <x v="1"/>
    <x v="6"/>
    <d v="2015-07-13T07:35:44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x v="23"/>
    <b v="1"/>
    <s v="theater/plays"/>
    <n v="119"/>
    <x v="2487"/>
    <x v="1"/>
    <x v="6"/>
    <d v="2014-12-21T17:11:30"/>
    <x v="3585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x v="241"/>
    <b v="1"/>
    <s v="theater/plays"/>
    <n v="109"/>
    <x v="2488"/>
    <x v="1"/>
    <x v="6"/>
    <d v="2016-09-23T16:44:30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x v="33"/>
    <b v="1"/>
    <s v="theater/plays"/>
    <n v="127"/>
    <x v="2489"/>
    <x v="1"/>
    <x v="6"/>
    <d v="2016-06-27T19:00:00"/>
    <x v="3587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x v="202"/>
    <b v="1"/>
    <s v="theater/plays"/>
    <n v="101"/>
    <x v="2490"/>
    <x v="1"/>
    <x v="6"/>
    <d v="2015-04-29T23:00:00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x v="95"/>
    <b v="1"/>
    <s v="theater/plays"/>
    <n v="128"/>
    <x v="2491"/>
    <x v="1"/>
    <x v="6"/>
    <d v="2015-05-26T15:32:27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x v="196"/>
    <b v="1"/>
    <s v="theater/plays"/>
    <n v="100"/>
    <x v="2492"/>
    <x v="1"/>
    <x v="6"/>
    <d v="2014-10-20T08:00:34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x v="59"/>
    <b v="1"/>
    <s v="theater/plays"/>
    <n v="175"/>
    <x v="2493"/>
    <x v="1"/>
    <x v="6"/>
    <d v="2015-01-24T04:59:00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x v="2"/>
    <b v="1"/>
    <s v="theater/plays"/>
    <n v="127"/>
    <x v="2494"/>
    <x v="1"/>
    <x v="6"/>
    <d v="2015-02-11T04:59:00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x v="68"/>
    <b v="1"/>
    <s v="theater/plays"/>
    <n v="111"/>
    <x v="2495"/>
    <x v="1"/>
    <x v="6"/>
    <d v="2015-01-05T20:26:00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x v="17"/>
    <b v="1"/>
    <s v="theater/plays"/>
    <n v="126"/>
    <x v="2496"/>
    <x v="1"/>
    <x v="6"/>
    <d v="2016-09-04T01:36:22"/>
    <x v="3594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x v="95"/>
    <b v="1"/>
    <s v="theater/plays"/>
    <n v="119"/>
    <x v="2497"/>
    <x v="1"/>
    <x v="6"/>
    <d v="2015-03-13T06:59:00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x v="41"/>
    <b v="1"/>
    <s v="theater/plays"/>
    <n v="108"/>
    <x v="2498"/>
    <x v="1"/>
    <x v="6"/>
    <d v="2014-08-26T17:09:42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x v="51"/>
    <b v="1"/>
    <s v="theater/plays"/>
    <n v="103"/>
    <x v="2499"/>
    <x v="1"/>
    <x v="6"/>
    <d v="2016-03-03T05:59:00"/>
    <x v="3597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x v="74"/>
    <b v="1"/>
    <s v="theater/plays"/>
    <n v="110"/>
    <x v="99"/>
    <x v="1"/>
    <x v="6"/>
    <d v="2014-09-03T04:59:00"/>
    <x v="3598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x v="57"/>
    <b v="1"/>
    <s v="theater/plays"/>
    <n v="202"/>
    <x v="1225"/>
    <x v="1"/>
    <x v="6"/>
    <d v="2015-08-30T00:00:00"/>
    <x v="3599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x v="80"/>
    <b v="1"/>
    <s v="theater/plays"/>
    <n v="130"/>
    <x v="2500"/>
    <x v="1"/>
    <x v="6"/>
    <d v="2016-10-13T20:22:44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x v="28"/>
    <b v="1"/>
    <s v="theater/plays"/>
    <n v="104"/>
    <x v="104"/>
    <x v="1"/>
    <x v="6"/>
    <d v="2015-01-16T23:58:02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x v="72"/>
    <b v="1"/>
    <s v="theater/plays"/>
    <n v="100"/>
    <x v="2501"/>
    <x v="1"/>
    <x v="6"/>
    <d v="2016-05-17T21:27:59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x v="7"/>
    <b v="1"/>
    <s v="theater/plays"/>
    <n v="171"/>
    <x v="290"/>
    <x v="1"/>
    <x v="6"/>
    <d v="2015-11-05T21:44:40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x v="50"/>
    <b v="1"/>
    <s v="theater/plays"/>
    <n v="113"/>
    <x v="2502"/>
    <x v="1"/>
    <x v="6"/>
    <d v="2016-04-29T06:59:00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x v="41"/>
    <b v="1"/>
    <s v="theater/plays"/>
    <n v="184"/>
    <x v="76"/>
    <x v="1"/>
    <x v="6"/>
    <d v="2016-02-13T19:02:06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x v="31"/>
    <b v="1"/>
    <s v="theater/plays"/>
    <n v="130"/>
    <x v="2503"/>
    <x v="1"/>
    <x v="6"/>
    <d v="2016-08-14T14:30:57"/>
    <x v="360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x v="9"/>
    <b v="1"/>
    <s v="theater/plays"/>
    <n v="105"/>
    <x v="2005"/>
    <x v="1"/>
    <x v="6"/>
    <d v="2015-12-15T00:00:00"/>
    <x v="3607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x v="74"/>
    <b v="1"/>
    <s v="theater/plays"/>
    <n v="100"/>
    <x v="1354"/>
    <x v="1"/>
    <x v="6"/>
    <d v="2016-06-17T14:00:00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x v="64"/>
    <b v="1"/>
    <s v="theater/plays"/>
    <n v="153"/>
    <x v="2504"/>
    <x v="1"/>
    <x v="6"/>
    <d v="2016-03-30T22:48:05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x v="162"/>
    <b v="1"/>
    <s v="theater/plays"/>
    <n v="162"/>
    <x v="2505"/>
    <x v="1"/>
    <x v="6"/>
    <d v="2015-08-17T10:22:16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x v="13"/>
    <b v="1"/>
    <s v="theater/plays"/>
    <n v="136"/>
    <x v="583"/>
    <x v="1"/>
    <x v="6"/>
    <d v="2015-04-08T08:53:21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x v="7"/>
    <b v="1"/>
    <s v="theater/plays"/>
    <n v="144"/>
    <x v="2506"/>
    <x v="1"/>
    <x v="6"/>
    <d v="2014-06-09T17:26:51"/>
    <x v="3612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x v="9"/>
    <b v="1"/>
    <s v="theater/plays"/>
    <n v="100"/>
    <x v="368"/>
    <x v="1"/>
    <x v="6"/>
    <d v="2014-06-28T14:09:34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x v="26"/>
    <b v="1"/>
    <s v="theater/plays"/>
    <n v="101"/>
    <x v="2507"/>
    <x v="1"/>
    <x v="6"/>
    <d v="2015-06-19T01:00:16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x v="250"/>
    <b v="1"/>
    <s v="theater/plays"/>
    <n v="107"/>
    <x v="2508"/>
    <x v="1"/>
    <x v="6"/>
    <d v="2015-12-10T14:14:56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x v="43"/>
    <b v="1"/>
    <s v="theater/plays"/>
    <n v="125"/>
    <x v="2509"/>
    <x v="1"/>
    <x v="6"/>
    <d v="2015-03-19T21:47:44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x v="13"/>
    <b v="1"/>
    <s v="theater/plays"/>
    <n v="119"/>
    <x v="383"/>
    <x v="1"/>
    <x v="6"/>
    <d v="2017-02-28T00:00:00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x v="66"/>
    <b v="1"/>
    <s v="theater/plays"/>
    <n v="101"/>
    <x v="2350"/>
    <x v="1"/>
    <x v="6"/>
    <d v="2015-06-03T15:04:10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x v="57"/>
    <b v="1"/>
    <s v="theater/plays"/>
    <n v="113"/>
    <x v="1137"/>
    <x v="1"/>
    <x v="6"/>
    <d v="2016-11-19T22:00:00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x v="438"/>
    <b v="1"/>
    <s v="theater/plays"/>
    <n v="105"/>
    <x v="2510"/>
    <x v="1"/>
    <x v="6"/>
    <d v="2015-03-05T04:00:00"/>
    <x v="3620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x v="16"/>
    <b v="1"/>
    <s v="theater/plays"/>
    <n v="110"/>
    <x v="2511"/>
    <x v="1"/>
    <x v="6"/>
    <d v="2016-09-30T21:00:00"/>
    <x v="3621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x v="64"/>
    <b v="1"/>
    <s v="theater/plays"/>
    <n v="100"/>
    <x v="635"/>
    <x v="1"/>
    <x v="6"/>
    <d v="2014-09-28T03:23:00"/>
    <x v="3622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x v="69"/>
    <b v="1"/>
    <s v="theater/plays"/>
    <n v="120"/>
    <x v="1461"/>
    <x v="1"/>
    <x v="6"/>
    <d v="2014-07-26T07:00:00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x v="70"/>
    <b v="1"/>
    <s v="theater/plays"/>
    <n v="105"/>
    <x v="2512"/>
    <x v="1"/>
    <x v="6"/>
    <d v="2016-08-23T18:34:50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x v="76"/>
    <b v="1"/>
    <s v="theater/plays"/>
    <n v="103"/>
    <x v="1765"/>
    <x v="1"/>
    <x v="6"/>
    <d v="2015-07-02T15:39:37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x v="53"/>
    <b v="1"/>
    <s v="theater/plays"/>
    <n v="102"/>
    <x v="2513"/>
    <x v="1"/>
    <x v="6"/>
    <d v="2014-08-16T16:00:57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x v="60"/>
    <b v="1"/>
    <s v="theater/plays"/>
    <n v="100"/>
    <x v="2514"/>
    <x v="1"/>
    <x v="6"/>
    <d v="2016-05-21T03:59:00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x v="78"/>
    <b v="0"/>
    <s v="theater/musical"/>
    <n v="0"/>
    <x v="121"/>
    <x v="1"/>
    <x v="40"/>
    <d v="2015-12-13T20:59:56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x v="84"/>
    <b v="0"/>
    <s v="theater/musical"/>
    <n v="0"/>
    <x v="120"/>
    <x v="1"/>
    <x v="40"/>
    <d v="2016-05-05T17:00:00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x v="29"/>
    <b v="0"/>
    <s v="theater/musical"/>
    <n v="0"/>
    <x v="120"/>
    <x v="1"/>
    <x v="40"/>
    <d v="2014-11-29T21:19:50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x v="211"/>
    <b v="0"/>
    <s v="theater/musical"/>
    <n v="51"/>
    <x v="2515"/>
    <x v="1"/>
    <x v="40"/>
    <d v="2014-09-23T03:59:00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x v="29"/>
    <b v="0"/>
    <s v="theater/musical"/>
    <n v="20"/>
    <x v="101"/>
    <x v="1"/>
    <x v="40"/>
    <d v="2014-11-23T22:29:09"/>
    <x v="3632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x v="162"/>
    <b v="0"/>
    <s v="theater/musical"/>
    <n v="35"/>
    <x v="2516"/>
    <x v="1"/>
    <x v="40"/>
    <d v="2016-11-19T01:00:00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x v="59"/>
    <b v="0"/>
    <s v="theater/musical"/>
    <n v="4"/>
    <x v="2517"/>
    <x v="1"/>
    <x v="40"/>
    <d v="2017-01-14T03:59:00"/>
    <x v="3634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x v="73"/>
    <b v="0"/>
    <s v="theater/musical"/>
    <n v="36"/>
    <x v="2518"/>
    <x v="1"/>
    <x v="40"/>
    <d v="2016-04-20T21:11:16"/>
    <x v="3635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x v="78"/>
    <b v="0"/>
    <s v="theater/musical"/>
    <n v="0"/>
    <x v="121"/>
    <x v="1"/>
    <x v="40"/>
    <d v="2015-09-14T16:40:29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x v="25"/>
    <b v="0"/>
    <s v="theater/musical"/>
    <n v="31"/>
    <x v="2519"/>
    <x v="1"/>
    <x v="40"/>
    <d v="2015-01-01T16:48:55"/>
    <x v="3637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x v="84"/>
    <b v="0"/>
    <s v="theater/musical"/>
    <n v="7"/>
    <x v="1694"/>
    <x v="1"/>
    <x v="40"/>
    <d v="2015-04-19T15:08:52"/>
    <x v="3638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x v="29"/>
    <b v="0"/>
    <s v="theater/musical"/>
    <n v="0"/>
    <x v="120"/>
    <x v="1"/>
    <x v="40"/>
    <d v="2016-10-07T15:11:00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x v="83"/>
    <b v="0"/>
    <s v="theater/musical"/>
    <n v="6"/>
    <x v="1714"/>
    <x v="1"/>
    <x v="40"/>
    <d v="2015-05-10T18:45:30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x v="78"/>
    <b v="0"/>
    <s v="theater/musical"/>
    <n v="0"/>
    <x v="121"/>
    <x v="1"/>
    <x v="40"/>
    <d v="2014-10-05T05:00:00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x v="84"/>
    <b v="0"/>
    <s v="theater/musical"/>
    <n v="2"/>
    <x v="501"/>
    <x v="1"/>
    <x v="40"/>
    <d v="2015-11-30T17:00:00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x v="78"/>
    <b v="0"/>
    <s v="theater/musical"/>
    <n v="0"/>
    <x v="121"/>
    <x v="1"/>
    <x v="40"/>
    <d v="2015-11-17T04:27:19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x v="8"/>
    <b v="0"/>
    <s v="theater/musical"/>
    <n v="16"/>
    <x v="2520"/>
    <x v="1"/>
    <x v="40"/>
    <d v="2016-03-08T04:59:00"/>
    <x v="3644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x v="29"/>
    <b v="0"/>
    <s v="theater/musical"/>
    <n v="0"/>
    <x v="120"/>
    <x v="1"/>
    <x v="40"/>
    <d v="2016-11-22T00:17:18"/>
    <x v="3645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x v="22"/>
    <b v="0"/>
    <s v="theater/musical"/>
    <n v="5"/>
    <x v="2521"/>
    <x v="1"/>
    <x v="40"/>
    <d v="2015-06-16T23:30:00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x v="84"/>
    <b v="0"/>
    <s v="theater/musical"/>
    <n v="6"/>
    <x v="2"/>
    <x v="1"/>
    <x v="40"/>
    <d v="2016-09-30T17:58:47"/>
    <x v="364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x v="196"/>
    <b v="1"/>
    <s v="theater/plays"/>
    <n v="100"/>
    <x v="2522"/>
    <x v="1"/>
    <x v="6"/>
    <d v="2014-10-05T07:00:45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x v="22"/>
    <b v="1"/>
    <s v="theater/plays"/>
    <n v="104"/>
    <x v="1158"/>
    <x v="1"/>
    <x v="6"/>
    <d v="2014-06-16T17:06:34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x v="57"/>
    <b v="1"/>
    <s v="theater/plays"/>
    <n v="100"/>
    <x v="2011"/>
    <x v="1"/>
    <x v="6"/>
    <d v="2016-02-02T11:29:44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x v="82"/>
    <b v="1"/>
    <s v="theater/plays"/>
    <n v="104"/>
    <x v="1337"/>
    <x v="1"/>
    <x v="6"/>
    <d v="2014-08-10T15:59:00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x v="57"/>
    <b v="1"/>
    <s v="theater/plays"/>
    <n v="251"/>
    <x v="2523"/>
    <x v="1"/>
    <x v="6"/>
    <d v="2016-08-25T03:59:00"/>
    <x v="3652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x v="51"/>
    <b v="1"/>
    <s v="theater/plays"/>
    <n v="101"/>
    <x v="2524"/>
    <x v="1"/>
    <x v="6"/>
    <d v="2015-08-05T08:43:27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x v="44"/>
    <b v="1"/>
    <s v="theater/plays"/>
    <n v="174"/>
    <x v="2525"/>
    <x v="1"/>
    <x v="6"/>
    <d v="2016-04-03T17:00:00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x v="1"/>
    <b v="1"/>
    <s v="theater/plays"/>
    <n v="116"/>
    <x v="2526"/>
    <x v="1"/>
    <x v="6"/>
    <d v="2015-07-18T06:59:00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x v="67"/>
    <b v="1"/>
    <s v="theater/plays"/>
    <n v="106"/>
    <x v="2527"/>
    <x v="1"/>
    <x v="6"/>
    <d v="2017-02-01T22:59:00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x v="9"/>
    <b v="1"/>
    <s v="theater/plays"/>
    <n v="111"/>
    <x v="2528"/>
    <x v="1"/>
    <x v="6"/>
    <d v="2016-06-01T21:42:00"/>
    <x v="3657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x v="9"/>
    <b v="1"/>
    <s v="theater/plays"/>
    <n v="101"/>
    <x v="1700"/>
    <x v="1"/>
    <x v="6"/>
    <d v="2014-07-02T03:59:00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x v="62"/>
    <b v="1"/>
    <s v="theater/plays"/>
    <n v="102"/>
    <x v="2529"/>
    <x v="1"/>
    <x v="6"/>
    <d v="2015-03-19T14:39:00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x v="19"/>
    <b v="1"/>
    <s v="theater/plays"/>
    <n v="100"/>
    <x v="2530"/>
    <x v="1"/>
    <x v="6"/>
    <d v="2014-12-23T21:08:45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x v="17"/>
    <b v="1"/>
    <s v="theater/plays"/>
    <n v="111"/>
    <x v="2531"/>
    <x v="1"/>
    <x v="6"/>
    <d v="2016-04-10T04:00:00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x v="244"/>
    <b v="1"/>
    <s v="theater/plays"/>
    <n v="101"/>
    <x v="2532"/>
    <x v="1"/>
    <x v="6"/>
    <d v="2015-03-31T04:16:54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x v="82"/>
    <b v="1"/>
    <s v="theater/plays"/>
    <n v="104"/>
    <x v="433"/>
    <x v="1"/>
    <x v="6"/>
    <d v="2016-12-21T11:50:30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x v="10"/>
    <b v="1"/>
    <s v="theater/plays"/>
    <n v="109"/>
    <x v="2533"/>
    <x v="1"/>
    <x v="6"/>
    <d v="2016-06-16T05:58:09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x v="25"/>
    <b v="1"/>
    <s v="theater/plays"/>
    <n v="115"/>
    <x v="2534"/>
    <x v="1"/>
    <x v="6"/>
    <d v="2015-10-28T19:54:00"/>
    <x v="3665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x v="44"/>
    <b v="1"/>
    <s v="theater/plays"/>
    <n v="100"/>
    <x v="2535"/>
    <x v="1"/>
    <x v="6"/>
    <d v="2014-07-24T07:00:00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x v="6"/>
    <b v="1"/>
    <s v="theater/plays"/>
    <n v="103"/>
    <x v="2536"/>
    <x v="1"/>
    <x v="6"/>
    <d v="2015-07-18T23:16:59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x v="33"/>
    <b v="1"/>
    <s v="theater/plays"/>
    <n v="104"/>
    <x v="2537"/>
    <x v="1"/>
    <x v="6"/>
    <d v="2015-07-23T18:33:00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x v="57"/>
    <b v="1"/>
    <s v="theater/plays"/>
    <n v="138"/>
    <x v="2538"/>
    <x v="1"/>
    <x v="6"/>
    <d v="2015-06-11T16:12:17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x v="8"/>
    <b v="1"/>
    <s v="theater/plays"/>
    <n v="110"/>
    <x v="2539"/>
    <x v="1"/>
    <x v="6"/>
    <d v="2015-05-31T23:00:00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x v="244"/>
    <b v="1"/>
    <s v="theater/plays"/>
    <n v="101"/>
    <x v="2540"/>
    <x v="1"/>
    <x v="6"/>
    <d v="2014-07-21T03:59:00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x v="7"/>
    <b v="1"/>
    <s v="theater/plays"/>
    <n v="102"/>
    <x v="2541"/>
    <x v="1"/>
    <x v="6"/>
    <d v="2014-09-26T22:43:04"/>
    <x v="3672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x v="229"/>
    <b v="1"/>
    <s v="theater/plays"/>
    <n v="114"/>
    <x v="2542"/>
    <x v="1"/>
    <x v="6"/>
    <d v="2014-11-05T12:52:00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x v="162"/>
    <b v="1"/>
    <s v="theater/plays"/>
    <n v="100"/>
    <x v="2543"/>
    <x v="1"/>
    <x v="6"/>
    <d v="2016-09-03T20:57:09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x v="83"/>
    <b v="1"/>
    <s v="theater/plays"/>
    <n v="140"/>
    <x v="457"/>
    <x v="1"/>
    <x v="6"/>
    <d v="2016-05-15T23:00:00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x v="38"/>
    <b v="1"/>
    <s v="theater/plays"/>
    <n v="129"/>
    <x v="2544"/>
    <x v="1"/>
    <x v="6"/>
    <d v="2014-09-12T19:34:44"/>
    <x v="367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x v="473"/>
    <b v="1"/>
    <s v="theater/plays"/>
    <n v="103"/>
    <x v="2545"/>
    <x v="1"/>
    <x v="6"/>
    <d v="2014-07-03T03:59:00"/>
    <x v="3677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x v="162"/>
    <b v="1"/>
    <s v="theater/plays"/>
    <n v="103"/>
    <x v="2546"/>
    <x v="1"/>
    <x v="6"/>
    <d v="2015-05-31T12:44:58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x v="209"/>
    <b v="1"/>
    <s v="theater/plays"/>
    <n v="110"/>
    <x v="2547"/>
    <x v="1"/>
    <x v="6"/>
    <d v="2014-07-01T04:59:00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x v="69"/>
    <b v="1"/>
    <s v="theater/plays"/>
    <n v="113"/>
    <x v="2548"/>
    <x v="1"/>
    <x v="6"/>
    <d v="2016-10-05T10:53:54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x v="59"/>
    <b v="1"/>
    <s v="theater/plays"/>
    <n v="112"/>
    <x v="1025"/>
    <x v="1"/>
    <x v="6"/>
    <d v="2016-01-15T15:38:10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x v="85"/>
    <b v="1"/>
    <s v="theater/plays"/>
    <n v="139"/>
    <x v="69"/>
    <x v="1"/>
    <x v="6"/>
    <d v="2014-06-16T06:59:00"/>
    <x v="3682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x v="36"/>
    <b v="1"/>
    <s v="theater/plays"/>
    <n v="111"/>
    <x v="2549"/>
    <x v="1"/>
    <x v="6"/>
    <d v="2016-10-20T02:48:16"/>
    <x v="3683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x v="23"/>
    <b v="1"/>
    <s v="theater/plays"/>
    <n v="139"/>
    <x v="2550"/>
    <x v="1"/>
    <x v="6"/>
    <d v="2015-09-02T04:19:46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x v="149"/>
    <b v="1"/>
    <s v="theater/plays"/>
    <n v="106"/>
    <x v="17"/>
    <x v="1"/>
    <x v="6"/>
    <d v="2014-05-19T21:00:00"/>
    <x v="3685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x v="79"/>
    <b v="1"/>
    <s v="theater/plays"/>
    <n v="101"/>
    <x v="2551"/>
    <x v="1"/>
    <x v="6"/>
    <d v="2015-08-29T03:59:00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x v="20"/>
    <b v="1"/>
    <s v="theater/plays"/>
    <n v="100"/>
    <x v="2552"/>
    <x v="1"/>
    <x v="6"/>
    <d v="2014-06-27T05:14:15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x v="70"/>
    <b v="1"/>
    <s v="theater/plays"/>
    <n v="109"/>
    <x v="995"/>
    <x v="1"/>
    <x v="6"/>
    <d v="2014-08-08T18:53:24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x v="95"/>
    <b v="1"/>
    <s v="theater/plays"/>
    <n v="118"/>
    <x v="2553"/>
    <x v="1"/>
    <x v="6"/>
    <d v="2015-06-21T22:25:00"/>
    <x v="3689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x v="162"/>
    <b v="1"/>
    <s v="theater/plays"/>
    <n v="120"/>
    <x v="2554"/>
    <x v="1"/>
    <x v="6"/>
    <d v="2014-11-27T15:21:23"/>
    <x v="3690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x v="220"/>
    <b v="1"/>
    <s v="theater/plays"/>
    <n v="128"/>
    <x v="2555"/>
    <x v="1"/>
    <x v="6"/>
    <d v="2015-03-02T04:59:00"/>
    <x v="3691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x v="57"/>
    <b v="1"/>
    <s v="theater/plays"/>
    <n v="126"/>
    <x v="2556"/>
    <x v="1"/>
    <x v="6"/>
    <d v="2014-09-19T00:00:00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x v="25"/>
    <b v="1"/>
    <s v="theater/plays"/>
    <n v="129"/>
    <x v="2557"/>
    <x v="1"/>
    <x v="6"/>
    <d v="2015-11-30T22:30:00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x v="65"/>
    <b v="1"/>
    <s v="theater/plays"/>
    <n v="107"/>
    <x v="2558"/>
    <x v="1"/>
    <x v="6"/>
    <d v="2016-06-06T02:00:00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x v="51"/>
    <b v="1"/>
    <s v="theater/plays"/>
    <n v="100"/>
    <x v="2559"/>
    <x v="1"/>
    <x v="6"/>
    <d v="2015-01-11T20:53:30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x v="76"/>
    <b v="1"/>
    <s v="theater/plays"/>
    <n v="155"/>
    <x v="2560"/>
    <x v="1"/>
    <x v="6"/>
    <d v="2015-02-13T14:48:36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x v="209"/>
    <b v="1"/>
    <s v="theater/plays"/>
    <n v="108"/>
    <x v="2561"/>
    <x v="1"/>
    <x v="6"/>
    <d v="2016-05-10T11:10:48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x v="327"/>
    <b v="1"/>
    <s v="theater/plays"/>
    <n v="111"/>
    <x v="2562"/>
    <x v="1"/>
    <x v="6"/>
    <d v="2016-03-02T19:21:27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x v="244"/>
    <b v="1"/>
    <s v="theater/plays"/>
    <n v="101"/>
    <x v="2007"/>
    <x v="1"/>
    <x v="6"/>
    <d v="2014-10-15T14:26:56"/>
    <x v="3699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x v="59"/>
    <b v="1"/>
    <s v="theater/plays"/>
    <n v="121"/>
    <x v="2274"/>
    <x v="1"/>
    <x v="6"/>
    <d v="2014-09-30T16:00:00"/>
    <x v="370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x v="70"/>
    <b v="1"/>
    <s v="theater/plays"/>
    <n v="100"/>
    <x v="2563"/>
    <x v="1"/>
    <x v="6"/>
    <d v="2015-06-04T12:59:53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x v="64"/>
    <b v="1"/>
    <s v="theater/plays"/>
    <n v="109"/>
    <x v="2564"/>
    <x v="1"/>
    <x v="6"/>
    <d v="2016-07-10T22:59:00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x v="209"/>
    <b v="1"/>
    <s v="theater/plays"/>
    <n v="123"/>
    <x v="2565"/>
    <x v="1"/>
    <x v="6"/>
    <d v="2016-08-13T06:59:00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x v="74"/>
    <b v="1"/>
    <s v="theater/plays"/>
    <n v="136"/>
    <x v="2566"/>
    <x v="1"/>
    <x v="6"/>
    <d v="2016-05-31T16:33:14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x v="2"/>
    <b v="1"/>
    <s v="theater/plays"/>
    <n v="103"/>
    <x v="1829"/>
    <x v="1"/>
    <x v="6"/>
    <d v="2014-06-23T18:00:00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x v="62"/>
    <b v="1"/>
    <s v="theater/plays"/>
    <n v="121"/>
    <x v="2567"/>
    <x v="1"/>
    <x v="6"/>
    <d v="2014-09-12T21:55:49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x v="23"/>
    <b v="1"/>
    <s v="theater/plays"/>
    <n v="186"/>
    <x v="2568"/>
    <x v="1"/>
    <x v="6"/>
    <d v="2016-07-22T05:26:00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x v="70"/>
    <b v="1"/>
    <s v="theater/plays"/>
    <n v="300"/>
    <x v="2569"/>
    <x v="1"/>
    <x v="6"/>
    <d v="2014-07-04T03:24:46"/>
    <x v="3708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x v="2"/>
    <b v="1"/>
    <s v="theater/plays"/>
    <n v="108"/>
    <x v="2570"/>
    <x v="1"/>
    <x v="6"/>
    <d v="2014-06-25T16:59:06"/>
    <x v="3709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x v="74"/>
    <b v="1"/>
    <s v="theater/plays"/>
    <n v="141"/>
    <x v="2571"/>
    <x v="1"/>
    <x v="6"/>
    <d v="2015-04-03T13:49:48"/>
    <x v="3710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x v="64"/>
    <b v="1"/>
    <s v="theater/plays"/>
    <n v="114"/>
    <x v="2572"/>
    <x v="1"/>
    <x v="6"/>
    <d v="2014-06-15T16:00:00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x v="201"/>
    <b v="1"/>
    <s v="theater/plays"/>
    <n v="154"/>
    <x v="734"/>
    <x v="1"/>
    <x v="6"/>
    <d v="2015-05-31T06:59:00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x v="10"/>
    <b v="1"/>
    <s v="theater/plays"/>
    <n v="102"/>
    <x v="2573"/>
    <x v="1"/>
    <x v="6"/>
    <d v="2016-06-04T17:42:46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x v="174"/>
    <b v="1"/>
    <s v="theater/plays"/>
    <n v="102"/>
    <x v="2574"/>
    <x v="1"/>
    <x v="6"/>
    <d v="2015-05-26T03:59:00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x v="74"/>
    <b v="1"/>
    <s v="theater/plays"/>
    <n v="103"/>
    <x v="2575"/>
    <x v="1"/>
    <x v="6"/>
    <d v="2015-03-31T12:52:00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x v="54"/>
    <b v="1"/>
    <s v="theater/plays"/>
    <n v="156"/>
    <x v="843"/>
    <x v="1"/>
    <x v="6"/>
    <d v="2016-01-21T21:18:29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x v="62"/>
    <b v="1"/>
    <s v="theater/plays"/>
    <n v="101"/>
    <x v="2576"/>
    <x v="1"/>
    <x v="6"/>
    <d v="2015-05-09T20:47:29"/>
    <x v="3717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x v="67"/>
    <b v="1"/>
    <s v="theater/plays"/>
    <n v="239"/>
    <x v="2577"/>
    <x v="1"/>
    <x v="6"/>
    <d v="2015-02-27T17:11:15"/>
    <x v="3718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x v="80"/>
    <b v="1"/>
    <s v="theater/plays"/>
    <n v="210"/>
    <x v="2432"/>
    <x v="1"/>
    <x v="6"/>
    <d v="2015-06-22T17:31:06"/>
    <x v="3719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x v="244"/>
    <b v="1"/>
    <s v="theater/plays"/>
    <n v="105"/>
    <x v="2578"/>
    <x v="1"/>
    <x v="6"/>
    <d v="2015-07-02T23:50:06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x v="34"/>
    <b v="1"/>
    <s v="theater/plays"/>
    <n v="101"/>
    <x v="2579"/>
    <x v="1"/>
    <x v="6"/>
    <d v="2014-11-05T23:28:04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x v="2"/>
    <b v="1"/>
    <s v="theater/plays"/>
    <n v="111"/>
    <x v="2580"/>
    <x v="1"/>
    <x v="6"/>
    <d v="2016-02-11T22:59:00"/>
    <x v="3722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x v="287"/>
    <b v="1"/>
    <s v="theater/plays"/>
    <n v="102"/>
    <x v="2581"/>
    <x v="1"/>
    <x v="6"/>
    <d v="2014-11-30T19:04:22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x v="30"/>
    <b v="1"/>
    <s v="theater/plays"/>
    <n v="103"/>
    <x v="2582"/>
    <x v="1"/>
    <x v="6"/>
    <d v="2016-05-04T23:00:00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x v="41"/>
    <b v="1"/>
    <s v="theater/plays"/>
    <n v="127"/>
    <x v="2583"/>
    <x v="1"/>
    <x v="6"/>
    <d v="2016-02-18T21:30:00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x v="67"/>
    <b v="1"/>
    <s v="theater/plays"/>
    <n v="339"/>
    <x v="2584"/>
    <x v="1"/>
    <x v="6"/>
    <d v="2016-04-29T21:00:00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x v="51"/>
    <b v="1"/>
    <s v="theater/plays"/>
    <n v="101"/>
    <x v="2503"/>
    <x v="1"/>
    <x v="6"/>
    <d v="2016-10-20T04:55:00"/>
    <x v="3727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x v="162"/>
    <b v="0"/>
    <s v="theater/plays"/>
    <n v="9"/>
    <x v="2585"/>
    <x v="1"/>
    <x v="6"/>
    <d v="2015-08-19T04:06:16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x v="81"/>
    <b v="0"/>
    <s v="theater/plays"/>
    <n v="7"/>
    <x v="2586"/>
    <x v="1"/>
    <x v="6"/>
    <d v="2015-03-23T03:55:12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x v="29"/>
    <b v="0"/>
    <s v="theater/plays"/>
    <n v="10"/>
    <x v="101"/>
    <x v="1"/>
    <x v="6"/>
    <d v="2015-08-17T16:15:59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x v="8"/>
    <b v="0"/>
    <s v="theater/plays"/>
    <n v="11"/>
    <x v="1237"/>
    <x v="1"/>
    <x v="6"/>
    <d v="2015-01-10T03:23:00"/>
    <x v="3731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x v="80"/>
    <b v="0"/>
    <s v="theater/plays"/>
    <n v="15"/>
    <x v="163"/>
    <x v="1"/>
    <x v="6"/>
    <d v="2015-01-24T12:00:00"/>
    <x v="3732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x v="78"/>
    <b v="0"/>
    <s v="theater/plays"/>
    <n v="0"/>
    <x v="121"/>
    <x v="1"/>
    <x v="6"/>
    <d v="2015-04-18T22:30:00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x v="63"/>
    <b v="0"/>
    <s v="theater/plays"/>
    <n v="28"/>
    <x v="2254"/>
    <x v="1"/>
    <x v="6"/>
    <d v="2015-05-25T21:38:16"/>
    <x v="3734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x v="84"/>
    <b v="0"/>
    <s v="theater/plays"/>
    <n v="13"/>
    <x v="119"/>
    <x v="1"/>
    <x v="6"/>
    <d v="2015-05-28T16:38:09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x v="29"/>
    <b v="0"/>
    <s v="theater/plays"/>
    <n v="1"/>
    <x v="119"/>
    <x v="1"/>
    <x v="6"/>
    <d v="2015-03-23T18:00:00"/>
    <x v="373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x v="80"/>
    <b v="0"/>
    <s v="theater/plays"/>
    <n v="21"/>
    <x v="822"/>
    <x v="1"/>
    <x v="6"/>
    <d v="2015-11-12T06:59:00"/>
    <x v="3737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x v="79"/>
    <b v="0"/>
    <s v="theater/plays"/>
    <n v="18"/>
    <x v="817"/>
    <x v="1"/>
    <x v="6"/>
    <d v="2014-07-15T22:00:00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x v="22"/>
    <b v="0"/>
    <s v="theater/plays"/>
    <n v="20"/>
    <x v="2587"/>
    <x v="1"/>
    <x v="6"/>
    <d v="2016-07-17T10:47:48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x v="25"/>
    <b v="0"/>
    <s v="theater/plays"/>
    <n v="18"/>
    <x v="2588"/>
    <x v="1"/>
    <x v="6"/>
    <d v="2014-08-12T01:53:58"/>
    <x v="3740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x v="78"/>
    <b v="0"/>
    <s v="theater/plays"/>
    <n v="0"/>
    <x v="121"/>
    <x v="1"/>
    <x v="6"/>
    <d v="2015-12-17T22:05:50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x v="80"/>
    <b v="0"/>
    <s v="theater/plays"/>
    <n v="2"/>
    <x v="380"/>
    <x v="1"/>
    <x v="6"/>
    <d v="2014-09-06T05:09:04"/>
    <x v="3742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x v="78"/>
    <b v="0"/>
    <s v="theater/plays"/>
    <n v="0"/>
    <x v="121"/>
    <x v="1"/>
    <x v="6"/>
    <d v="2014-07-03T17:02:44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x v="78"/>
    <b v="0"/>
    <s v="theater/plays"/>
    <n v="0"/>
    <x v="121"/>
    <x v="1"/>
    <x v="6"/>
    <d v="2014-07-05T03:59:00"/>
    <x v="3744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x v="29"/>
    <b v="0"/>
    <s v="theater/plays"/>
    <n v="10"/>
    <x v="119"/>
    <x v="1"/>
    <x v="6"/>
    <d v="2014-08-10T16:45:02"/>
    <x v="3745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x v="29"/>
    <b v="0"/>
    <s v="theater/plays"/>
    <n v="2"/>
    <x v="2589"/>
    <x v="1"/>
    <x v="6"/>
    <d v="2016-10-08T09:20:39"/>
    <x v="374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x v="29"/>
    <b v="0"/>
    <s v="theater/plays"/>
    <n v="1"/>
    <x v="380"/>
    <x v="1"/>
    <x v="6"/>
    <d v="2015-07-05T22:59:00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x v="47"/>
    <b v="1"/>
    <s v="theater/musical"/>
    <n v="104"/>
    <x v="2590"/>
    <x v="1"/>
    <x v="40"/>
    <d v="2016-02-16T05:59:00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x v="63"/>
    <b v="1"/>
    <s v="theater/musical"/>
    <n v="105"/>
    <x v="753"/>
    <x v="1"/>
    <x v="40"/>
    <d v="2016-04-29T03:59:00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x v="33"/>
    <b v="1"/>
    <s v="theater/musical"/>
    <n v="100"/>
    <x v="2591"/>
    <x v="1"/>
    <x v="40"/>
    <d v="2015-02-10T07:59:00"/>
    <x v="375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x v="202"/>
    <b v="1"/>
    <s v="theater/musical"/>
    <n v="133"/>
    <x v="2592"/>
    <x v="1"/>
    <x v="40"/>
    <d v="2016-04-02T23:51:13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x v="41"/>
    <b v="1"/>
    <s v="theater/musical"/>
    <n v="113"/>
    <x v="789"/>
    <x v="1"/>
    <x v="40"/>
    <d v="2016-10-16T21:00:00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x v="209"/>
    <b v="1"/>
    <s v="theater/musical"/>
    <n v="103"/>
    <x v="2593"/>
    <x v="1"/>
    <x v="40"/>
    <d v="2015-06-03T00:00:00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x v="74"/>
    <b v="1"/>
    <s v="theater/musical"/>
    <n v="120"/>
    <x v="2594"/>
    <x v="1"/>
    <x v="40"/>
    <d v="2014-07-26T04:59:00"/>
    <x v="3754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x v="33"/>
    <b v="1"/>
    <s v="theater/musical"/>
    <n v="130"/>
    <x v="2595"/>
    <x v="1"/>
    <x v="40"/>
    <d v="2016-04-15T20:48:27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x v="57"/>
    <b v="1"/>
    <s v="theater/musical"/>
    <n v="101"/>
    <x v="2596"/>
    <x v="1"/>
    <x v="40"/>
    <d v="2014-06-11T19:33:18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x v="133"/>
    <b v="1"/>
    <s v="theater/musical"/>
    <n v="109"/>
    <x v="2597"/>
    <x v="1"/>
    <x v="40"/>
    <d v="2014-12-01T20:25:15"/>
    <x v="3757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x v="55"/>
    <b v="1"/>
    <s v="theater/musical"/>
    <n v="102"/>
    <x v="1254"/>
    <x v="1"/>
    <x v="40"/>
    <d v="2014-05-19T05:00:00"/>
    <x v="3758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x v="106"/>
    <b v="1"/>
    <s v="theater/musical"/>
    <n v="110"/>
    <x v="2598"/>
    <x v="1"/>
    <x v="40"/>
    <d v="2015-08-26T02:35:53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x v="110"/>
    <b v="1"/>
    <s v="theater/musical"/>
    <n v="101"/>
    <x v="2599"/>
    <x v="1"/>
    <x v="40"/>
    <d v="2014-05-05T12:36:26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x v="83"/>
    <b v="1"/>
    <s v="theater/musical"/>
    <n v="100"/>
    <x v="2600"/>
    <x v="1"/>
    <x v="40"/>
    <d v="2015-08-10T23:00:00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x v="33"/>
    <b v="1"/>
    <s v="theater/musical"/>
    <n v="106"/>
    <x v="2601"/>
    <x v="1"/>
    <x v="40"/>
    <d v="2015-08-02T19:31:29"/>
    <x v="3762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x v="99"/>
    <b v="1"/>
    <s v="theater/musical"/>
    <n v="100"/>
    <x v="2602"/>
    <x v="1"/>
    <x v="40"/>
    <d v="2015-04-01T17:00:26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x v="74"/>
    <b v="1"/>
    <s v="theater/musical"/>
    <n v="100"/>
    <x v="2480"/>
    <x v="1"/>
    <x v="40"/>
    <d v="2016-05-29T00:36:00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x v="329"/>
    <b v="1"/>
    <s v="theater/musical"/>
    <n v="113"/>
    <x v="2603"/>
    <x v="1"/>
    <x v="40"/>
    <d v="2014-07-30T18:38:02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x v="93"/>
    <b v="1"/>
    <s v="theater/musical"/>
    <n v="103"/>
    <x v="2604"/>
    <x v="1"/>
    <x v="40"/>
    <d v="2014-07-03T04:00:45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x v="66"/>
    <b v="1"/>
    <s v="theater/musical"/>
    <n v="117"/>
    <x v="645"/>
    <x v="1"/>
    <x v="40"/>
    <d v="2015-03-01T04:59:00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x v="6"/>
    <b v="1"/>
    <s v="theater/musical"/>
    <n v="108"/>
    <x v="2605"/>
    <x v="1"/>
    <x v="40"/>
    <d v="2014-06-12T17:28:10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x v="41"/>
    <b v="1"/>
    <s v="theater/musical"/>
    <n v="100"/>
    <x v="2606"/>
    <x v="1"/>
    <x v="40"/>
    <d v="2016-04-15T14:21:19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x v="9"/>
    <b v="1"/>
    <s v="theater/musical"/>
    <n v="100"/>
    <x v="101"/>
    <x v="1"/>
    <x v="40"/>
    <d v="2015-06-13T22:20:10"/>
    <x v="377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x v="44"/>
    <b v="1"/>
    <s v="theater/musical"/>
    <n v="146"/>
    <x v="2607"/>
    <x v="1"/>
    <x v="40"/>
    <d v="2016-05-18T00:00:00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x v="51"/>
    <b v="1"/>
    <s v="theater/musical"/>
    <n v="110"/>
    <x v="2608"/>
    <x v="1"/>
    <x v="40"/>
    <d v="2016-11-29T06:00:00"/>
    <x v="3772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x v="7"/>
    <b v="1"/>
    <s v="theater/musical"/>
    <n v="108"/>
    <x v="2609"/>
    <x v="1"/>
    <x v="40"/>
    <d v="2016-11-15T02:08:00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x v="20"/>
    <b v="1"/>
    <s v="theater/musical"/>
    <n v="100"/>
    <x v="101"/>
    <x v="1"/>
    <x v="40"/>
    <d v="2015-04-09T19:00:55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x v="25"/>
    <b v="1"/>
    <s v="theater/musical"/>
    <n v="100"/>
    <x v="1451"/>
    <x v="1"/>
    <x v="40"/>
    <d v="2015-04-09T04:00:00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x v="225"/>
    <b v="1"/>
    <s v="theater/musical"/>
    <n v="107"/>
    <x v="2610"/>
    <x v="1"/>
    <x v="40"/>
    <d v="2014-08-01T01:00:00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x v="211"/>
    <b v="1"/>
    <s v="theater/musical"/>
    <n v="143"/>
    <x v="1129"/>
    <x v="1"/>
    <x v="40"/>
    <d v="2014-09-27T04:00:00"/>
    <x v="3777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x v="17"/>
    <b v="1"/>
    <s v="theater/musical"/>
    <n v="105"/>
    <x v="2611"/>
    <x v="1"/>
    <x v="40"/>
    <d v="2015-02-14T19:39:40"/>
    <x v="3778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x v="248"/>
    <b v="1"/>
    <s v="theater/musical"/>
    <n v="104"/>
    <x v="938"/>
    <x v="1"/>
    <x v="40"/>
    <d v="2016-03-26T16:39:00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x v="209"/>
    <b v="1"/>
    <s v="theater/musical"/>
    <n v="120"/>
    <x v="101"/>
    <x v="1"/>
    <x v="40"/>
    <d v="2015-07-13T20:06:00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x v="47"/>
    <b v="1"/>
    <s v="theater/musical"/>
    <n v="110"/>
    <x v="2612"/>
    <x v="1"/>
    <x v="40"/>
    <d v="2014-09-08T21:11:25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x v="74"/>
    <b v="1"/>
    <s v="theater/musical"/>
    <n v="102"/>
    <x v="2613"/>
    <x v="1"/>
    <x v="40"/>
    <d v="2016-07-24T23:00:00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x v="54"/>
    <b v="1"/>
    <s v="theater/musical"/>
    <n v="129"/>
    <x v="2614"/>
    <x v="1"/>
    <x v="40"/>
    <d v="2016-03-15T16:00:00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x v="73"/>
    <b v="1"/>
    <s v="theater/musical"/>
    <n v="115"/>
    <x v="2615"/>
    <x v="1"/>
    <x v="40"/>
    <d v="2016-07-10T23:32:12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x v="209"/>
    <b v="1"/>
    <s v="theater/musical"/>
    <n v="151"/>
    <x v="965"/>
    <x v="1"/>
    <x v="40"/>
    <d v="2016-08-02T10:03:00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x v="26"/>
    <b v="1"/>
    <s v="theater/musical"/>
    <n v="111"/>
    <x v="2616"/>
    <x v="1"/>
    <x v="40"/>
    <d v="2016-05-27T00:54:35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x v="73"/>
    <b v="1"/>
    <s v="theater/musical"/>
    <n v="100"/>
    <x v="2617"/>
    <x v="1"/>
    <x v="40"/>
    <d v="2015-07-11T03:59:00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x v="29"/>
    <b v="0"/>
    <s v="theater/musical"/>
    <n v="1"/>
    <x v="130"/>
    <x v="1"/>
    <x v="40"/>
    <d v="2015-12-23T16:18:00"/>
    <x v="3788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x v="80"/>
    <b v="0"/>
    <s v="theater/musical"/>
    <n v="3"/>
    <x v="2005"/>
    <x v="1"/>
    <x v="40"/>
    <d v="2015-06-15T19:10:18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x v="78"/>
    <b v="0"/>
    <s v="theater/musical"/>
    <n v="0"/>
    <x v="121"/>
    <x v="1"/>
    <x v="40"/>
    <d v="2016-11-22T17:00:23"/>
    <x v="379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x v="78"/>
    <b v="0"/>
    <s v="theater/musical"/>
    <n v="0"/>
    <x v="121"/>
    <x v="1"/>
    <x v="40"/>
    <d v="2014-07-06T16:36:32"/>
    <x v="3791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x v="84"/>
    <b v="0"/>
    <s v="theater/musical"/>
    <n v="0"/>
    <x v="827"/>
    <x v="1"/>
    <x v="40"/>
    <d v="2015-07-15T10:43:42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x v="54"/>
    <b v="0"/>
    <s v="theater/musical"/>
    <n v="60"/>
    <x v="2618"/>
    <x v="1"/>
    <x v="40"/>
    <d v="2014-12-16T22:32:09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x v="29"/>
    <b v="0"/>
    <s v="theater/musical"/>
    <n v="1"/>
    <x v="73"/>
    <x v="1"/>
    <x v="40"/>
    <d v="2015-06-07T13:55:54"/>
    <x v="379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x v="84"/>
    <b v="0"/>
    <s v="theater/musical"/>
    <n v="2"/>
    <x v="144"/>
    <x v="1"/>
    <x v="40"/>
    <d v="2015-08-28T22:30:00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x v="29"/>
    <b v="0"/>
    <s v="theater/musical"/>
    <n v="0"/>
    <x v="120"/>
    <x v="1"/>
    <x v="40"/>
    <d v="2017-01-14T00:42:36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x v="77"/>
    <b v="0"/>
    <s v="theater/musical"/>
    <n v="90"/>
    <x v="2619"/>
    <x v="1"/>
    <x v="40"/>
    <d v="2015-04-20T21:09:25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x v="81"/>
    <b v="0"/>
    <s v="theater/musical"/>
    <n v="1"/>
    <x v="1491"/>
    <x v="1"/>
    <x v="40"/>
    <d v="2014-08-10T17:20:48"/>
    <x v="379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x v="80"/>
    <b v="0"/>
    <s v="theater/musical"/>
    <n v="4"/>
    <x v="965"/>
    <x v="1"/>
    <x v="40"/>
    <d v="2016-03-11T22:20:43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x v="38"/>
    <b v="0"/>
    <s v="theater/musical"/>
    <n v="4"/>
    <x v="2620"/>
    <x v="1"/>
    <x v="40"/>
    <d v="2015-01-11T04:59:00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x v="82"/>
    <b v="0"/>
    <s v="theater/musical"/>
    <n v="9"/>
    <x v="2621"/>
    <x v="1"/>
    <x v="40"/>
    <d v="2015-01-02T16:13:36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x v="78"/>
    <b v="0"/>
    <s v="theater/musical"/>
    <n v="0"/>
    <x v="121"/>
    <x v="1"/>
    <x v="40"/>
    <d v="2015-10-22T03:01:46"/>
    <x v="3802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x v="244"/>
    <b v="0"/>
    <s v="theater/musical"/>
    <n v="20"/>
    <x v="2382"/>
    <x v="1"/>
    <x v="40"/>
    <d v="2016-03-04T23:19:28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x v="78"/>
    <b v="0"/>
    <s v="theater/musical"/>
    <n v="0"/>
    <x v="121"/>
    <x v="1"/>
    <x v="40"/>
    <d v="2016-07-31T07:00:00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x v="84"/>
    <b v="0"/>
    <s v="theater/musical"/>
    <n v="0"/>
    <x v="1720"/>
    <x v="1"/>
    <x v="40"/>
    <d v="2014-09-27T21:17:20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x v="29"/>
    <b v="0"/>
    <s v="theater/musical"/>
    <n v="0"/>
    <x v="144"/>
    <x v="1"/>
    <x v="40"/>
    <d v="2014-06-29T06:13:01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x v="82"/>
    <b v="0"/>
    <s v="theater/musical"/>
    <n v="30"/>
    <x v="2622"/>
    <x v="1"/>
    <x v="40"/>
    <d v="2015-04-03T21:48:59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x v="54"/>
    <b v="1"/>
    <s v="theater/plays"/>
    <n v="100"/>
    <x v="683"/>
    <x v="1"/>
    <x v="6"/>
    <d v="2015-04-25T09:53:39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x v="44"/>
    <b v="1"/>
    <s v="theater/plays"/>
    <n v="101"/>
    <x v="1316"/>
    <x v="1"/>
    <x v="6"/>
    <d v="2014-07-30T23:00:00"/>
    <x v="3809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x v="55"/>
    <b v="1"/>
    <s v="theater/plays"/>
    <n v="122"/>
    <x v="2623"/>
    <x v="1"/>
    <x v="6"/>
    <d v="2015-03-21T19:22:38"/>
    <x v="3810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x v="10"/>
    <b v="1"/>
    <s v="theater/plays"/>
    <n v="330"/>
    <x v="794"/>
    <x v="1"/>
    <x v="6"/>
    <d v="2016-05-31T11:00:00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x v="202"/>
    <b v="1"/>
    <s v="theater/plays"/>
    <n v="110"/>
    <x v="2624"/>
    <x v="1"/>
    <x v="6"/>
    <d v="2015-06-01T03:59:00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x v="74"/>
    <b v="1"/>
    <s v="theater/plays"/>
    <n v="101"/>
    <x v="2625"/>
    <x v="1"/>
    <x v="6"/>
    <d v="2016-06-14T21:43:00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x v="69"/>
    <b v="1"/>
    <s v="theater/plays"/>
    <n v="140"/>
    <x v="2626"/>
    <x v="1"/>
    <x v="6"/>
    <d v="2015-04-01T03:59:00"/>
    <x v="3814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x v="9"/>
    <b v="1"/>
    <s v="theater/plays"/>
    <n v="100"/>
    <x v="73"/>
    <x v="1"/>
    <x v="6"/>
    <d v="2015-08-20T23:00:00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x v="77"/>
    <b v="1"/>
    <s v="theater/plays"/>
    <n v="119"/>
    <x v="2627"/>
    <x v="1"/>
    <x v="6"/>
    <d v="2014-07-17T16:33:43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x v="9"/>
    <b v="1"/>
    <s v="theater/plays"/>
    <n v="107"/>
    <x v="2628"/>
    <x v="1"/>
    <x v="6"/>
    <d v="2015-10-24T03:59:00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x v="73"/>
    <b v="1"/>
    <s v="theater/plays"/>
    <n v="228"/>
    <x v="2629"/>
    <x v="1"/>
    <x v="6"/>
    <d v="2015-03-12T19:13:02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x v="55"/>
    <b v="1"/>
    <s v="theater/plays"/>
    <n v="106"/>
    <x v="2630"/>
    <x v="1"/>
    <x v="6"/>
    <d v="2015-07-17T21:02:00"/>
    <x v="3819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x v="9"/>
    <b v="1"/>
    <s v="theater/plays"/>
    <n v="143"/>
    <x v="1615"/>
    <x v="1"/>
    <x v="6"/>
    <d v="2015-07-05T15:38:37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x v="67"/>
    <b v="1"/>
    <s v="theater/plays"/>
    <n v="105"/>
    <x v="2631"/>
    <x v="1"/>
    <x v="6"/>
    <d v="2016-01-04T04:20:07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x v="88"/>
    <b v="1"/>
    <s v="theater/plays"/>
    <n v="110"/>
    <x v="2632"/>
    <x v="1"/>
    <x v="6"/>
    <d v="2016-01-19T22:59:00"/>
    <x v="3822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x v="14"/>
    <b v="1"/>
    <s v="theater/plays"/>
    <n v="106"/>
    <x v="1622"/>
    <x v="1"/>
    <x v="6"/>
    <d v="2015-07-20T03:59:00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x v="63"/>
    <b v="1"/>
    <s v="theater/plays"/>
    <n v="108"/>
    <x v="2633"/>
    <x v="1"/>
    <x v="6"/>
    <d v="2016-08-01T13:41:00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x v="72"/>
    <b v="1"/>
    <s v="theater/plays"/>
    <n v="105"/>
    <x v="2634"/>
    <x v="1"/>
    <x v="6"/>
    <d v="2015-06-17T01:40:14"/>
    <x v="3825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x v="55"/>
    <b v="1"/>
    <s v="theater/plays"/>
    <n v="119"/>
    <x v="440"/>
    <x v="1"/>
    <x v="6"/>
    <d v="2015-05-07T10:09:54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x v="71"/>
    <b v="1"/>
    <s v="theater/plays"/>
    <n v="153"/>
    <x v="2635"/>
    <x v="1"/>
    <x v="6"/>
    <d v="2015-03-27T00:00:00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x v="33"/>
    <b v="1"/>
    <s v="theater/plays"/>
    <n v="100"/>
    <x v="2636"/>
    <x v="1"/>
    <x v="6"/>
    <d v="2014-12-31T13:39:47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x v="22"/>
    <b v="1"/>
    <s v="theater/plays"/>
    <n v="100"/>
    <x v="2637"/>
    <x v="1"/>
    <x v="6"/>
    <d v="2016-08-31T20:46:11"/>
    <x v="3829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x v="83"/>
    <b v="1"/>
    <s v="theater/plays"/>
    <n v="225"/>
    <x v="753"/>
    <x v="1"/>
    <x v="6"/>
    <d v="2016-05-27T17:46:51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x v="82"/>
    <b v="1"/>
    <s v="theater/plays"/>
    <n v="106"/>
    <x v="2638"/>
    <x v="1"/>
    <x v="6"/>
    <d v="2014-11-05T21:22:25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x v="82"/>
    <b v="1"/>
    <s v="theater/plays"/>
    <n v="105"/>
    <x v="2639"/>
    <x v="1"/>
    <x v="6"/>
    <d v="2016-02-20T02:45:35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x v="9"/>
    <b v="1"/>
    <s v="theater/plays"/>
    <n v="117"/>
    <x v="277"/>
    <x v="1"/>
    <x v="6"/>
    <d v="2014-12-01T19:09:00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x v="7"/>
    <b v="1"/>
    <s v="theater/plays"/>
    <n v="109"/>
    <x v="2640"/>
    <x v="1"/>
    <x v="6"/>
    <d v="2015-06-18T10:41:07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x v="22"/>
    <b v="1"/>
    <s v="theater/plays"/>
    <n v="160"/>
    <x v="375"/>
    <x v="1"/>
    <x v="6"/>
    <d v="2016-04-21T22:36:48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x v="25"/>
    <b v="1"/>
    <s v="theater/plays"/>
    <n v="113"/>
    <x v="2641"/>
    <x v="1"/>
    <x v="6"/>
    <d v="2016-08-03T04:09:00"/>
    <x v="383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x v="57"/>
    <b v="1"/>
    <s v="theater/plays"/>
    <n v="102"/>
    <x v="2642"/>
    <x v="1"/>
    <x v="6"/>
    <d v="2015-07-03T18:22:38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x v="61"/>
    <b v="1"/>
    <s v="theater/plays"/>
    <n v="101"/>
    <x v="2643"/>
    <x v="1"/>
    <x v="6"/>
    <d v="2015-05-22T17:03:29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x v="58"/>
    <b v="1"/>
    <s v="theater/plays"/>
    <n v="101"/>
    <x v="2644"/>
    <x v="1"/>
    <x v="6"/>
    <d v="2015-07-30T03:25:24"/>
    <x v="3839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x v="83"/>
    <b v="1"/>
    <s v="theater/plays"/>
    <n v="6500"/>
    <x v="94"/>
    <x v="1"/>
    <x v="6"/>
    <d v="2016-03-28T15:50:29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x v="69"/>
    <b v="0"/>
    <s v="theater/plays"/>
    <n v="9"/>
    <x v="2645"/>
    <x v="1"/>
    <x v="6"/>
    <d v="2014-07-20T18:51:27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x v="23"/>
    <b v="0"/>
    <s v="theater/plays"/>
    <n v="22"/>
    <x v="2646"/>
    <x v="1"/>
    <x v="6"/>
    <d v="2014-05-11T11:50:52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x v="10"/>
    <b v="0"/>
    <s v="theater/plays"/>
    <n v="21"/>
    <x v="2647"/>
    <x v="1"/>
    <x v="6"/>
    <d v="2014-06-01T01:44:24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x v="133"/>
    <b v="0"/>
    <s v="theater/plays"/>
    <n v="41"/>
    <x v="2648"/>
    <x v="1"/>
    <x v="6"/>
    <d v="2014-06-03T06:59:00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x v="8"/>
    <b v="0"/>
    <s v="theater/plays"/>
    <n v="2"/>
    <x v="2649"/>
    <x v="1"/>
    <x v="6"/>
    <d v="2015-10-01T15:02:54"/>
    <x v="3845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x v="22"/>
    <b v="0"/>
    <s v="theater/plays"/>
    <n v="3"/>
    <x v="2120"/>
    <x v="1"/>
    <x v="6"/>
    <d v="2014-10-04T06:59:00"/>
    <x v="384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x v="82"/>
    <b v="0"/>
    <s v="theater/plays"/>
    <n v="16"/>
    <x v="2650"/>
    <x v="1"/>
    <x v="6"/>
    <d v="2015-07-19T05:23:11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x v="68"/>
    <b v="0"/>
    <s v="theater/plays"/>
    <n v="16"/>
    <x v="2651"/>
    <x v="1"/>
    <x v="6"/>
    <d v="2015-10-18T19:36:29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x v="33"/>
    <b v="0"/>
    <s v="theater/plays"/>
    <n v="7"/>
    <x v="2652"/>
    <x v="1"/>
    <x v="6"/>
    <d v="2015-06-11T18:24:44"/>
    <x v="3849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x v="80"/>
    <b v="0"/>
    <s v="theater/plays"/>
    <n v="4"/>
    <x v="2653"/>
    <x v="1"/>
    <x v="6"/>
    <d v="2015-01-01T02:59:03"/>
    <x v="3850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x v="54"/>
    <b v="0"/>
    <s v="theater/plays"/>
    <n v="34"/>
    <x v="2654"/>
    <x v="1"/>
    <x v="6"/>
    <d v="2015-07-17T10:32:59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x v="84"/>
    <b v="0"/>
    <s v="theater/plays"/>
    <n v="0"/>
    <x v="119"/>
    <x v="1"/>
    <x v="6"/>
    <d v="2015-03-27T03:34:36"/>
    <x v="3852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x v="84"/>
    <b v="0"/>
    <s v="theater/plays"/>
    <n v="0"/>
    <x v="31"/>
    <x v="1"/>
    <x v="6"/>
    <d v="2014-09-01T20:09:38"/>
    <x v="3853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x v="9"/>
    <b v="0"/>
    <s v="theater/plays"/>
    <n v="16"/>
    <x v="2655"/>
    <x v="1"/>
    <x v="6"/>
    <d v="2015-05-09T21:14:18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x v="29"/>
    <b v="0"/>
    <s v="theater/plays"/>
    <n v="3"/>
    <x v="380"/>
    <x v="1"/>
    <x v="6"/>
    <d v="2015-03-26T22:17:51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x v="29"/>
    <b v="0"/>
    <s v="theater/plays"/>
    <n v="0"/>
    <x v="120"/>
    <x v="1"/>
    <x v="6"/>
    <d v="2015-03-08T16:50:03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x v="80"/>
    <b v="0"/>
    <s v="theater/plays"/>
    <n v="5"/>
    <x v="177"/>
    <x v="1"/>
    <x v="6"/>
    <d v="2014-08-01T17:12:00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x v="29"/>
    <b v="0"/>
    <s v="theater/plays"/>
    <n v="2"/>
    <x v="119"/>
    <x v="1"/>
    <x v="6"/>
    <d v="2015-05-22T21:00:00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x v="29"/>
    <b v="0"/>
    <s v="theater/plays"/>
    <n v="0"/>
    <x v="120"/>
    <x v="1"/>
    <x v="6"/>
    <d v="2014-06-25T21:00:00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x v="62"/>
    <b v="0"/>
    <s v="theater/plays"/>
    <n v="18"/>
    <x v="2656"/>
    <x v="1"/>
    <x v="6"/>
    <d v="2014-08-12T15:51:50"/>
    <x v="3860"/>
  </r>
  <r>
    <n v="3861"/>
    <s v="READY OR NOT HERE I COME"/>
    <s v="THE COMING OF THE LORD!"/>
    <n v="2000"/>
    <n v="100"/>
    <x v="2"/>
    <x v="0"/>
    <s v="USD"/>
    <n v="1415828820"/>
    <n v="1412258977"/>
    <b v="0"/>
    <x v="29"/>
    <b v="0"/>
    <s v="theater/plays"/>
    <n v="5"/>
    <x v="101"/>
    <x v="1"/>
    <x v="6"/>
    <d v="2014-11-12T21:47:00"/>
    <x v="3861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x v="29"/>
    <b v="0"/>
    <s v="theater/plays"/>
    <n v="0"/>
    <x v="120"/>
    <x v="1"/>
    <x v="6"/>
    <d v="2016-09-12T16:59:00"/>
    <x v="3862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x v="78"/>
    <b v="0"/>
    <s v="theater/plays"/>
    <n v="0"/>
    <x v="121"/>
    <x v="1"/>
    <x v="6"/>
    <d v="2015-11-05T16:11:45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x v="83"/>
    <b v="0"/>
    <s v="theater/plays"/>
    <n v="1"/>
    <x v="135"/>
    <x v="1"/>
    <x v="6"/>
    <d v="2015-11-17T22:24:14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x v="25"/>
    <b v="0"/>
    <s v="theater/plays"/>
    <n v="27"/>
    <x v="2235"/>
    <x v="1"/>
    <x v="6"/>
    <d v="2014-08-30T05:30:00"/>
    <x v="3865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x v="84"/>
    <b v="0"/>
    <s v="theater/plays"/>
    <n v="1"/>
    <x v="148"/>
    <x v="1"/>
    <x v="6"/>
    <d v="2016-03-23T03:29:00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x v="81"/>
    <b v="0"/>
    <s v="theater/plays"/>
    <n v="13"/>
    <x v="2214"/>
    <x v="1"/>
    <x v="6"/>
    <d v="2016-06-18T19:32:19"/>
    <x v="3867"/>
  </r>
  <r>
    <n v="3868"/>
    <s v="1000 words (Canceled)"/>
    <s v="New collection of music by Scott Evan Davis!"/>
    <n v="5000"/>
    <n v="10"/>
    <x v="1"/>
    <x v="1"/>
    <s v="GBP"/>
    <n v="1410191405"/>
    <n v="1408031405"/>
    <b v="0"/>
    <x v="29"/>
    <b v="0"/>
    <s v="theater/musical"/>
    <n v="0"/>
    <x v="119"/>
    <x v="1"/>
    <x v="40"/>
    <d v="2014-09-08T15:50:05"/>
    <x v="3868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x v="41"/>
    <b v="0"/>
    <s v="theater/musical"/>
    <n v="3"/>
    <x v="882"/>
    <x v="1"/>
    <x v="40"/>
    <d v="2015-03-14T03:11:00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x v="73"/>
    <b v="0"/>
    <s v="theater/musical"/>
    <n v="15"/>
    <x v="1795"/>
    <x v="1"/>
    <x v="40"/>
    <d v="2014-07-03T04:07:58"/>
    <x v="387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x v="83"/>
    <b v="0"/>
    <s v="theater/musical"/>
    <n v="3"/>
    <x v="140"/>
    <x v="1"/>
    <x v="40"/>
    <d v="2017-03-29T17:44:10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x v="78"/>
    <b v="0"/>
    <s v="theater/musical"/>
    <n v="0"/>
    <x v="121"/>
    <x v="1"/>
    <x v="40"/>
    <d v="2015-08-14T03:29:56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x v="78"/>
    <b v="0"/>
    <s v="theater/musical"/>
    <n v="0"/>
    <x v="121"/>
    <x v="1"/>
    <x v="40"/>
    <d v="2015-10-08T16:42:15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x v="78"/>
    <b v="0"/>
    <s v="theater/musical"/>
    <n v="0"/>
    <x v="121"/>
    <x v="1"/>
    <x v="40"/>
    <d v="2015-01-24T01:00:00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x v="78"/>
    <b v="0"/>
    <s v="theater/musical"/>
    <n v="0"/>
    <x v="121"/>
    <x v="1"/>
    <x v="40"/>
    <d v="2016-09-03T10:00:00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x v="67"/>
    <b v="0"/>
    <s v="theater/musical"/>
    <n v="53"/>
    <x v="2355"/>
    <x v="1"/>
    <x v="40"/>
    <d v="2016-02-02T14:58:48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x v="25"/>
    <b v="0"/>
    <s v="theater/musical"/>
    <n v="5"/>
    <x v="2657"/>
    <x v="1"/>
    <x v="40"/>
    <d v="2016-12-08T16:15:52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x v="29"/>
    <b v="0"/>
    <s v="theater/musical"/>
    <n v="0"/>
    <x v="119"/>
    <x v="1"/>
    <x v="40"/>
    <d v="2015-06-30T03:59:00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x v="78"/>
    <b v="0"/>
    <s v="theater/musical"/>
    <n v="0"/>
    <x v="121"/>
    <x v="1"/>
    <x v="40"/>
    <d v="2015-01-25T20:39:56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x v="57"/>
    <b v="0"/>
    <s v="theater/musical"/>
    <n v="13"/>
    <x v="350"/>
    <x v="1"/>
    <x v="40"/>
    <d v="2014-07-30T23:00:00"/>
    <x v="388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x v="29"/>
    <b v="0"/>
    <s v="theater/musical"/>
    <n v="5"/>
    <x v="380"/>
    <x v="1"/>
    <x v="40"/>
    <d v="2017-02-20T00:26:39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x v="78"/>
    <b v="0"/>
    <s v="theater/musical"/>
    <n v="0"/>
    <x v="121"/>
    <x v="1"/>
    <x v="40"/>
    <d v="2016-01-31T23:03:00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x v="78"/>
    <b v="0"/>
    <s v="theater/musical"/>
    <n v="0"/>
    <x v="121"/>
    <x v="1"/>
    <x v="40"/>
    <d v="2014-09-02T14:27:49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x v="78"/>
    <b v="0"/>
    <s v="theater/musical"/>
    <n v="0"/>
    <x v="121"/>
    <x v="1"/>
    <x v="40"/>
    <d v="2015-03-27T17:59:52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x v="78"/>
    <b v="0"/>
    <s v="theater/musical"/>
    <n v="0"/>
    <x v="121"/>
    <x v="1"/>
    <x v="40"/>
    <d v="2016-05-09T22:49:51"/>
    <x v="3885"/>
  </r>
  <r>
    <n v="3886"/>
    <s v="a (Canceled)"/>
    <n v="1"/>
    <n v="10000"/>
    <n v="0"/>
    <x v="1"/>
    <x v="2"/>
    <s v="AUD"/>
    <n v="1418275702"/>
    <n v="1415683702"/>
    <b v="0"/>
    <x v="78"/>
    <b v="0"/>
    <s v="theater/musical"/>
    <n v="0"/>
    <x v="121"/>
    <x v="1"/>
    <x v="40"/>
    <d v="2014-12-11T05:28:22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x v="84"/>
    <b v="0"/>
    <s v="theater/musical"/>
    <n v="2"/>
    <x v="827"/>
    <x v="1"/>
    <x v="40"/>
    <d v="2015-05-01T22:00:00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x v="25"/>
    <b v="0"/>
    <s v="theater/plays"/>
    <n v="27"/>
    <x v="2418"/>
    <x v="1"/>
    <x v="6"/>
    <d v="2017-02-26T13:05:58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x v="82"/>
    <b v="0"/>
    <s v="theater/plays"/>
    <n v="1"/>
    <x v="2658"/>
    <x v="1"/>
    <x v="6"/>
    <d v="2015-01-04T23:26:00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x v="22"/>
    <b v="0"/>
    <s v="theater/plays"/>
    <n v="17"/>
    <x v="2659"/>
    <x v="1"/>
    <x v="6"/>
    <d v="2015-08-15T18:12:24"/>
    <x v="3890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x v="63"/>
    <b v="0"/>
    <s v="theater/plays"/>
    <n v="33"/>
    <x v="2218"/>
    <x v="1"/>
    <x v="6"/>
    <d v="2015-03-23T04:59:00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x v="78"/>
    <b v="0"/>
    <s v="theater/plays"/>
    <n v="0"/>
    <x v="121"/>
    <x v="1"/>
    <x v="6"/>
    <d v="2014-08-24T07:00:00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x v="87"/>
    <b v="0"/>
    <s v="theater/plays"/>
    <n v="22"/>
    <x v="2660"/>
    <x v="1"/>
    <x v="6"/>
    <d v="2014-07-01T06:00:00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x v="202"/>
    <b v="0"/>
    <s v="theater/plays"/>
    <n v="3"/>
    <x v="1296"/>
    <x v="1"/>
    <x v="6"/>
    <d v="2016-12-06T04:59:00"/>
    <x v="3894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x v="29"/>
    <b v="0"/>
    <s v="theater/plays"/>
    <n v="5"/>
    <x v="73"/>
    <x v="1"/>
    <x v="6"/>
    <d v="2015-02-28T06:00:18"/>
    <x v="3895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x v="80"/>
    <b v="0"/>
    <s v="theater/plays"/>
    <n v="11"/>
    <x v="655"/>
    <x v="1"/>
    <x v="6"/>
    <d v="2014-06-17T04:36:18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x v="73"/>
    <b v="0"/>
    <s v="theater/plays"/>
    <n v="18"/>
    <x v="878"/>
    <x v="1"/>
    <x v="6"/>
    <d v="2015-01-08T20:58:03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x v="38"/>
    <b v="0"/>
    <s v="theater/plays"/>
    <n v="33"/>
    <x v="1302"/>
    <x v="1"/>
    <x v="6"/>
    <d v="2015-08-17T16:00:00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x v="84"/>
    <b v="0"/>
    <s v="theater/plays"/>
    <n v="1"/>
    <x v="368"/>
    <x v="1"/>
    <x v="6"/>
    <d v="2014-08-12T18:36:01"/>
    <x v="3899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x v="81"/>
    <b v="0"/>
    <s v="theater/plays"/>
    <n v="5"/>
    <x v="2661"/>
    <x v="1"/>
    <x v="6"/>
    <d v="2015-06-11T02:13:11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x v="29"/>
    <b v="0"/>
    <s v="theater/plays"/>
    <n v="1"/>
    <x v="380"/>
    <x v="1"/>
    <x v="6"/>
    <d v="2015-12-19T19:49:59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x v="162"/>
    <b v="0"/>
    <s v="theater/plays"/>
    <n v="49"/>
    <x v="2662"/>
    <x v="1"/>
    <x v="6"/>
    <d v="2016-11-14T12:14:02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x v="78"/>
    <b v="0"/>
    <s v="theater/plays"/>
    <n v="0"/>
    <x v="121"/>
    <x v="1"/>
    <x v="6"/>
    <d v="2015-08-14T19:38:00"/>
    <x v="3903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x v="84"/>
    <b v="0"/>
    <s v="theater/plays"/>
    <n v="0"/>
    <x v="1720"/>
    <x v="1"/>
    <x v="6"/>
    <d v="2015-04-15T05:04:00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x v="63"/>
    <b v="0"/>
    <s v="theater/plays"/>
    <n v="12"/>
    <x v="2663"/>
    <x v="1"/>
    <x v="6"/>
    <d v="2015-06-11T23:00:00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x v="38"/>
    <b v="0"/>
    <s v="theater/plays"/>
    <n v="67"/>
    <x v="2664"/>
    <x v="1"/>
    <x v="6"/>
    <d v="2015-06-26T13:25:00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x v="80"/>
    <b v="0"/>
    <s v="theater/plays"/>
    <n v="15"/>
    <x v="2665"/>
    <x v="1"/>
    <x v="6"/>
    <d v="2014-10-26T20:08:00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x v="80"/>
    <b v="0"/>
    <s v="theater/plays"/>
    <n v="9"/>
    <x v="1783"/>
    <x v="1"/>
    <x v="6"/>
    <d v="2014-07-29T03:14:56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x v="80"/>
    <b v="0"/>
    <s v="theater/plays"/>
    <n v="0"/>
    <x v="1178"/>
    <x v="1"/>
    <x v="6"/>
    <d v="2014-09-11T08:37:22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x v="83"/>
    <b v="0"/>
    <s v="theater/plays"/>
    <n v="3"/>
    <x v="2666"/>
    <x v="1"/>
    <x v="6"/>
    <d v="2015-09-07T18:09:57"/>
    <x v="3910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x v="17"/>
    <b v="0"/>
    <s v="theater/plays"/>
    <n v="37"/>
    <x v="2417"/>
    <x v="1"/>
    <x v="6"/>
    <d v="2014-11-26T20:29:37"/>
    <x v="391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x v="29"/>
    <b v="0"/>
    <s v="theater/plays"/>
    <n v="0"/>
    <x v="120"/>
    <x v="1"/>
    <x v="6"/>
    <d v="2015-04-25T04:35:00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x v="63"/>
    <b v="0"/>
    <s v="theater/plays"/>
    <n v="10"/>
    <x v="2667"/>
    <x v="1"/>
    <x v="6"/>
    <d v="2015-11-30T06:04:09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x v="74"/>
    <b v="0"/>
    <s v="theater/plays"/>
    <n v="36"/>
    <x v="2274"/>
    <x v="1"/>
    <x v="6"/>
    <d v="2015-05-10T22:59:00"/>
    <x v="3914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x v="29"/>
    <b v="0"/>
    <s v="theater/plays"/>
    <n v="0"/>
    <x v="144"/>
    <x v="1"/>
    <x v="6"/>
    <d v="2016-06-01T23:38:29"/>
    <x v="3915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x v="78"/>
    <b v="0"/>
    <s v="theater/plays"/>
    <n v="0"/>
    <x v="121"/>
    <x v="1"/>
    <x v="6"/>
    <d v="2016-06-03T11:19:12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x v="29"/>
    <b v="0"/>
    <s v="theater/plays"/>
    <n v="0"/>
    <x v="119"/>
    <x v="1"/>
    <x v="6"/>
    <d v="2014-09-11T12:39:21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x v="83"/>
    <b v="0"/>
    <s v="theater/plays"/>
    <n v="0"/>
    <x v="375"/>
    <x v="1"/>
    <x v="6"/>
    <d v="2014-08-04T16:00:00"/>
    <x v="3918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x v="83"/>
    <b v="0"/>
    <s v="theater/plays"/>
    <n v="2"/>
    <x v="179"/>
    <x v="1"/>
    <x v="6"/>
    <d v="2016-01-18T00:00:00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x v="83"/>
    <b v="0"/>
    <s v="theater/plays"/>
    <n v="5"/>
    <x v="817"/>
    <x v="1"/>
    <x v="6"/>
    <d v="2016-11-13T10:17:40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x v="78"/>
    <b v="0"/>
    <s v="theater/plays"/>
    <n v="0"/>
    <x v="121"/>
    <x v="1"/>
    <x v="6"/>
    <d v="2014-10-26T18:00:00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x v="79"/>
    <b v="0"/>
    <s v="theater/plays"/>
    <n v="8"/>
    <x v="2668"/>
    <x v="1"/>
    <x v="6"/>
    <d v="2015-03-02T23:00:00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x v="57"/>
    <b v="0"/>
    <s v="theater/plays"/>
    <n v="12"/>
    <x v="2669"/>
    <x v="1"/>
    <x v="6"/>
    <d v="2015-04-09T23:31:11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x v="244"/>
    <b v="0"/>
    <s v="theater/plays"/>
    <n v="15"/>
    <x v="1338"/>
    <x v="1"/>
    <x v="6"/>
    <d v="2014-06-26T23:02:02"/>
    <x v="3924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x v="83"/>
    <b v="0"/>
    <s v="theater/plays"/>
    <n v="10"/>
    <x v="144"/>
    <x v="1"/>
    <x v="6"/>
    <d v="2014-07-30T20:53:59"/>
    <x v="3925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x v="29"/>
    <b v="0"/>
    <s v="theater/plays"/>
    <n v="0"/>
    <x v="2"/>
    <x v="1"/>
    <x v="6"/>
    <d v="2014-12-27T02:02:28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x v="84"/>
    <b v="0"/>
    <s v="theater/plays"/>
    <n v="1"/>
    <x v="381"/>
    <x v="1"/>
    <x v="6"/>
    <d v="2014-08-09T06:25:04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x v="63"/>
    <b v="0"/>
    <s v="theater/plays"/>
    <n v="13"/>
    <x v="2670"/>
    <x v="1"/>
    <x v="6"/>
    <d v="2015-10-16T04:59:00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x v="25"/>
    <b v="0"/>
    <s v="theater/plays"/>
    <n v="2"/>
    <x v="2671"/>
    <x v="1"/>
    <x v="6"/>
    <d v="2016-09-18T19:51:05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x v="78"/>
    <b v="0"/>
    <s v="theater/plays"/>
    <n v="0"/>
    <x v="121"/>
    <x v="1"/>
    <x v="6"/>
    <d v="2016-04-01T06:00:00"/>
    <x v="393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x v="78"/>
    <b v="0"/>
    <s v="theater/plays"/>
    <n v="0"/>
    <x v="121"/>
    <x v="1"/>
    <x v="6"/>
    <d v="2015-09-06T03:38:27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x v="29"/>
    <b v="0"/>
    <s v="theater/plays"/>
    <n v="0"/>
    <x v="120"/>
    <x v="1"/>
    <x v="6"/>
    <d v="2016-03-16T03:02:44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x v="8"/>
    <b v="0"/>
    <s v="theater/plays"/>
    <n v="16"/>
    <x v="1466"/>
    <x v="1"/>
    <x v="6"/>
    <d v="2016-07-17T00:43:00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x v="8"/>
    <b v="0"/>
    <s v="theater/plays"/>
    <n v="11"/>
    <x v="2672"/>
    <x v="1"/>
    <x v="6"/>
    <d v="2015-10-01T13:00:00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x v="23"/>
    <b v="0"/>
    <s v="theater/plays"/>
    <n v="44"/>
    <x v="2213"/>
    <x v="1"/>
    <x v="6"/>
    <d v="2015-10-04T15:45:46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x v="78"/>
    <b v="0"/>
    <s v="theater/plays"/>
    <n v="0"/>
    <x v="121"/>
    <x v="1"/>
    <x v="6"/>
    <d v="2016-12-01T07:18:40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x v="73"/>
    <b v="0"/>
    <s v="theater/plays"/>
    <n v="86"/>
    <x v="2673"/>
    <x v="1"/>
    <x v="6"/>
    <d v="2016-07-11T15:09:20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x v="81"/>
    <b v="0"/>
    <s v="theater/plays"/>
    <n v="12"/>
    <x v="295"/>
    <x v="1"/>
    <x v="6"/>
    <d v="2015-06-27T21:44:14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x v="29"/>
    <b v="0"/>
    <s v="theater/plays"/>
    <n v="0"/>
    <x v="144"/>
    <x v="1"/>
    <x v="6"/>
    <d v="2014-10-07T04:30:00"/>
    <x v="3939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x v="84"/>
    <b v="0"/>
    <s v="theater/plays"/>
    <n v="0"/>
    <x v="148"/>
    <x v="1"/>
    <x v="6"/>
    <d v="2015-01-02T11:49:11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x v="84"/>
    <b v="0"/>
    <s v="theater/plays"/>
    <n v="1"/>
    <x v="380"/>
    <x v="1"/>
    <x v="6"/>
    <d v="2014-11-25T01:00:00"/>
    <x v="394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x v="78"/>
    <b v="0"/>
    <s v="theater/plays"/>
    <n v="0"/>
    <x v="121"/>
    <x v="1"/>
    <x v="6"/>
    <d v="2015-06-16T21:41:54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x v="62"/>
    <b v="0"/>
    <s v="theater/plays"/>
    <n v="36"/>
    <x v="2674"/>
    <x v="1"/>
    <x v="6"/>
    <d v="2015-11-02T16:50:00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x v="78"/>
    <b v="0"/>
    <s v="theater/plays"/>
    <n v="0"/>
    <x v="121"/>
    <x v="1"/>
    <x v="6"/>
    <d v="2015-08-27T15:54:35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x v="29"/>
    <b v="0"/>
    <s v="theater/plays"/>
    <n v="0"/>
    <x v="144"/>
    <x v="1"/>
    <x v="6"/>
    <d v="2015-05-15T19:14:28"/>
    <x v="3945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x v="81"/>
    <b v="0"/>
    <s v="theater/plays"/>
    <n v="3"/>
    <x v="492"/>
    <x v="1"/>
    <x v="6"/>
    <d v="2015-02-28T08:00:00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x v="84"/>
    <b v="0"/>
    <s v="theater/plays"/>
    <n v="3"/>
    <x v="470"/>
    <x v="1"/>
    <x v="6"/>
    <d v="2016-10-02T03:25:44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x v="78"/>
    <b v="0"/>
    <s v="theater/plays"/>
    <n v="0"/>
    <x v="121"/>
    <x v="1"/>
    <x v="6"/>
    <d v="2014-09-07T07:48:43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x v="58"/>
    <b v="0"/>
    <s v="theater/plays"/>
    <n v="16"/>
    <x v="2675"/>
    <x v="1"/>
    <x v="6"/>
    <d v="2015-02-11T02:53:41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x v="29"/>
    <b v="0"/>
    <s v="theater/plays"/>
    <n v="1"/>
    <x v="380"/>
    <x v="1"/>
    <x v="6"/>
    <d v="2016-04-08T18:35:00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x v="29"/>
    <b v="0"/>
    <s v="theater/plays"/>
    <n v="0"/>
    <x v="120"/>
    <x v="1"/>
    <x v="6"/>
    <d v="2016-05-03T18:49:02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x v="29"/>
    <b v="0"/>
    <s v="theater/plays"/>
    <n v="0"/>
    <x v="380"/>
    <x v="1"/>
    <x v="6"/>
    <d v="2015-10-26T18:58:10"/>
    <x v="3952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x v="78"/>
    <b v="0"/>
    <s v="theater/plays"/>
    <n v="0"/>
    <x v="121"/>
    <x v="1"/>
    <x v="6"/>
    <d v="2016-07-29T23:29:00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x v="78"/>
    <b v="0"/>
    <s v="theater/plays"/>
    <n v="0"/>
    <x v="121"/>
    <x v="1"/>
    <x v="6"/>
    <d v="2014-07-14T15:37:44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x v="22"/>
    <b v="0"/>
    <s v="theater/plays"/>
    <n v="24"/>
    <x v="97"/>
    <x v="1"/>
    <x v="6"/>
    <d v="2015-11-28T21:22:21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x v="78"/>
    <b v="0"/>
    <s v="theater/plays"/>
    <n v="0"/>
    <x v="121"/>
    <x v="1"/>
    <x v="6"/>
    <d v="2016-04-25T00:20:00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x v="29"/>
    <b v="0"/>
    <s v="theater/plays"/>
    <n v="0"/>
    <x v="582"/>
    <x v="1"/>
    <x v="6"/>
    <d v="2016-07-08T23:25:54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x v="38"/>
    <b v="0"/>
    <s v="theater/plays"/>
    <n v="32"/>
    <x v="2676"/>
    <x v="1"/>
    <x v="6"/>
    <d v="2014-08-02T14:00:00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x v="8"/>
    <b v="0"/>
    <s v="theater/plays"/>
    <n v="24"/>
    <x v="821"/>
    <x v="1"/>
    <x v="6"/>
    <d v="2014-09-28T18:55:56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x v="80"/>
    <b v="0"/>
    <s v="theater/plays"/>
    <n v="2"/>
    <x v="784"/>
    <x v="1"/>
    <x v="6"/>
    <d v="2016-01-03T20:17:36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x v="84"/>
    <b v="0"/>
    <s v="theater/plays"/>
    <n v="0"/>
    <x v="678"/>
    <x v="1"/>
    <x v="6"/>
    <d v="2014-05-08T21:23:30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x v="83"/>
    <b v="0"/>
    <s v="theater/plays"/>
    <n v="3"/>
    <x v="2"/>
    <x v="1"/>
    <x v="6"/>
    <d v="2015-11-28T14:54:54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x v="78"/>
    <b v="0"/>
    <s v="theater/plays"/>
    <n v="0"/>
    <x v="121"/>
    <x v="1"/>
    <x v="6"/>
    <d v="2015-11-18T04:41:57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x v="83"/>
    <b v="0"/>
    <s v="theater/plays"/>
    <n v="6"/>
    <x v="823"/>
    <x v="1"/>
    <x v="6"/>
    <d v="2015-04-19T16:19:46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x v="80"/>
    <b v="0"/>
    <s v="theater/plays"/>
    <n v="14"/>
    <x v="367"/>
    <x v="1"/>
    <x v="6"/>
    <d v="2016-04-14T04:39:40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x v="84"/>
    <b v="0"/>
    <s v="theater/plays"/>
    <n v="1"/>
    <x v="377"/>
    <x v="1"/>
    <x v="6"/>
    <d v="2014-07-24T02:59:00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x v="73"/>
    <b v="0"/>
    <s v="theater/plays"/>
    <n v="24"/>
    <x v="2121"/>
    <x v="1"/>
    <x v="6"/>
    <d v="2017-03-06T06:58:27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x v="202"/>
    <b v="0"/>
    <s v="theater/plays"/>
    <n v="11"/>
    <x v="1447"/>
    <x v="1"/>
    <x v="6"/>
    <d v="2016-05-22T19:34:33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x v="79"/>
    <b v="0"/>
    <s v="theater/plays"/>
    <n v="7"/>
    <x v="2677"/>
    <x v="1"/>
    <x v="6"/>
    <d v="2016-08-29T03:55:00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x v="84"/>
    <b v="0"/>
    <s v="theater/plays"/>
    <n v="0"/>
    <x v="148"/>
    <x v="1"/>
    <x v="6"/>
    <d v="2016-04-17T20:43:31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x v="79"/>
    <b v="0"/>
    <s v="theater/plays"/>
    <n v="1"/>
    <x v="2678"/>
    <x v="1"/>
    <x v="6"/>
    <d v="2014-07-21T12:52:06"/>
    <x v="397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x v="22"/>
    <b v="0"/>
    <s v="theater/plays"/>
    <n v="21"/>
    <x v="2679"/>
    <x v="1"/>
    <x v="6"/>
    <d v="2015-02-06T01:37:14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x v="77"/>
    <b v="0"/>
    <s v="theater/plays"/>
    <n v="78"/>
    <x v="2680"/>
    <x v="1"/>
    <x v="6"/>
    <d v="2016-05-09T04:00:00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x v="202"/>
    <b v="0"/>
    <s v="theater/plays"/>
    <n v="32"/>
    <x v="2681"/>
    <x v="1"/>
    <x v="6"/>
    <d v="2016-06-02T13:07:28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x v="78"/>
    <b v="0"/>
    <s v="theater/plays"/>
    <n v="0"/>
    <x v="121"/>
    <x v="1"/>
    <x v="6"/>
    <d v="2016-07-13T20:48:18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x v="73"/>
    <b v="0"/>
    <s v="theater/plays"/>
    <n v="48"/>
    <x v="2682"/>
    <x v="1"/>
    <x v="6"/>
    <d v="2014-08-01T07:00:00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x v="79"/>
    <b v="0"/>
    <s v="theater/plays"/>
    <n v="1"/>
    <x v="2683"/>
    <x v="1"/>
    <x v="6"/>
    <d v="2016-07-22T18:55:32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x v="22"/>
    <b v="0"/>
    <s v="theater/plays"/>
    <n v="11"/>
    <x v="1261"/>
    <x v="1"/>
    <x v="6"/>
    <d v="2015-01-31T15:25:53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x v="79"/>
    <b v="0"/>
    <s v="theater/plays"/>
    <n v="2"/>
    <x v="1714"/>
    <x v="1"/>
    <x v="6"/>
    <d v="2015-03-29T20:00:00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x v="63"/>
    <b v="0"/>
    <s v="theater/plays"/>
    <n v="18"/>
    <x v="2641"/>
    <x v="1"/>
    <x v="6"/>
    <d v="2014-07-05T14:22:27"/>
    <x v="3980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x v="63"/>
    <b v="0"/>
    <s v="theater/plays"/>
    <n v="4"/>
    <x v="628"/>
    <x v="1"/>
    <x v="6"/>
    <d v="2016-07-17T04:19:09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x v="81"/>
    <b v="0"/>
    <s v="theater/plays"/>
    <n v="20"/>
    <x v="441"/>
    <x v="1"/>
    <x v="6"/>
    <d v="2015-07-07T19:26:20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x v="67"/>
    <b v="0"/>
    <s v="theater/plays"/>
    <n v="35"/>
    <x v="2684"/>
    <x v="1"/>
    <x v="6"/>
    <d v="2014-05-20T06:59:00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x v="73"/>
    <b v="0"/>
    <s v="theater/plays"/>
    <n v="6"/>
    <x v="2653"/>
    <x v="1"/>
    <x v="6"/>
    <d v="2014-11-08T00:00:00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x v="10"/>
    <b v="0"/>
    <s v="theater/plays"/>
    <n v="32"/>
    <x v="2685"/>
    <x v="1"/>
    <x v="6"/>
    <d v="2016-02-20T21:05:00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x v="62"/>
    <b v="0"/>
    <s v="theater/plays"/>
    <n v="10"/>
    <x v="2686"/>
    <x v="1"/>
    <x v="6"/>
    <d v="2016-05-06T13:04:00"/>
    <x v="398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x v="62"/>
    <b v="0"/>
    <s v="theater/plays"/>
    <n v="38"/>
    <x v="2687"/>
    <x v="1"/>
    <x v="6"/>
    <d v="2014-05-16T22:11:30"/>
    <x v="3987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x v="80"/>
    <b v="0"/>
    <s v="theater/plays"/>
    <n v="2"/>
    <x v="1729"/>
    <x v="1"/>
    <x v="6"/>
    <d v="2015-08-29T01:56:53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x v="78"/>
    <b v="0"/>
    <s v="theater/plays"/>
    <n v="0"/>
    <x v="121"/>
    <x v="1"/>
    <x v="6"/>
    <d v="2015-11-08T18:59:41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x v="83"/>
    <b v="0"/>
    <s v="theater/plays"/>
    <n v="4"/>
    <x v="1534"/>
    <x v="1"/>
    <x v="6"/>
    <d v="2016-03-02T16:08:13"/>
    <x v="3990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x v="29"/>
    <b v="0"/>
    <s v="theater/plays"/>
    <n v="20"/>
    <x v="101"/>
    <x v="1"/>
    <x v="6"/>
    <d v="2015-05-31T15:28:02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x v="82"/>
    <b v="0"/>
    <s v="theater/plays"/>
    <n v="5"/>
    <x v="2688"/>
    <x v="1"/>
    <x v="6"/>
    <d v="2015-12-11T23:34:19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x v="29"/>
    <b v="0"/>
    <s v="theater/plays"/>
    <n v="0"/>
    <x v="362"/>
    <x v="1"/>
    <x v="6"/>
    <d v="2015-05-13T20:45:12"/>
    <x v="3993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x v="29"/>
    <b v="0"/>
    <s v="theater/plays"/>
    <n v="0"/>
    <x v="144"/>
    <x v="1"/>
    <x v="6"/>
    <d v="2014-07-19T09:21:30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x v="80"/>
    <b v="0"/>
    <s v="theater/plays"/>
    <n v="35"/>
    <x v="827"/>
    <x v="1"/>
    <x v="6"/>
    <d v="2015-02-14T11:27:00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x v="57"/>
    <b v="0"/>
    <s v="theater/plays"/>
    <n v="17"/>
    <x v="779"/>
    <x v="1"/>
    <x v="6"/>
    <d v="2014-11-20T16:04:00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x v="78"/>
    <b v="0"/>
    <s v="theater/plays"/>
    <n v="0"/>
    <x v="121"/>
    <x v="1"/>
    <x v="6"/>
    <d v="2015-04-05T08:23:41"/>
    <x v="3997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x v="8"/>
    <b v="0"/>
    <s v="theater/plays"/>
    <n v="57"/>
    <x v="2689"/>
    <x v="1"/>
    <x v="6"/>
    <d v="2015-03-28T22:07:06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x v="25"/>
    <b v="0"/>
    <s v="theater/plays"/>
    <n v="17"/>
    <x v="2690"/>
    <x v="1"/>
    <x v="6"/>
    <d v="2014-08-31T19:51:49"/>
    <x v="3999"/>
  </r>
  <r>
    <n v="4000"/>
    <s v="The Escorts"/>
    <s v="An Enticing Trip into the World of Assisted Dying"/>
    <n v="8000"/>
    <n v="10"/>
    <x v="2"/>
    <x v="0"/>
    <s v="USD"/>
    <n v="1462631358"/>
    <n v="1457450958"/>
    <b v="0"/>
    <x v="29"/>
    <b v="0"/>
    <s v="theater/plays"/>
    <n v="0"/>
    <x v="119"/>
    <x v="1"/>
    <x v="6"/>
    <d v="2016-05-07T14:29:18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x v="25"/>
    <b v="0"/>
    <s v="theater/plays"/>
    <n v="38"/>
    <x v="2671"/>
    <x v="1"/>
    <x v="6"/>
    <d v="2017-03-01T19:00:00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x v="80"/>
    <b v="0"/>
    <s v="theater/plays"/>
    <n v="2"/>
    <x v="2012"/>
    <x v="1"/>
    <x v="6"/>
    <d v="2014-09-27T01:02:41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x v="84"/>
    <b v="0"/>
    <s v="theater/plays"/>
    <n v="10"/>
    <x v="965"/>
    <x v="1"/>
    <x v="6"/>
    <d v="2015-02-15T14:05:47"/>
    <x v="4003"/>
  </r>
  <r>
    <n v="4004"/>
    <s v="South Florida Tours"/>
    <s v="Help Launch The Queen Into South Florida!"/>
    <n v="500"/>
    <n v="1"/>
    <x v="2"/>
    <x v="0"/>
    <s v="USD"/>
    <n v="1412740457"/>
    <n v="1410148457"/>
    <b v="0"/>
    <x v="29"/>
    <b v="0"/>
    <s v="theater/plays"/>
    <n v="0"/>
    <x v="120"/>
    <x v="1"/>
    <x v="6"/>
    <d v="2014-10-08T03:54:17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x v="84"/>
    <b v="0"/>
    <s v="theater/plays"/>
    <n v="1"/>
    <x v="135"/>
    <x v="1"/>
    <x v="6"/>
    <d v="2014-10-20T19:23:05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x v="29"/>
    <b v="0"/>
    <s v="theater/plays"/>
    <n v="0"/>
    <x v="447"/>
    <x v="1"/>
    <x v="6"/>
    <d v="2016-02-16T18:33:07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x v="29"/>
    <b v="0"/>
    <s v="theater/plays"/>
    <n v="0"/>
    <x v="144"/>
    <x v="1"/>
    <x v="6"/>
    <d v="2014-08-26T16:28:00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x v="80"/>
    <b v="0"/>
    <s v="theater/plays"/>
    <n v="6"/>
    <x v="2"/>
    <x v="1"/>
    <x v="6"/>
    <d v="2015-07-22T23:08:27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x v="83"/>
    <b v="0"/>
    <s v="theater/plays"/>
    <n v="4"/>
    <x v="380"/>
    <x v="1"/>
    <x v="6"/>
    <d v="2014-09-09T16:49:20"/>
    <x v="4009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x v="44"/>
    <b v="0"/>
    <s v="theater/plays"/>
    <n v="24"/>
    <x v="2691"/>
    <x v="1"/>
    <x v="6"/>
    <d v="2014-10-26T18:29:26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x v="80"/>
    <b v="0"/>
    <s v="theater/plays"/>
    <n v="8"/>
    <x v="2692"/>
    <x v="1"/>
    <x v="6"/>
    <d v="2015-01-28T13:04:38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x v="78"/>
    <b v="0"/>
    <s v="theater/plays"/>
    <n v="0"/>
    <x v="121"/>
    <x v="1"/>
    <x v="6"/>
    <d v="2015-05-02T13:04:09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x v="84"/>
    <b v="0"/>
    <s v="theater/plays"/>
    <n v="1"/>
    <x v="31"/>
    <x v="1"/>
    <x v="6"/>
    <d v="2015-02-16T07:13:43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x v="78"/>
    <b v="0"/>
    <s v="theater/plays"/>
    <n v="0"/>
    <x v="121"/>
    <x v="1"/>
    <x v="6"/>
    <d v="2016-03-05T05:54:29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x v="29"/>
    <b v="0"/>
    <s v="theater/plays"/>
    <n v="0"/>
    <x v="120"/>
    <x v="1"/>
    <x v="6"/>
    <d v="2015-07-19T18:44:23"/>
    <x v="4015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x v="63"/>
    <b v="0"/>
    <s v="theater/plays"/>
    <n v="14"/>
    <x v="119"/>
    <x v="1"/>
    <x v="6"/>
    <d v="2014-09-17T20:56:40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x v="84"/>
    <b v="0"/>
    <s v="theater/plays"/>
    <n v="1"/>
    <x v="1780"/>
    <x v="1"/>
    <x v="6"/>
    <d v="2014-09-04T16:07:54"/>
    <x v="4017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x v="80"/>
    <b v="0"/>
    <s v="theater/plays"/>
    <n v="9"/>
    <x v="151"/>
    <x v="1"/>
    <x v="6"/>
    <d v="2016-10-07T21:51:48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x v="80"/>
    <b v="0"/>
    <s v="theater/plays"/>
    <n v="1"/>
    <x v="1797"/>
    <x v="1"/>
    <x v="6"/>
    <d v="2016-04-15T16:28:00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x v="83"/>
    <b v="0"/>
    <s v="theater/plays"/>
    <n v="17"/>
    <x v="836"/>
    <x v="1"/>
    <x v="6"/>
    <d v="2015-03-24T03:34:59"/>
    <x v="4020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x v="84"/>
    <b v="0"/>
    <s v="theater/plays"/>
    <n v="1"/>
    <x v="368"/>
    <x v="1"/>
    <x v="6"/>
    <d v="2014-10-26T21:52:38"/>
    <x v="4021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x v="438"/>
    <b v="0"/>
    <s v="theater/plays"/>
    <n v="70"/>
    <x v="2693"/>
    <x v="1"/>
    <x v="6"/>
    <d v="2015-02-01T02:54:00"/>
    <x v="4022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x v="78"/>
    <b v="0"/>
    <s v="theater/plays"/>
    <n v="0"/>
    <x v="121"/>
    <x v="1"/>
    <x v="6"/>
    <d v="2016-03-24T22:59:23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x v="29"/>
    <b v="0"/>
    <s v="theater/plays"/>
    <n v="1"/>
    <x v="119"/>
    <x v="1"/>
    <x v="6"/>
    <d v="2015-08-31T16:04:57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x v="80"/>
    <b v="0"/>
    <s v="theater/plays"/>
    <n v="5"/>
    <x v="368"/>
    <x v="1"/>
    <x v="6"/>
    <d v="2015-07-26T05:42:16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x v="78"/>
    <b v="0"/>
    <s v="theater/plays"/>
    <n v="0"/>
    <x v="121"/>
    <x v="1"/>
    <x v="6"/>
    <d v="2015-12-04T16:43:59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x v="63"/>
    <b v="0"/>
    <s v="theater/plays"/>
    <n v="7"/>
    <x v="2557"/>
    <x v="1"/>
    <x v="6"/>
    <d v="2017-02-23T01:00:00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x v="202"/>
    <b v="0"/>
    <s v="theater/plays"/>
    <n v="28"/>
    <x v="2534"/>
    <x v="1"/>
    <x v="6"/>
    <d v="2014-06-05T22:31:40"/>
    <x v="4028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x v="78"/>
    <b v="0"/>
    <s v="theater/plays"/>
    <n v="0"/>
    <x v="121"/>
    <x v="1"/>
    <x v="6"/>
    <d v="2015-12-14T00:36:10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x v="79"/>
    <b v="0"/>
    <s v="theater/plays"/>
    <n v="16"/>
    <x v="583"/>
    <x v="1"/>
    <x v="6"/>
    <d v="2016-02-03T18:49:00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x v="78"/>
    <b v="0"/>
    <s v="theater/plays"/>
    <n v="0"/>
    <x v="121"/>
    <x v="1"/>
    <x v="6"/>
    <d v="2014-12-18T15:02:44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x v="63"/>
    <b v="0"/>
    <s v="theater/plays"/>
    <n v="7"/>
    <x v="578"/>
    <x v="1"/>
    <x v="6"/>
    <d v="2015-12-15T20:25:16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x v="225"/>
    <b v="0"/>
    <s v="theater/plays"/>
    <n v="26"/>
    <x v="2694"/>
    <x v="1"/>
    <x v="6"/>
    <d v="2016-10-02T09:00:00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x v="84"/>
    <b v="0"/>
    <s v="theater/plays"/>
    <n v="1"/>
    <x v="101"/>
    <x v="1"/>
    <x v="6"/>
    <d v="2015-04-03T21:44:10"/>
    <x v="4034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x v="20"/>
    <b v="0"/>
    <s v="theater/plays"/>
    <n v="37"/>
    <x v="2695"/>
    <x v="1"/>
    <x v="6"/>
    <d v="2014-10-21T21:11:27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x v="57"/>
    <b v="0"/>
    <s v="theater/plays"/>
    <n v="47"/>
    <x v="2696"/>
    <x v="1"/>
    <x v="6"/>
    <d v="2014-07-01T22:30:00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x v="84"/>
    <b v="0"/>
    <s v="theater/plays"/>
    <n v="11"/>
    <x v="375"/>
    <x v="1"/>
    <x v="6"/>
    <d v="2016-05-24T14:25:00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x v="80"/>
    <b v="0"/>
    <s v="theater/plays"/>
    <n v="12"/>
    <x v="2697"/>
    <x v="1"/>
    <x v="6"/>
    <d v="2014-10-17T19:10:10"/>
    <x v="4038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x v="81"/>
    <b v="0"/>
    <s v="theater/plays"/>
    <n v="60"/>
    <x v="88"/>
    <x v="1"/>
    <x v="6"/>
    <d v="2015-12-01T05:59:00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x v="84"/>
    <b v="0"/>
    <s v="theater/plays"/>
    <n v="31"/>
    <x v="2698"/>
    <x v="1"/>
    <x v="6"/>
    <d v="2015-07-18T03:00:00"/>
    <x v="404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x v="84"/>
    <b v="0"/>
    <s v="theater/plays"/>
    <n v="0"/>
    <x v="678"/>
    <x v="1"/>
    <x v="6"/>
    <d v="2016-09-06T11:22:34"/>
    <x v="4041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x v="83"/>
    <b v="0"/>
    <s v="theater/plays"/>
    <n v="0"/>
    <x v="582"/>
    <x v="1"/>
    <x v="6"/>
    <d v="2015-01-20T19:16:00"/>
    <x v="4042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x v="78"/>
    <b v="0"/>
    <s v="theater/plays"/>
    <n v="0"/>
    <x v="121"/>
    <x v="1"/>
    <x v="6"/>
    <d v="2014-11-20T22:58:45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x v="80"/>
    <b v="0"/>
    <s v="theater/plays"/>
    <n v="38"/>
    <x v="690"/>
    <x v="1"/>
    <x v="6"/>
    <d v="2015-04-10T05:00:00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x v="29"/>
    <b v="0"/>
    <s v="theater/plays"/>
    <n v="0"/>
    <x v="120"/>
    <x v="1"/>
    <x v="6"/>
    <d v="2014-08-21T04:49:49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x v="8"/>
    <b v="0"/>
    <s v="theater/plays"/>
    <n v="8"/>
    <x v="134"/>
    <x v="1"/>
    <x v="6"/>
    <d v="2014-10-22T15:36:50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x v="80"/>
    <b v="0"/>
    <s v="theater/plays"/>
    <n v="2"/>
    <x v="440"/>
    <x v="1"/>
    <x v="6"/>
    <d v="2015-01-11T01:00:00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x v="110"/>
    <b v="0"/>
    <s v="theater/plays"/>
    <n v="18"/>
    <x v="2699"/>
    <x v="1"/>
    <x v="6"/>
    <d v="2016-04-11T11:13:07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x v="29"/>
    <b v="0"/>
    <s v="theater/plays"/>
    <n v="0"/>
    <x v="580"/>
    <x v="1"/>
    <x v="6"/>
    <d v="2015-07-14T23:00:15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x v="29"/>
    <b v="0"/>
    <s v="theater/plays"/>
    <n v="0"/>
    <x v="120"/>
    <x v="1"/>
    <x v="6"/>
    <d v="2014-10-23T15:16:31"/>
    <x v="4050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x v="78"/>
    <b v="0"/>
    <s v="theater/plays"/>
    <n v="0"/>
    <x v="121"/>
    <x v="1"/>
    <x v="6"/>
    <d v="2014-05-09T06:53:00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x v="62"/>
    <b v="0"/>
    <s v="theater/plays"/>
    <n v="38"/>
    <x v="2700"/>
    <x v="1"/>
    <x v="6"/>
    <d v="2014-10-13T21:05:16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x v="84"/>
    <b v="0"/>
    <s v="theater/plays"/>
    <n v="22"/>
    <x v="687"/>
    <x v="1"/>
    <x v="6"/>
    <d v="2014-11-15T20:00:00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x v="78"/>
    <b v="0"/>
    <s v="theater/plays"/>
    <n v="0"/>
    <x v="121"/>
    <x v="1"/>
    <x v="6"/>
    <d v="2016-10-01T04:00:00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x v="64"/>
    <b v="0"/>
    <s v="theater/plays"/>
    <n v="18"/>
    <x v="2701"/>
    <x v="1"/>
    <x v="6"/>
    <d v="2014-06-19T15:33:51"/>
    <x v="4055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x v="82"/>
    <b v="0"/>
    <s v="theater/plays"/>
    <n v="53"/>
    <x v="596"/>
    <x v="1"/>
    <x v="6"/>
    <d v="2016-07-03T19:59:00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x v="79"/>
    <b v="0"/>
    <s v="theater/plays"/>
    <n v="22"/>
    <x v="947"/>
    <x v="1"/>
    <x v="6"/>
    <d v="2015-11-25T23:00:00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x v="80"/>
    <b v="0"/>
    <s v="theater/plays"/>
    <n v="3"/>
    <x v="2702"/>
    <x v="1"/>
    <x v="6"/>
    <d v="2016-04-01T03:59:00"/>
    <x v="4058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x v="63"/>
    <b v="0"/>
    <s v="theater/plays"/>
    <n v="3"/>
    <x v="669"/>
    <x v="1"/>
    <x v="6"/>
    <d v="2014-09-16T03:00:00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x v="81"/>
    <b v="0"/>
    <s v="theater/plays"/>
    <n v="3"/>
    <x v="2629"/>
    <x v="1"/>
    <x v="6"/>
    <d v="2014-06-23T16:00:00"/>
    <x v="4060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x v="78"/>
    <b v="0"/>
    <s v="theater/plays"/>
    <n v="0"/>
    <x v="121"/>
    <x v="1"/>
    <x v="6"/>
    <d v="2016-04-21T02:23:43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x v="83"/>
    <b v="0"/>
    <s v="theater/plays"/>
    <n v="2"/>
    <x v="2703"/>
    <x v="1"/>
    <x v="6"/>
    <d v="2016-07-02T17:44:28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x v="82"/>
    <b v="0"/>
    <s v="theater/plays"/>
    <n v="1"/>
    <x v="2"/>
    <x v="1"/>
    <x v="6"/>
    <d v="2014-06-27T16:21:24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x v="79"/>
    <b v="0"/>
    <s v="theater/plays"/>
    <n v="19"/>
    <x v="1057"/>
    <x v="1"/>
    <x v="6"/>
    <d v="2015-04-29T14:07:06"/>
    <x v="4064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x v="80"/>
    <b v="0"/>
    <s v="theater/plays"/>
    <n v="1"/>
    <x v="2704"/>
    <x v="1"/>
    <x v="6"/>
    <d v="2014-08-12T22:50:11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x v="29"/>
    <b v="0"/>
    <s v="theater/plays"/>
    <n v="0"/>
    <x v="380"/>
    <x v="1"/>
    <x v="6"/>
    <d v="2016-05-19T00:56:28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x v="57"/>
    <b v="0"/>
    <s v="theater/plays"/>
    <n v="61"/>
    <x v="2705"/>
    <x v="1"/>
    <x v="6"/>
    <d v="2015-09-28T02:49:10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x v="29"/>
    <b v="0"/>
    <s v="theater/plays"/>
    <n v="1"/>
    <x v="2706"/>
    <x v="1"/>
    <x v="6"/>
    <d v="2017-01-13T23:05:00"/>
    <x v="4068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x v="62"/>
    <b v="0"/>
    <s v="theater/plays"/>
    <n v="34"/>
    <x v="2707"/>
    <x v="1"/>
    <x v="6"/>
    <d v="2015-02-28T12:00:00"/>
    <x v="4069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x v="79"/>
    <b v="0"/>
    <s v="theater/plays"/>
    <n v="17"/>
    <x v="440"/>
    <x v="1"/>
    <x v="6"/>
    <d v="2015-03-01T03:00:00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x v="78"/>
    <b v="0"/>
    <s v="theater/plays"/>
    <n v="0"/>
    <x v="121"/>
    <x v="1"/>
    <x v="6"/>
    <d v="2016-12-26T19:18:51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x v="84"/>
    <b v="0"/>
    <s v="theater/plays"/>
    <n v="0"/>
    <x v="447"/>
    <x v="1"/>
    <x v="6"/>
    <d v="2014-08-21T18:35:11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x v="84"/>
    <b v="0"/>
    <s v="theater/plays"/>
    <n v="1"/>
    <x v="2708"/>
    <x v="1"/>
    <x v="6"/>
    <d v="2015-05-09T04:00:00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x v="64"/>
    <b v="0"/>
    <s v="theater/plays"/>
    <n v="27"/>
    <x v="431"/>
    <x v="1"/>
    <x v="6"/>
    <d v="2015-11-05T14:16:15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x v="62"/>
    <b v="0"/>
    <s v="theater/plays"/>
    <n v="29"/>
    <x v="2709"/>
    <x v="1"/>
    <x v="6"/>
    <d v="2014-06-30T17:28:00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x v="78"/>
    <b v="0"/>
    <s v="theater/plays"/>
    <n v="0"/>
    <x v="121"/>
    <x v="1"/>
    <x v="6"/>
    <d v="2014-10-21T19:51:00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x v="79"/>
    <b v="0"/>
    <s v="theater/plays"/>
    <n v="9"/>
    <x v="2710"/>
    <x v="1"/>
    <x v="6"/>
    <d v="2016-12-21T17:03:14"/>
    <x v="4077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x v="78"/>
    <b v="0"/>
    <s v="theater/plays"/>
    <n v="0"/>
    <x v="121"/>
    <x v="1"/>
    <x v="6"/>
    <d v="2017-01-27T18:54:02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x v="29"/>
    <b v="0"/>
    <s v="theater/plays"/>
    <n v="0"/>
    <x v="144"/>
    <x v="1"/>
    <x v="6"/>
    <d v="2016-06-19T22:32:01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x v="78"/>
    <b v="0"/>
    <s v="theater/plays"/>
    <n v="0"/>
    <x v="121"/>
    <x v="1"/>
    <x v="6"/>
    <d v="2016-06-14T18:54:00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x v="8"/>
    <b v="0"/>
    <s v="theater/plays"/>
    <n v="16"/>
    <x v="2242"/>
    <x v="1"/>
    <x v="6"/>
    <d v="2015-03-08T12:57:05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x v="84"/>
    <b v="0"/>
    <s v="theater/plays"/>
    <n v="2"/>
    <x v="1720"/>
    <x v="1"/>
    <x v="6"/>
    <d v="2015-11-14T23:00:00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x v="79"/>
    <b v="0"/>
    <s v="theater/plays"/>
    <n v="22"/>
    <x v="2711"/>
    <x v="1"/>
    <x v="6"/>
    <d v="2016-01-14T18:16:56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x v="29"/>
    <b v="0"/>
    <s v="theater/plays"/>
    <n v="0"/>
    <x v="119"/>
    <x v="1"/>
    <x v="6"/>
    <d v="2016-10-09T10:28:26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x v="29"/>
    <b v="0"/>
    <s v="theater/plays"/>
    <n v="0"/>
    <x v="119"/>
    <x v="1"/>
    <x v="6"/>
    <d v="2015-03-24T03:59:00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x v="81"/>
    <b v="0"/>
    <s v="theater/plays"/>
    <n v="5"/>
    <x v="2712"/>
    <x v="1"/>
    <x v="6"/>
    <d v="2015-11-21T04:00:00"/>
    <x v="4086"/>
  </r>
  <r>
    <n v="4087"/>
    <s v="Stage Production &quot;The Nail Shop&quot;"/>
    <s v="Comedy Stage Play"/>
    <n v="9600"/>
    <n v="0"/>
    <x v="2"/>
    <x v="0"/>
    <s v="USD"/>
    <n v="1468777786"/>
    <n v="1466185786"/>
    <b v="0"/>
    <x v="78"/>
    <b v="0"/>
    <s v="theater/plays"/>
    <n v="0"/>
    <x v="121"/>
    <x v="1"/>
    <x v="6"/>
    <d v="2016-07-17T17:49:46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x v="83"/>
    <b v="0"/>
    <s v="theater/plays"/>
    <n v="11"/>
    <x v="2561"/>
    <x v="1"/>
    <x v="6"/>
    <d v="2015-01-16T10:26:00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x v="22"/>
    <b v="0"/>
    <s v="theater/plays"/>
    <n v="5"/>
    <x v="179"/>
    <x v="1"/>
    <x v="6"/>
    <d v="2015-05-31T17:35:00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x v="83"/>
    <b v="0"/>
    <s v="theater/plays"/>
    <n v="3"/>
    <x v="1545"/>
    <x v="1"/>
    <x v="6"/>
    <d v="2015-08-07T15:00:00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x v="22"/>
    <b v="0"/>
    <s v="theater/plays"/>
    <n v="13"/>
    <x v="156"/>
    <x v="1"/>
    <x v="6"/>
    <d v="2015-01-16T12:09:11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x v="29"/>
    <b v="0"/>
    <s v="theater/plays"/>
    <n v="0"/>
    <x v="135"/>
    <x v="1"/>
    <x v="6"/>
    <d v="2015-04-05T03:40:47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x v="80"/>
    <b v="0"/>
    <s v="theater/plays"/>
    <n v="2"/>
    <x v="2"/>
    <x v="1"/>
    <x v="6"/>
    <d v="2015-08-22T19:34:53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x v="22"/>
    <b v="0"/>
    <s v="theater/plays"/>
    <n v="37"/>
    <x v="2713"/>
    <x v="1"/>
    <x v="6"/>
    <d v="2014-10-22T04:59:00"/>
    <x v="4094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x v="29"/>
    <b v="0"/>
    <s v="theater/plays"/>
    <n v="3"/>
    <x v="2714"/>
    <x v="1"/>
    <x v="6"/>
    <d v="2016-12-19T00:45:50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x v="81"/>
    <b v="0"/>
    <s v="theater/plays"/>
    <n v="11"/>
    <x v="2715"/>
    <x v="1"/>
    <x v="6"/>
    <d v="2017-02-28T08:51:00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x v="78"/>
    <b v="0"/>
    <s v="theater/plays"/>
    <n v="0"/>
    <x v="121"/>
    <x v="1"/>
    <x v="6"/>
    <d v="2016-01-31T23:55:00"/>
    <x v="4097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x v="78"/>
    <b v="0"/>
    <s v="theater/plays"/>
    <n v="0"/>
    <x v="121"/>
    <x v="1"/>
    <x v="6"/>
    <d v="2016-06-04T17:19:57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x v="29"/>
    <b v="0"/>
    <s v="theater/plays"/>
    <n v="1"/>
    <x v="73"/>
    <x v="1"/>
    <x v="6"/>
    <d v="2016-09-02T20:24:33"/>
    <x v="4099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x v="78"/>
    <b v="0"/>
    <s v="theater/plays"/>
    <n v="0"/>
    <x v="121"/>
    <x v="1"/>
    <x v="6"/>
    <d v="2014-10-25T02:59:50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x v="78"/>
    <b v="0"/>
    <s v="theater/plays"/>
    <n v="0"/>
    <x v="121"/>
    <x v="1"/>
    <x v="6"/>
    <d v="2017-01-25T21:41:22"/>
    <x v="4101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x v="79"/>
    <b v="0"/>
    <s v="theater/plays"/>
    <n v="27"/>
    <x v="2716"/>
    <x v="1"/>
    <x v="6"/>
    <d v="2016-05-15T20:21:13"/>
    <x v="4102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x v="79"/>
    <b v="0"/>
    <s v="theater/plays"/>
    <n v="10"/>
    <x v="407"/>
    <x v="1"/>
    <x v="6"/>
    <d v="2015-08-26T18:32:00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x v="25"/>
    <b v="0"/>
    <s v="theater/plays"/>
    <n v="21"/>
    <x v="2717"/>
    <x v="1"/>
    <x v="6"/>
    <d v="2016-10-27T06:40:34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x v="79"/>
    <b v="0"/>
    <s v="theater/plays"/>
    <n v="7"/>
    <x v="2718"/>
    <x v="1"/>
    <x v="6"/>
    <d v="2016-12-26T00:15:09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x v="51"/>
    <b v="0"/>
    <s v="theater/plays"/>
    <n v="71"/>
    <x v="2719"/>
    <x v="1"/>
    <x v="6"/>
    <d v="2015-04-02T01:00:00"/>
    <x v="410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x v="80"/>
    <b v="0"/>
    <s v="theater/plays"/>
    <n v="2"/>
    <x v="2150"/>
    <x v="1"/>
    <x v="6"/>
    <d v="2014-09-24T22:00:01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x v="29"/>
    <b v="0"/>
    <s v="theater/plays"/>
    <n v="2"/>
    <x v="578"/>
    <x v="1"/>
    <x v="6"/>
    <d v="2017-03-03T05:00:00"/>
    <x v="4108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x v="78"/>
    <b v="0"/>
    <s v="theater/plays"/>
    <n v="0"/>
    <x v="121"/>
    <x v="1"/>
    <x v="6"/>
    <d v="2015-11-29T13:56:44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x v="79"/>
    <b v="0"/>
    <s v="theater/plays"/>
    <n v="29"/>
    <x v="2720"/>
    <x v="1"/>
    <x v="6"/>
    <d v="2016-07-21T15:02:31"/>
    <x v="4110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x v="79"/>
    <b v="0"/>
    <s v="theater/plays"/>
    <n v="3"/>
    <x v="2721"/>
    <x v="1"/>
    <x v="6"/>
    <d v="2015-02-24T03:15:40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x v="29"/>
    <b v="0"/>
    <s v="theater/plays"/>
    <n v="0"/>
    <x v="120"/>
    <x v="1"/>
    <x v="6"/>
    <d v="2016-02-28T00:00:00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x v="83"/>
    <b v="0"/>
    <s v="theater/plays"/>
    <n v="0"/>
    <x v="120"/>
    <x v="1"/>
    <x v="6"/>
    <d v="2016-01-08T06:34:00"/>
    <x v="41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41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d v="2015-07-23T03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d v="2015-12-19T20:01:19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d v="2016-07-29T05:35:00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d v="2014-06-14T01:44:10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d v="2016-07-05T01:07:4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d v="2016-04-15T21:00:00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d v="2016-04-17T02:29:04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d v="2014-06-25T01:37:59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d v="2016-08-22T03:00:00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d v="2014-07-16T03:00:00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d v="2016-06-23T20:27:00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d v="2014-07-13T13:59:00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d v="2015-09-27T20:14:00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d v="2014-06-16T05:30:00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d v="2014-11-04T18:33:42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d v="2014-09-17T13:00:56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d v="2015-07-20T19:35:34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d v="2015-09-13T18:11:52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d v="2014-09-26T15:03:09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d v="2015-01-01T07:59:00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d v="2015-04-30T15:20:00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d v="2015-09-15T19:39:00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d v="2016-01-09T00:36:01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d v="2014-08-17T12:22:24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d v="2014-11-16T04:57:13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d v="2015-12-16T23:08:04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d v="2014-07-22T16:09:28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d v="2014-08-21T07:01:55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d v="2016-01-25T19:00:34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d v="2016-05-13T03:59:00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d v="2015-11-08T16:51:41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d v="2014-08-05T07:43:21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d v="2015-04-28T00:00:00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d v="2015-04-04T06:22:05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d v="2015-02-27T16:37:59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d v="2013-05-11T01:22:24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d v="2014-05-25T22:59:00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d v="2014-06-19T04:00:0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d v="2014-10-05T13:39:14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d v="2014-12-28T15:20:26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d v="2014-07-13T00:00:00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d v="2014-10-07T02:22:17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d v="2016-04-27T14:58:27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d v="2015-12-15T23:09:34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d v="2014-12-19T20:40:0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d v="2015-03-01T12:00:00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d v="2015-10-24T04:14:05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d v="2015-01-30T17:00:0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d v="2015-08-10T22:17:17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d v="2014-07-17T16:50:46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d v="2014-04-04T22:00:00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d v="2015-12-25T17:07:01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d v="2016-05-27T23:15:16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d v="2015-06-08T16:00:00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d v="2015-04-25T19:59:22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d v="2014-11-19T18:52:52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d v="2015-09-14T21:00:00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d v="2014-03-23T00:00:0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d v="2013-06-06T19:32:37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d v="2013-03-03T19:11:18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d v="2013-12-28T04:59:00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d v="2013-07-08T00:26:21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d v="2014-08-11T05:59:00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d v="2016-07-18T20:23:40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d v="2012-07-15T14:00:04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d v="2014-02-23T13:39:51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d v="2011-10-02T06:59:00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d v="2011-09-04T21:30:45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d v="2012-05-28T06:30:57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d v="2012-11-15T00:00:00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d v="2011-05-03T03:59:00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d v="2016-01-21T11:41:35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d v="2013-04-23T05:01:12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d v="2011-12-27T17:35:58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d v="2012-05-21T02:59:00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d v="2016-09-01T17:32:01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d v="2014-04-25T18:38:13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d v="2013-12-10T02:00:56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d v="2012-07-14T03:02:00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d v="2011-10-09T19:41:01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d v="2015-02-22T11:30:00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d v="2011-05-15T18:11:26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d v="2011-09-23T03:00:37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d v="2015-12-27T14:20:45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d v="2010-06-03T01:41:00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d v="2014-06-22T15:48:51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d v="2013-06-02T18:03:12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d v="2011-07-12T07:08:19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d v="2011-05-17T09:39:24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d v="2017-02-01T08:00:00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d v="2012-07-03T21:00:00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d v="2014-04-07T17:13:42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d v="2012-02-26T00:07:21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d v="2010-08-01T03:00:00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d v="2011-07-12T03:14:42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d v="2012-12-07T23:30:00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d v="2014-01-22T21:39:5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d v="2012-11-04T19:04:46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d v="2013-01-24T18:38:30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d v="2010-12-23T03:08:53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d v="2014-03-07T19:20:30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d v="2011-04-03T01:00:00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d v="2016-05-14T00:00:00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d v="2012-04-02T18:38:21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d v="2011-04-24T23:34:4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d v="2013-05-31T14:42:50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d v="2011-02-26T00:37:10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d v="2013-11-14T05:59:0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d v="2015-05-31T07:59:47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d v="2014-04-13T02:00:00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d v="2011-08-06T15:00:00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d v="2012-01-13T06:34:48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d v="2012-02-04T17:44:04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d v="2011-04-08T10:55:55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d v="2010-06-09T19:00:00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d v="2011-07-29T01:17:16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d v="2011-08-13T23:00:00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d v="2016-10-03T01:11:47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d v="2015-04-18T10:16:00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d v="2016-10-10T10:21:47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d v="2014-10-28T22:00:00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d v="2015-05-15T22:17:22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d v="2017-02-03T23:51:20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d v="2015-06-11T02:00:00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d v="2015-04-03T13:59:01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d v="2016-10-20T05:28:13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d v="2014-10-30T22:29:43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d v="2014-06-16T20:16:0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d v="2016-07-06T00:00:00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d v="2014-11-07T20:30:07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d v="2016-05-31T17:31:00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d v="2015-09-04T17:00:00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d v="2014-07-01T19:00:00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d v="2015-05-16T10:16:00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d v="2015-10-12T13:46:33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d v="2015-08-01T04:59:00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d v="2015-07-12T22:06:12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d v="2015-03-20T03:45:32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d v="2015-05-31T03:40:23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d v="2014-11-16T22:26:18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d v="2016-09-03T05:55:00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d v="2015-04-13T17:17:52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d v="2015-08-11T13:00:52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d v="2017-01-18T00:23:18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d v="2015-01-08T18:18:00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d v="2016-02-27T06:45:36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d v="2014-12-25T08:00:00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d v="2015-05-26T03:53:02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d v="2015-06-18T13:13:1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d v="2014-09-23T01:51:40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d v="2014-12-02T15:04:04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d v="2015-06-03T13:08:15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d v="2015-07-23T13:25:3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d v="2014-08-03T02:59: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d v="2016-02-26T21:52:52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d v="2014-10-22T01:50:2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d v="2016-07-03T10:25:45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d v="2015-08-15T21:54:51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d v="2014-07-02T16:29:55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d v="2014-08-16T23:42:00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d v="2015-10-01T00:00:00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d v="2014-09-19T18:18:21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d v="2016-01-12T15:48:44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d v="2017-01-16T01:49:22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d v="2015-08-04T22:15:35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d v="2015-03-19T19:02:50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d v="2014-10-18T12:07:3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d v="2015-08-30T05:28:0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d v="2016-08-12T04:20:14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d v="2015-03-19T08:28:43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d v="2015-02-28T13:45:08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d v="2015-05-08T18:12:56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d v="2014-08-29T18:40:11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d v="2015-08-05T19:46:39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d v="2015-03-24T00:08:46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d v="2015-11-26T23:55:45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d v="2016-03-04T01:55:55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d v="2015-04-13T19:00:0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d v="2015-06-22T17:48:15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d v="2017-01-07T00:17:1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d v="2014-11-26T20:26:50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d v="2014-09-01T03:59:00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d v="2016-08-18T21:52:19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d v="2017-03-03T20:00:00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d v="2015-07-21T06:59:00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d v="2014-09-05T04:23:35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d v="2016-09-03T16:34:37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d v="2016-06-16T15:37:26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d v="2015-10-02T10:35:38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d v="2014-10-17T19:00:3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d v="2014-11-28T23:26:06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d v="2016-03-06T23:55:31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d v="2015-07-10T16:05:32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d v="2015-10-10T21:00:00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d v="2017-02-17T21:00:00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d v="2014-10-05T09:12:02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d v="2016-09-01T02:58:22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d v="2014-09-15T02:00:03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d v="2015-02-08T19:38:49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d v="2015-10-08T20:59:00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d v="2015-01-29T20:21:04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d v="2016-08-04T14:00:03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d v="2015-10-06T15:10:22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d v="2016-08-06T00:06:23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d v="2015-01-04T04:43:58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d v="2014-12-16T08:52:47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d v="2015-07-10T22:08:55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d v="2015-10-01T05:00:0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d v="2015-09-19T03:50:17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d v="2016-04-16T20:08:40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d v="2015-08-16T14:06:41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d v="2015-03-06T15:22:29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d v="2016-02-17T23:59:00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d v="2015-04-22T22:00:37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d v="2014-12-28T15:22:29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d v="2015-05-15T15:04:49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d v="2016-04-01T06:59:00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d v="2015-08-20T20:06:0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d v="2015-03-28T19:06:04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d v="2015-03-27T02:39:00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d v="2016-05-22T01:05:00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d v="2015-07-10T05:38:46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d v="2016-04-08T22:04:14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d v="2015-05-31T09:29:00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d v="2015-07-09T21:27:21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d v="2015-06-01T16:28:25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d v="2016-02-13T22:24:57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d v="2015-06-04T18:39:11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d v="2016-01-02T23:00:5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d v="2015-02-27T19:49:06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d v="2016-09-29T21:52:52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d v="2015-06-21T00:50:59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d v="2015-07-09T21:48:17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d v="2016-01-05T00:00:00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d v="2016-03-08T13:51:09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d v="2016-12-30T09:00:00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d v="2015-11-08T12:00:00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d v="2013-05-05T17:00:11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d v="2014-12-21T16:45:04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d v="2011-12-20T11:49:50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d v="2014-02-22T01:08:24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d v="2010-03-16T07:06:00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d v="2012-08-16T01:16:2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d v="2010-12-18T09:43:25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d v="2010-10-16T03:39:00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d v="2012-01-07T18:35:09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d v="2010-08-22T17:40:00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d v="2013-06-06T13:34:51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d v="2012-05-16T19:00:00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d v="2010-06-01T03:59:00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d v="2012-02-15T15:37:15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d v="2015-10-17T02:00:00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d v="2011-03-16T11:38:02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d v="2013-03-16T18:27:47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d v="2016-05-19T15:02:42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d v="2011-06-18T01:14:26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d v="2015-04-08T17:42:4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d v="2010-07-17T09:59:0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d v="2012-06-07T14:55:00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d v="2011-02-26T05:57:08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d v="2012-09-27T22:54:54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d v="2012-05-11T14:53:15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d v="2010-05-10T20:16:00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d v="2010-04-23T03:51:00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d v="2014-06-25T10:51:39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d v="2011-11-07T04:39:3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d v="2017-02-22T04:43:42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d v="2011-05-25T04:00:0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d v="2014-01-02T08:00:00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d v="2010-04-28T18:49:00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d v="2011-07-03T11:57:46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d v="2012-04-05T06:59:00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d v="2012-11-10T01:46:06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d v="2012-04-28T00:57:54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d v="2015-05-23T21:23:39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d v="2012-10-12T00:58:59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d v="2017-02-27T02:01:00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d v="2014-05-30T14:10:35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d v="2009-08-10T19:26:00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d v="2010-02-22T22:00:00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d v="2011-06-01T04:59:00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d v="2012-01-21T17:43:00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d v="2013-09-19T18:08:48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d v="2013-03-25T18:35:24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d v="2012-11-02T04:00:00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d v="2012-06-26T04:03:13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d v="2013-11-02T10:57:14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d v="2011-02-02T07:59:0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d v="2013-05-01T00:01:00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d v="2011-10-29T03:59:00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d v="2014-04-20T16:01:54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d v="2010-07-19T16:00:00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d v="2013-11-01T00:00:00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d v="2012-09-07T11:24:43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d v="2015-05-01T03:59:00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d v="2014-05-09T21:00:00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d v="2010-11-17T06:24:20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d v="2011-04-24T23:02:18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d v="2013-03-19T16:42:15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d v="2012-02-24T20:33:58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d v="2012-06-02T01:42:26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d v="2012-09-01T02:00:00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d v="2012-03-10T15:07:29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d v="2013-03-20T19:05:33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d v="2013-02-07T22:40:01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d v="2011-03-10T16:40:10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d v="2012-09-03T18:02:14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d v="2011-10-20T02:00:0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d v="2012-01-01T07:59:00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d v="2013-04-14T21:03:5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d v="2010-08-11T15:59:00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d v="2013-03-01T19:59:48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d v="2012-08-22T18:32:14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d v="2014-12-11T04:59:00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d v="2013-12-11T16:14:43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d v="2013-03-26T23:55:51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d v="2010-02-02T07:59:00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d v="2015-12-22T23:00:0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d v="2016-11-08T11:43:06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d v="2016-05-13T13:40:48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d v="2016-12-21T07:59:00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d v="2015-08-01T15:01:48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d v="2016-12-20T04:30:33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d v="2017-03-14T22:57:00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d v="2015-03-22T08:00:00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d v="2015-11-01T04:00:00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d v="2015-11-07T04:00:00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d v="2013-05-17T03:59:0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d v="2016-06-17T13:57:14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d v="2015-10-28T08:00:00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d v="2016-04-07T14:16:31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d v="2015-05-15T19:00:00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d v="2015-05-08T22:00:00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d v="2015-11-13T15:18:38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d v="2015-03-14T02:05:08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d v="2016-09-03T01:00:00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d v="2015-04-29T18:14:28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d v="2017-03-08T21:00:0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d v="2014-10-01T03:59:00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d v="2016-04-29T18:44:25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d v="2014-11-14T03:00:00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d v="2015-06-01T02:20:00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d v="2015-05-20T22:39:50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d v="2015-10-14T12:00:21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d v="2015-11-14T12:53:29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d v="2015-08-21T14:05:16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d v="2017-02-24T11:58:28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d v="2016-09-11T03:59:0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d v="2016-04-07T22:09:14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d v="2014-10-08T04:01:08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d v="2015-11-19T20:00:19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d v="2016-04-08T18:52:01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d v="2014-12-01T08:03:14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d v="2016-03-16T18:16:33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d v="2015-04-24T05:19: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d v="2016-06-15T15:00:00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d v="2014-11-14T05:12:00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d v="2015-07-23T03:11:0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d v="2014-11-23T01:01:46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d v="2014-08-08T00:00:00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d v="2010-05-02T19:22:00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d v="2014-06-21T03:59:00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d v="2014-02-28T14:33:19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d v="2012-05-20T19:01:58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d v="2013-05-01T04:59:00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d v="2015-03-15T13:32:02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d v="2012-01-15T13:14:2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d v="2017-01-06T19:05:0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d v="2013-02-01T18:25:39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d v="2016-04-05T16:00:00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d v="2012-07-18T21:53:18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d v="2011-09-16T21:20:31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d v="2014-03-01T17:18:00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d v="2016-08-25T10:51:5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d v="2015-11-14T07:01:00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d v="2016-01-25T23:52:00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d v="2012-05-03T16:31:12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d v="2016-01-23T17:16:32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d v="2012-07-30T05:00:00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d v="2012-09-06T17:01:40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d v="2014-05-19T02:49:19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d v="2015-01-06T18:45:47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d v="2014-11-21T15:01:41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d v="2015-08-10T22:49:51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d v="2015-08-15T06:00:00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d v="2016-07-28T01:49:40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d v="2014-03-07T22:59:00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d v="2015-05-08T00:52:52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d v="2011-12-18T00:59:00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d v="2011-09-08T03:00:00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d v="2013-10-10T17:00:52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d v="2016-04-17T18:38:02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d v="2012-04-27T21:32:00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d v="2012-07-07T13:33:2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d v="2010-09-01T03:44:00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d v="2015-04-29T19:02:06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d v="2016-12-14T12:00:00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d v="2014-05-17T03:30: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d v="2011-08-07T20:12:50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d v="2015-11-05T13:56:57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d v="2011-08-10T07:08:00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d v="2014-02-05T23:04:00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d v="2014-03-06T02:02:19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d v="2011-05-09T05:59:00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d v="2011-11-19T21:54:10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d v="2013-11-05T18:39:50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d v="2016-07-22T20:42:24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d v="2015-06-18T23:33:17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d v="2013-12-22T05:00:00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d v="2012-07-25T17:49:38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d v="2012-07-19T21:03:31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d v="2013-10-12T01:31:05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d v="2014-10-17T12:00:00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d v="2014-02-08T09:30:31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d v="2013-04-08T04:33:00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d v="2015-07-23T06:46:37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d v="2013-06-29T20:13:07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d v="2014-03-14T04:40:31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d v="2015-08-21T11:47:36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d v="2014-09-11T06:14:57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d v="2013-06-05T22:13:50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d v="2012-03-26T08:01:39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d v="2015-11-27T21:40:04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d v="2016-03-01T17:05:14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d v="2015-10-22T18:59:00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d v="2014-06-16T22:00:00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d v="2009-11-27T04:59:00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d v="2013-09-11T02:34:27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d v="2016-07-05T20:54:43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d v="2015-10-21T17:26:21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d v="2015-10-11T15:07:02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d v="2013-12-01T21:01:42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d v="2013-09-13T17:56:20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d v="2013-07-31T08:41:53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d v="2016-10-08T07:38:46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d v="2015-11-18T07:15:5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d v="2014-10-17T18:16:58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d v="2016-03-24T22:39:13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d v="2013-11-02T19:03:16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d v="2015-02-19T21:19:43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d v="2014-02-10T00:21:41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d v="2012-02-15T21:46:01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d v="2015-05-21T08:02:5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d v="2015-03-04T02:00:20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d v="2013-03-23T12:19:23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d v="2014-05-14T18:11:35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d v="2013-10-17T13:38:05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d v="2014-02-14T22:43:2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d v="2014-01-25T17:09: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d v="2015-05-13T16:53:35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d v="2015-02-19T19:47:59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d v="2014-11-26T13:14:00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d v="2012-04-17T00:31:00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d v="2013-10-22T03:59:00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d v="2014-08-16T18:25:12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d v="2013-05-14T16:47:40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d v="2011-11-13T16:22:07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d v="2014-06-01T04:00:0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d v="2013-06-02T20:19:27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d v="2011-08-10T03:02:21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d v="2011-09-24T17:02:3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d v="2016-05-18T20:22:15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d v="2014-06-27T02:52:54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d v="2012-09-07T22:37:44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d v="2012-09-28T16:18:54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d v="2012-07-11T03:51:05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d v="2014-09-05T23:45:24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d v="2014-01-16T04:00:0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d v="2014-04-19T16:19:39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d v="2014-08-23T22:08:38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d v="2014-09-17T16:45:19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d v="2017-02-17T07:53:49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d v="2015-05-06T02:04:03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d v="2014-06-03T03:59:00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d v="2012-05-18T20:02:14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d v="2015-04-01T20:51:49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d v="2014-11-21T10:47:15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d v="2013-08-09T12:00:15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d v="2012-10-10T16:08:09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d v="2016-04-14T14:34:00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d v="2013-01-29T04:44:32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d v="2015-11-05T23:32:52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d v="2013-05-17T12:08:19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d v="2014-06-01T22:37:19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d v="2016-12-25T15:16:34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d v="2017-01-09T01:18:20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d v="2012-01-05T11:33:00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d v="2012-08-22T23:14:45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d v="2016-01-27T23:34:59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d v="2016-10-13T00:50:30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d v="2015-05-20T17:25:38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d v="2014-07-03T03:00:00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d v="2015-07-16T19:51:4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d v="2014-02-10T22:21:14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d v="2014-12-25T05:00:00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d v="2011-12-23T18:17:29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d v="2009-10-12T20:59:00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d v="2010-05-08T22:16: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d v="2011-07-09T05:37:3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d v="2012-03-18T12:17:05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d v="2015-01-17T12:38:2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d v="2012-04-10T22:36:27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d v="2015-12-25T02:21:26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d v="2013-08-10T13:15:20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d v="2012-10-19T23:00:5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d v="2012-05-25T14:14:00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d v="2015-06-28T15:09:30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d v="2016-03-01T04:13:59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d v="2013-04-06T06:16:22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d v="2016-11-20T18:48:47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d v="2016-08-15T07:00:00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d v="2014-08-09T14:44:07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d v="2015-12-29T11:46:41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d v="2015-05-27T18:41:20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d v="2017-02-02T14:46:01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d v="2015-09-06T14:46:00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d v="2012-12-05T09:23:41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d v="2015-12-10T16:51:01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d v="2016-11-01T04:59:00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d v="2016-03-20T23:58:45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d v="2015-09-21T03:11:16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d v="2016-06-01T17:12:49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d v="2014-09-13T09:37:21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d v="2015-08-07T17:00:00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d v="2017-02-17T16:05:00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d v="2015-06-21T21:20:00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d v="2017-01-11T05:00:00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d v="2015-06-24T02:00:0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d v="2016-12-17T06:59:00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d v="2016-05-13T00:10:08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d v="2016-05-16T10:26:05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d v="2015-11-01T23:00:00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d v="2017-01-06T13:05:0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d v="2015-08-03T18:00:00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d v="2015-11-04T19:26:31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d v="2016-05-13T19:04:23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d v="2016-07-05T01:11:47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d v="2015-02-04T19:36:46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d v="2015-10-29T01:07:14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d v="2016-05-03T16:41:56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d v="2014-11-01T02:12:42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d v="2016-07-04T15:46:00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d v="2015-11-15T15:13:09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d v="2015-10-17T16:01:55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d v="2016-02-10T16:42:44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d v="2015-10-29T21:40: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d v="2015-07-08T15:17:02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d v="2017-01-31T05:00:0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d v="2015-08-01T17:53:00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d v="2016-01-09T14:48:16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d v="2014-11-14T18:16:31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d v="2014-10-19T16:26:12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d v="2016-06-12T08:29:03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d v="2016-01-06T20:38:37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d v="2016-12-02T23:36:43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d v="2015-03-24T20:11:45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d v="2015-12-13T06:47:40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d v="2014-12-17T18:30:45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d v="2015-10-26T15:48:33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d v="2016-12-18T09:20:15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d v="2015-02-17T01:40:47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d v="2016-03-12T22:37:55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d v="2015-07-10T18:50:49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d v="2016-07-14T16:25:33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d v="2015-01-01T20:13:14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d v="2016-01-16T11:00:00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d v="2016-01-01T20:20:12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d v="2016-02-18T19:09:29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d v="2015-07-27T03:59:00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d v="2015-11-04T18:11:28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d v="2015-01-18T01:12:00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d v="2016-10-19T10:38:27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d v="2015-06-13T16:37:23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d v="2015-03-28T10:19:12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d v="2016-05-20T14:08:22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d v="2015-09-07T13:53:13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d v="2014-12-25T20:27:03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d v="2016-09-22T21:47:47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d v="2015-08-02T00:18:24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d v="2015-03-15T18:00:00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d v="2015-03-19T21:31:27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d v="2015-03-16T16:11:56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d v="2015-12-01T00:00:00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d v="2015-02-15T20:30:07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d v="2015-04-16T18:10:33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d v="2016-11-17T19:28:06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d v="2015-07-08T14:44:5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d v="2016-02-08T13:01:0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d v="2015-07-22T13:02:10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d v="2014-12-03T05:34:20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d v="2015-04-06T15:15:45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d v="2016-04-16T18:43:26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d v="2015-05-04T01:40:38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d v="2016-11-02T21:31:32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d v="2016-07-31T16:00:00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d v="2014-12-05T00:03:01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d v="2015-03-08T15:16:00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d v="2015-05-09T19:09:22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d v="2014-12-26T20:35:39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d v="2015-06-18T19:03:35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d v="2014-08-14T15:20:2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d v="2014-08-28T00:50:56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d v="2015-08-23T08:35:08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d v="2015-05-24T15:00:00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d v="2015-11-22T20:48:56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d v="2015-06-15T22:06:20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d v="2015-11-29T01:49:04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d v="2015-04-22T19:56:26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d v="2016-01-19T13:27:17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d v="2016-09-02T00:45:46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d v="2015-10-01T04:59:00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d v="2016-06-24T01:29:00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d v="2015-09-25T02:55:59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d v="2017-02-25T09:01:47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d v="2015-05-08T08:14:03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d v="2015-12-09T19:26:43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d v="2014-11-25T16:36:30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d v="2014-08-25T17:12:18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d v="2016-07-07T23:42:17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d v="2016-07-01T18:35:38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d v="2015-05-28T00:13:17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d v="2015-05-14T23:44:01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d v="2017-03-26T20:29:37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d v="2015-08-15T13:22:00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d v="2016-03-14T23:00:00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d v="2014-07-13T16:37:37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d v="2016-05-14T15:18:28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d v="2015-09-06T05:10:0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d v="2016-05-28T18:32:09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d v="2015-11-25T16:49:25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d v="2016-06-17T23:00:00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d v="2015-02-26T22:17:09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d v="2015-04-12T02:12:42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d v="2015-06-06T10:47:00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d v="2017-02-25T23:04:00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d v="2017-03-25T13:14:22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d v="2014-10-13T13:59:55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d v="2016-11-24T23:00:0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d v="2015-08-13T13:40:48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d v="2015-08-19T15:37:54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d v="2015-05-31T15:24:35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d v="2014-10-29T01:00:00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d v="2016-08-12T00:37:54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d v="2014-08-11T20:27:47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d v="2016-03-17T17:25:49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d v="2014-10-14T16:38:2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d v="2014-09-16T21:53:33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d v="2014-12-19T01:53:04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d v="2014-12-13T00:25:1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d v="2016-12-01T17:34:10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d v="2015-08-20T14:50:40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d v="2015-07-08T22:58:33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d v="2015-03-12T21:58:32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d v="2016-04-17T18:18:39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d v="2015-12-23T20:17:52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d v="2015-07-26T18:00:00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d v="2015-08-23T14:14:55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d v="2014-11-09T18:47:59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d v="2016-10-23T15:29:19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d v="2015-01-16T10:30:47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d v="2015-07-18T20:14:16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d v="2015-04-13T15:59:35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d v="2017-01-13T17:04:21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d v="2014-08-17T19:58:18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d v="2016-10-29T08:57:43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d v="2015-05-11T19:57:02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d v="2016-07-06T15:00:58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d v="2016-06-19T08:10:0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d v="2015-01-14T04:00:00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d v="2015-01-01T04:59:00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d v="2014-09-01T20:10:17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d v="2014-08-12T02:47:07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d v="2015-01-01T06:59:00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d v="2015-02-07T18:26:21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d v="2016-06-28T09:41:35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d v="2016-05-21T09:02:1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d v="2016-09-03T16:41:4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d v="2014-09-17T12:02:11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d v="2016-10-26T19:20:04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d v="2017-03-14T17:22:0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d v="2016-10-31T21:36:04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d v="2014-07-25T03:00:00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d v="2015-01-12T20:47:52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d v="2015-08-03T16:09:30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d v="2017-02-05T18:00:53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d v="2015-10-15T02:30:53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d v="2016-12-08T04:59:00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d v="2016-09-09T06:00:0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d v="2015-07-01T00:40:46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d v="2016-12-22T09:01:03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d v="2015-04-30T19:23:47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d v="2017-02-01T15:55:59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d v="2014-10-31T12:30:20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d v="2014-07-25T22:15:02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d v="2016-02-03T12:33:09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d v="2014-09-18T02:00:00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d v="2013-11-22T16:00:00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d v="2017-01-10T16:31:21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d v="2014-07-23T15:54:40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d v="2016-11-24T18:26:27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d v="2017-01-31T23:32:00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d v="2017-02-20T04:37:48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d v="2017-01-21T11:47:58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d v="2016-12-14T18:39:00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d v="2017-01-01T15:55:2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d v="2014-09-13T13:56:40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d v="2014-12-05T00:59:1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d v="2014-08-20T00:44:0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d v="2016-12-14T12:01:08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d v="2016-02-14T16:20:3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d v="2016-06-05T12:42:12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d v="2017-02-28T18:54:42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d v="2015-11-05T03:10:40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d v="2014-12-01T00:00:00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d v="2014-09-05T20:30:02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d v="2017-02-18T05:59:00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d v="2016-02-23T00:57:56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d v="2012-01-29T15:34:51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d v="2014-08-01T13:43:27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d v="2012-04-08T18:19:38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d v="2015-07-30T03:59:00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d v="2011-06-30T15:19:23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d v="2015-12-13T15:01:52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d v="2013-04-12T01:01:27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d v="2013-01-14T21:20:00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d v="2011-08-21T20:05:57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d v="2012-09-19T04:27:41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d v="2011-12-07T17:53:11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d v="2012-01-22T06:00:00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d v="2013-09-29T10:11:01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d v="2013-12-20T10:04:52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d v="2015-05-09T05:00:00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d v="2014-12-04T00:39:00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d v="2013-11-21T04:59:00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d v="2014-02-14T20:00:00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d v="2014-12-01T04:59:00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d v="2014-08-11T12:03:4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d v="2015-06-21T03:31:22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d v="2013-06-11T15:33:26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d v="2014-03-21T21:01:5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d v="2012-04-16T21:00:00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d v="2012-12-13T22:58:23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d v="2013-05-03T13:44:0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d v="2012-09-23T03:59:00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d v="2015-01-15T10:54:00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d v="2014-08-10T20:19:26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d v="2017-01-28T22:35:30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d v="2013-02-24T21:04:32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d v="2011-08-04T15:07:55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d v="2016-10-16T11:00:00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d v="2015-02-14T14:09:51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d v="2013-01-05T17:58:41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d v="2013-05-20T00:41:00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d v="2011-04-18T17:24:19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d v="2012-12-06T01:18:34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d v="2010-10-08T20:04:2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d v="2014-07-09T07:55:3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d v="2016-11-26T19:20:13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d v="2014-02-02T18:02:06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d v="2016-12-04T06:00:00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d v="2013-08-15T10:43:28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d v="2015-09-10T04:09:21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d v="2014-10-19T13:01:24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d v="2015-02-16T18:48:03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d v="2015-05-21T03:26:50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d v="2013-12-16T04:58:10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d v="2013-12-26T23:54:54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d v="2013-02-24T23:59:29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d v="2016-01-30T19:46:42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d v="2009-11-01T03:59:00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d v="2015-05-10T23:01:00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d v="2014-02-23T18:43:38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d v="2011-12-16T01:26:3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d v="2015-10-11T05:00:00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d v="2013-07-31T23:32:5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d v="2014-04-30T16:51:20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d v="2010-10-15T04:00:00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d v="2011-05-03T16:10:25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d v="2013-06-08T00:01:14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d v="2012-08-25T18:11:4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d v="2012-04-27T22:00:00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d v="2014-03-17T02:35:19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d v="2013-02-28T14:15:1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d v="2012-05-11T15:47:00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d v="2013-11-01T15:03:46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d v="2012-07-07T03:59:00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d v="2013-01-21T07:59:00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d v="2013-02-01T01:08:59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d v="2013-11-13T05:59:00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d v="2013-11-07T21:58:03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d v="2013-07-03T04:59:00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d v="2011-09-05T17:06:00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d v="2012-04-07T04:59:00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d v="2013-09-15T21:10:00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d v="2012-04-29T04:00:00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d v="2014-09-30T14:09:47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d v="2012-04-27T16:00:46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d v="2014-09-11T10:24:14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d v="2011-07-01T19:05:20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d v="2012-09-17T04:05:00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d v="2011-05-29T01:00:00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d v="2011-07-23T03:59:00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d v="2011-07-16T23:00:00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d v="2011-09-07T16:35:39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d v="2017-03-01T02:00:00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d v="2014-12-22T04:59:00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d v="2014-01-19T20:00:30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d v="2012-09-01T01:21:02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d v="2013-07-10T16:52:00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d v="2013-03-01T13:58:00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d v="2012-07-20T23:02:45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d v="2011-05-31T18:04:00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d v="2014-11-01T22:01:43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d v="2013-04-09T06:30:00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d v="2012-03-11T04:59:00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d v="2012-08-07T17:01:00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d v="2013-12-21T04:44:00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d v="2014-06-09T05:00:0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d v="2015-05-04T04:01:00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d v="2012-10-05T22:44:10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d v="2015-03-22T22:20:52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d v="2010-04-18T06:59:00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d v="2012-10-29T07:21:24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d v="2012-03-25T23:55:30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d v="2012-02-14T19:49:00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d v="2012-06-25T16:24:00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d v="2016-07-13T19:14:00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d v="2013-03-22T11:37:05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d v="2012-04-27T15:31:34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d v="2012-01-21T08:13:00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d v="2014-04-19T21:04:35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d v="2013-07-01T03:59:00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d v="2012-05-19T03:00:00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d v="2013-10-07T01:21:58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d v="2014-05-01T23:57:42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d v="2012-01-17T21:33:05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d v="2012-09-22T18:19:16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d v="2016-09-24T05:26: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d v="2014-11-10T21:07:43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d v="2013-10-14T03:59:00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d v="2016-12-08T08:00:00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d v="2014-11-01T04:59:00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d v="2016-09-05T03:59:00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d v="2014-03-10T14:00:00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d v="2015-07-10T19:09:36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d v="2015-04-14T19:00:33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d v="2015-03-16T02:34:24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d v="2016-04-25T04:59:0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d v="2016-07-31T19:45:00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d v="2016-10-24T21:00:00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d v="2015-02-16T19:58:29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d v="2016-12-28T05:05:46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d v="2016-07-24T03:00:17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d v="2016-10-25T19:00:00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d v="2015-11-25T14:57:11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d v="2015-04-15T22:59:00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d v="2015-06-04T00:00:00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d v="2013-11-22T12:35:13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d v="2016-09-16T23:10:04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d v="2013-11-11T14:19:08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d v="2012-02-12T02:49:26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d v="2013-10-16T09:59:00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d v="2013-01-16T18:33:17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d v="2015-02-28T15:10:00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d v="2009-12-01T04:59:00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d v="2014-01-07T00:39:5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d v="2013-04-08T19:17:37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d v="2013-09-01T00:32:03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d v="2013-11-29T14:28:15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d v="2011-03-10T19:48:47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d v="2012-11-11T05:00:40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d v="2013-05-04T14:00:3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d v="2015-09-21T17:22:11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d v="2013-02-04T11:55:27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d v="2013-12-19T18:56:00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d v="2010-12-23T05:35:24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d v="2012-05-29T19:55:05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d v="2012-10-30T07:42:18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d v="2012-01-14T06:01:26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d v="2011-09-06T20:39:10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d v="2016-03-02T22:27:15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d v="2012-05-12T02:31:00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d v="2016-12-30T22:35:11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d v="2016-09-15T20:53:33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d v="2012-05-27T23:00:55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d v="2011-09-01T06:00:00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d v="2014-10-05T18:49:03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d v="2013-11-21T17:46:19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d v="2014-08-21T00:45:30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d v="2010-08-01T04:00:00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d v="2015-04-01T20:32:4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d v="2016-06-05T23:33:30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d v="2010-10-25T03:03:49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d v="2015-08-28T04:00:00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d v="2012-11-28T17:31:48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d v="2012-01-15T18:11:50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d v="2011-05-28T02:22:42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d v="2016-03-30T19:23:22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d v="2010-06-08T19:11:00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d v="2014-08-30T15:30:00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d v="2012-09-23T02:25:00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d v="2016-01-03T01:55:37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d v="2011-01-24T05:45:26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d v="2014-03-13T03:33:10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d v="2011-09-11T04:37:03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d v="2010-07-27T04:59:00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d v="2012-07-23T04:00:00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d v="2017-03-03T13:05:19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d v="2014-01-24T00:07:25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d v="2012-12-11T03:37:27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d v="2012-05-05T03:20:19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d v="2012-08-25T18:19:07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d v="2012-03-01T04:59:00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d v="2010-10-22T05:00:00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d v="2014-07-14T02:30:00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d v="2014-12-01T22:59:21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d v="2012-12-19T15:24:05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d v="2013-11-14T17:07:02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d v="2011-12-12T05:06:16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d v="2014-10-01T12:43:13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d v="2014-11-22T00:02:0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d v="2013-02-13T22:37:49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d v="2013-11-27T22:08:31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d v="2010-07-08T22:40:00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d v="2012-05-14T19:44:55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d v="2012-11-18T00:00:00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d v="2012-04-09T04:42:4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d v="2010-06-25T21:32:0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d v="2014-03-16T22:00:00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d v="2013-03-22T22:15:45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d v="2014-05-12T04:03:29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d v="2014-05-04T06:00:00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d v="2016-01-29T08:00:29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d v="2012-01-18T20:00:00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d v="2013-11-03T20:09:1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d v="2012-09-02T11:30:4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d v="2013-06-30T19:58:00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d v="2015-08-11T00:12:06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d v="2017-02-10T02:19:05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d v="2016-02-18T20:14:20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d v="2016-11-29T17:01:45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d v="2016-04-18T14:00:00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d v="2017-02-18T23:59:00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d v="2016-09-09T18:00:48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d v="2016-06-30T18:45:06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d v="2016-03-12T19:52:44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d v="2016-02-21T01:02:56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d v="2016-01-17T18:01:01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d v="2016-06-04T15:41:12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d v="2016-11-18T15:43:3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d v="2015-01-25T03:56:39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d v="2015-08-20T20:00:39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d v="2016-09-13T07:05:00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d v="2015-04-26T20:55:59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d v="2016-11-17T14:15:33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d v="2015-04-10T04:59:00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d v="2015-01-19T04:11:05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d v="2017-03-14T14:02:35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d v="2017-02-20T19:00:00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d v="2016-02-11T17:05:53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d v="2016-10-17T15:15:19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d v="2015-09-01T15:05:19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d v="2016-10-26T03:59:00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d v="2016-10-06T15:15:32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d v="2016-04-22T05:06:14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d v="2014-08-15T20:20:34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d v="2017-02-09T07:16:47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d v="2017-01-23T04:59:0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d v="2015-06-01T17:01:00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d v="2014-09-04T06:59:00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d v="2015-11-09T01:21:3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d v="2016-03-25T16:59:16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d v="2016-06-28T16:43:0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d v="2015-08-14T01:24:57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d v="2016-02-21T22:36:3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d v="2016-02-25T07:25:01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d v="2016-06-20T18:59:00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d v="2014-11-30T22:42:02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d v="2014-08-09T22:43:42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d v="2016-10-02T18:04:46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d v="2016-08-23T20:54:00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d v="2015-03-28T01:46:48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d v="2015-12-31T23:00:00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d v="2016-01-10T00:00:00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d v="2014-06-23T07:04:10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d v="2016-10-01T08:33:45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d v="2016-09-28T22:24:55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d v="2014-09-03T18:49:24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d v="2016-07-12T18:51:00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d v="2016-05-07T21:11:59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d v="2016-11-12T05:00:00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d v="2014-11-30T22:59:00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d v="2014-11-29T16:00:00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d v="2014-07-27T15:27:00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d v="2014-11-28T03:28:1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d v="2015-11-19T05:03:21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d v="2014-11-13T08:02:00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d v="2017-03-15T00:26: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d v="2017-01-30T17:16:53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d v="2015-12-17T05:59:00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d v="2017-03-16T16:01:01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d v="2016-02-18T17:00:27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d v="2015-10-30T14:59:43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d v="2014-12-12T07:11:00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d v="2016-12-14T15:00:23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d v="2016-12-28T19:25:15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d v="2016-06-19T14:30:46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d v="2016-09-05T02:59:0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d v="2014-12-18T21:33:15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d v="2017-01-24T10:34: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d v="2015-12-29T20:00:00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d v="2015-01-01T00:03:35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d v="2015-11-25T22:04:5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d v="2016-04-07T01:34: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d v="2015-11-21T17:12:15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d v="2016-07-14T11:48:53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d v="2015-02-04T23:22:2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d v="2015-06-02T00:47:0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d v="2015-10-17T04:00:00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d v="2015-05-17T15:31:17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d v="2015-06-20T22:04:21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d v="2016-01-31T13:56:03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d v="2015-03-16T19:00:37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d v="2016-03-31T08:46:5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d v="2014-10-23T00:49:0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d v="2017-03-06T20:00:00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d v="2015-04-04T21:59:00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d v="2016-09-12T11:35:49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d v="2015-12-16T18:20:10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d v="2016-06-23T16:00:25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d v="2016-12-12T17:34:40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d v="2016-08-05T03:59:00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d v="2015-02-11T15:23:40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d v="2013-01-07T08:00:00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d v="2015-05-18T05:00:00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d v="2016-03-19T04:33:43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d v="2016-12-13T07:59:00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d v="2016-08-27T17:00:09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d v="2014-07-31T01:26:32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d v="2014-09-12T10:00:00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d v="2015-05-20T06:04:15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d v="2015-03-05T20:27:00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d v="2014-08-23T20:59:10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d v="2015-12-26T20:26:00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d v="2014-11-05T20:38:35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d v="2016-09-25T01:16:29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d v="2016-02-12T10:20:45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d v="2015-09-14T19:07:57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d v="2014-08-27T00:20:25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d v="2016-06-06T20:09:00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d v="2017-03-06T04:08:52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d v="2014-08-10T22:00:00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d v="2016-03-07T23:49:0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d v="2015-04-24T16:16:17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d v="2016-12-04T21:54:43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d v="2015-03-26T00:00:00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d v="2015-03-13T17:57:36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d v="2015-04-15T21:54:53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d v="2016-05-02T01:00:00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d v="2016-07-12T19:22:21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d v="2016-08-31T00:44:22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d v="2013-07-07T05:28:23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d v="2014-02-19T09:08:42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d v="2013-08-04T23:06:22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d v="2013-12-21T20:32:11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d v="2016-04-10T07:54:24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d v="2013-11-26T06:30:5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d v="2012-10-01T00:17:02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d v="2015-11-17T19:04:53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d v="2014-02-05T19:58:17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d v="2011-10-16T23:09:01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d v="2014-01-04T04:09:05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d v="2012-05-06T21:41:56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d v="2014-09-11T09:04:10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d v="2016-01-14T04:00:11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d v="2011-07-22T04:42:01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d v="2016-05-14T13:35:36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d v="2014-05-11T03:18:53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d v="2015-01-28T22:14:52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d v="2012-08-10T21:44:48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d v="2014-08-02T15:49:4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d v="2014-08-08T21:53:2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d v="2016-03-14T15:06:1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d v="2014-08-24T20:48:11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d v="2014-06-15T17:08:0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d v="2014-04-24T19:11:07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d v="2015-06-26T04:32:55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d v="2015-05-29T04:27:33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d v="2016-04-10T18:41:12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d v="2013-01-06T00:37:18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d v="2016-02-11T23:22:17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d v="2011-10-09T17:07:13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d v="2013-08-30T12:53:40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d v="2014-10-04T03:30:00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d v="2014-03-02T19:01:1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d v="2014-04-13T18:18:15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d v="2015-05-13T20:04:28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d v="2016-02-14T02:39:31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d v="2016-07-14T18:12:00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d v="2013-12-09T05:59:00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d v="2016-06-18T05:19:50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d v="2014-06-11T09:50:21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d v="2014-03-24T02:15:27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d v="2012-04-04T16:46:15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d v="2014-07-23T20:40:24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d v="2012-04-13T14:17:15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d v="2016-11-18T19:03:10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d v="2012-12-07T22:23:42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d v="2016-01-08T04:53:10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d v="2015-01-19T08:30:00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d v="2014-08-14T23:27:00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d v="2013-10-09T08:18:07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d v="2016-03-30T15:41:3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d v="2012-06-09T20:20:08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d v="2015-12-25T14:21:53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d v="2014-04-05T02:59:39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d v="2014-04-06T19:01:04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d v="2011-10-28T20:56:4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d v="2016-03-13T21:25:16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d v="2013-05-30T16:53:45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d v="2014-04-19T12:34:08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d v="2015-04-30T16:00:51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d v="2015-09-25T14:58:50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d v="2016-07-14T07:51:34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d v="2014-11-14T21:30:00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d v="2014-08-07T15:35:17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d v="2016-06-05T06:21:33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d v="2014-11-26T00:55:0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d v="2015-12-24T21:47:48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d v="2017-01-01T02:46:11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d v="2014-07-31T09:46:21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d v="2014-11-29T04:33:00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d v="2016-08-06T23:44:54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d v="2015-12-19T16:07:09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d v="2016-04-23T19:40:21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d v="2017-01-21T21:45:31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d v="2015-01-01T08:20:26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d v="2015-08-06T11:05:21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d v="2015-07-09T16:47:30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d v="2015-02-17T00:08:47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d v="2015-12-17T04:38:46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d v="2015-04-29T04:22:00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d v="2014-10-02T17:56:32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d v="2014-05-02T22:52:53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d v="2014-10-19T23:19:43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d v="2016-12-01T05:06:21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d v="2016-06-16T17:02:46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d v="2016-01-08T22:54:35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d v="2015-09-07T02:27:43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d v="2015-05-15T17:01: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d v="2015-06-18T17:08:25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d v="2015-09-06T02:36:46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d v="2014-08-14T18:20:08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d v="2015-02-24T01:42:42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d v="2014-12-05T16:04:40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d v="2014-12-09T02:12:0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d v="2015-06-30T15:45:00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d v="2015-03-28T02:43:06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d v="2015-05-19T15:06:29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d v="2014-09-25T16:24:24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d v="2014-08-09T17:22:00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d v="2016-06-18T17:23:02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d v="2014-07-06T05:08:50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d v="2015-06-26T04:00:00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d v="2014-09-12T17:38:15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d v="2016-09-22T01:17:45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d v="2015-02-22T08:29:23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d v="2015-05-30T21:26:11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d v="2014-11-13T20:18:47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d v="2014-08-20T16:22:3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d v="2015-08-03T04:27:37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d v="2016-05-08T20:12:07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d v="2015-07-15T17:28:59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d v="2017-03-06T13:00:00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d v="2014-10-15T15:51:36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d v="2014-08-16T21:44:12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d v="2015-10-28T17:17:07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d v="2014-06-28T19:21:54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d v="2015-03-01T08:08:4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d v="2017-01-12T16:42:00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d v="2016-11-02T03:59:00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d v="2017-02-06T14:23:31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d v="2015-06-08T04:00:00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d v="2015-06-01T22:42:00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d v="2015-05-17T18:00:00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d v="2016-12-28T16:49:00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d v="2016-06-29T23:29:55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d v="2014-08-31T15:58:45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d v="2016-03-20T13:29:20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d v="2017-02-11T12:09:38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d v="2016-04-09T17:37:3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d v="2015-04-08T11:42:59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d v="2015-12-20T09:00:00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d v="2015-12-18T19:38:59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d v="2016-06-13T05:59:00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d v="2015-12-31T03:00:00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d v="2015-07-08T18:30:00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d v="2015-04-16T11:27:36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d v="2016-07-15T14:34:06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d v="2015-06-27T06:55:54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d v="2015-05-31T14:45:27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d v="2015-12-04T05:00:00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d v="2015-06-13T12:09:11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d v="2017-03-11T13:29:00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d v="2016-03-31T10:00:00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d v="2016-03-24T16:01:04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d v="2017-02-25T20:18:25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d v="2015-05-31T21:00:0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d v="2016-06-09T20:47:4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d v="2015-11-27T01:00:00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d v="2017-01-31T18:08:20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d v="2015-06-09T20:10:05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d v="2014-05-30T22:09:16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d v="2015-10-02T23:03:00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d v="2016-07-14T19:25:40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d v="2015-11-01T03:00:00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d v="2016-10-20T11:05:13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d v="2015-08-25T15:05:12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d v="2016-12-04T00:00:00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d v="2016-04-01T04:00:00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d v="2016-11-10T05:15:09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d v="2014-06-06T13:11:42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d v="2013-10-22T21:44:38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d v="2014-04-21T01:00:00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d v="2014-08-07T07:00:00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d v="2011-09-28T17:30:0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d v="2012-04-16T16:00:00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d v="2011-02-24T23:20: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d v="2015-08-28T01:00:00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d v="2013-10-06T20:21:10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d v="2012-02-21T22:46:14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d v="2015-02-02T18:55:42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d v="2013-12-15T03:14:59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d v="2012-07-28T16:00:00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d v="2012-08-24T06:47:45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d v="2011-08-06T14:38:56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d v="2012-01-05T23:06:07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d v="2013-07-12T21:51:0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d v="2014-11-03T05:59:00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d v="2011-09-11T13:18:00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d v="2011-07-08T21:00:00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d v="2013-04-22T21:00:00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d v="2014-06-14T14:23:54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d v="2011-12-06T02:02:29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d v="2013-05-06T07:00:55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d v="2014-06-13T06:59:00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d v="2012-07-07T17:46:51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d v="2014-09-06T15:25:31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d v="2011-09-25T19:32:47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d v="2013-10-24T23:42:49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d v="2014-09-03T18:48:27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d v="2011-01-01T04:59:00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d v="2013-12-01T21:17:32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d v="2012-02-12T22:03:51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d v="2011-04-03T01:03:10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d v="2013-08-31T14:40:12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d v="2014-06-09T03:59:00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d v="2014-02-26T20:13:4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d v="2014-01-29T08:13:47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d v="2014-02-16T18:18:1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d v="2014-03-29T01:00:00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d v="2013-10-29T15:54:43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d v="2010-11-30T15:43:3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d v="2014-01-11T21:02:25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d v="2013-07-24T14:02:38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d v="2013-09-20T20:17:27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d v="2016-04-16T00:00:00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d v="2012-03-25T19:34:02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d v="2013-11-13T17:24:19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d v="2010-06-15T04:00:00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d v="2014-08-31T17:31:31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d v="2012-08-30T16:33:45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d v="2013-08-07T20:49:47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d v="2009-09-01T04:00:00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d v="2012-09-04T13:29:0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d v="2014-06-25T02:00:00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d v="2014-03-24T01:22:50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d v="2011-03-01T18:10:54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d v="2013-07-28T17:50:36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d v="2013-12-09T04:59:00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d v="2013-03-11T04:00:00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d v="2016-12-31T16:59:00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d v="2015-06-20T13:59:3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d v="2015-02-17T14:00:00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d v="2015-06-12T14:54:16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d v="2016-08-10T04:00:00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d v="2017-01-04T03:14:05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d v="2015-04-23T06:59:0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d v="2015-04-07T07:00:00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d v="2015-10-06T22:59:00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d v="2015-11-14T17:49:31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d v="2015-10-19T11:00:00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d v="2015-07-29T17:00:00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d v="2016-03-14T00:12:53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d v="2016-05-01T17:55:58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d v="2016-04-28T16:20:32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d v="2015-07-14T19:32:3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d v="2016-06-01T18:57: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d v="2015-07-21T03:00:00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d v="2016-12-01T02:23:31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d v="2016-07-31T11:00:00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d v="2017-03-13T03:40:05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d v="2016-07-21T17:30:00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d v="2014-12-04T10:58:54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d v="2016-02-17T12:04:39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d v="2016-10-08T14:43:32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d v="2015-10-15T21:11:08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d v="2016-08-19T16:00:5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d v="2016-11-30T20:15:19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d v="2015-04-18T16:52:0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d v="2016-03-03T17:01:54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d v="2016-10-21T16:04:20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d v="2015-11-06T01:00:00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d v="2016-02-28T23:05:09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d v="2016-07-21T14:00:00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d v="2015-01-11T01:02:52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d v="2014-07-11T16:00:00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d v="2016-12-30T23:00:0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d v="2016-12-23T17:58:57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d v="2015-05-21T15:45:25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d v="2016-04-26T06:55:00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d v="2016-10-13T15:12:32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d v="2016-12-30T02:03:5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d v="2015-01-15T19:00:28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d v="2015-05-29T16:17:15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d v="2016-10-14T15:25:34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d v="2014-12-02T06:19:05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d v="2016-07-02T04:00:0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d v="2016-08-17T12:05:54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d v="2017-01-27T01:26:48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d v="2014-07-16T02:33:45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d v="2016-03-11T18:34:47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d v="2015-12-05T22:28:22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d v="2014-12-17T20:43:48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d v="2017-03-03T13:51:19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d v="2015-08-02T19:17:13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d v="2014-12-08T16:31:55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d v="2014-08-15T14:17:33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d v="2016-10-01T14:58:37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d v="2015-07-17T19:35:39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d v="2016-08-19T03:59:00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d v="2016-06-30T18:57:19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d v="2014-07-14T19:32:39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d v="2013-06-27T01:49:11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d v="2015-03-07T15:18:45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d v="2014-12-18T12:08:53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d v="2015-12-16T06:59:00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d v="2015-12-26T00:18:54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d v="2016-02-12T17:45:44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d v="2015-09-05T03:59:00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d v="2013-03-11T00:00:00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d v="2016-06-11T19:22:59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d v="2012-11-30T10:00:00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d v="2013-07-05T00:56:00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d v="2013-03-01T05:59:00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d v="2011-06-25T13:42:03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d v="2011-07-06T19:33:10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d v="2012-08-02T21:37:0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d v="2014-06-21T17:12:52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d v="2013-09-07T22:25:31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d v="2016-02-15T07:59:00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d v="2015-01-07T16:41:46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d v="2015-03-16T16:35:52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d v="2014-11-27T00:54:23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d v="2015-11-14T01:04:10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d v="2015-06-15T04:34:54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d v="2014-04-11T14:15:46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d v="2013-10-16T00:04:5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d v="2015-05-07T18:12:22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d v="2012-07-12T17:45:3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d v="2016-12-30T22:50:3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d v="2016-03-25T02:53:08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d v="2017-01-15T01:35:19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d v="2016-12-03T17:03:2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d v="2017-02-03T04:11:00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d v="2016-08-01T18:13:30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d v="2015-06-05T11:47:56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d v="2015-06-09T02:00:0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d v="2016-12-29T05:08:45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d v="2013-05-06T19:12:16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d v="2016-12-23T01:47:58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d v="2015-07-05T17:38:42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d v="2016-04-29T12:11:00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d v="2015-07-29T15:31:29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d v="2015-06-03T04:30:00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d v="2016-10-17T16:14:00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d v="2016-08-13T11:32:37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d v="2015-04-27T17:12:0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d v="2015-08-22T04:59:00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d v="2016-03-03T03:43:06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d v="2016-08-01T16:22:0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d v="2017-03-01T03:00:00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d v="2017-01-14T21:48:01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d v="2015-02-13T23:58:02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d v="2016-10-27T21:19:00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d v="2016-07-05T20:58:54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d v="2014-10-07T00:06:13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d v="2016-06-12T05:30: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d v="2013-05-26T23:54:34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d v="2015-05-01T00:16:51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d v="2013-07-26T01:30:35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d v="2015-02-22T12:14:45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d v="2014-11-28T17:20:01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d v="2015-12-12T10:00:00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d v="2014-08-12T12:52:58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d v="2015-11-13T21:55:56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d v="2015-01-01T04:12:15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d v="2016-06-03T07:38:4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d v="2015-02-06T01:25:00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d v="2014-12-04T01:31:39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d v="2016-02-20T10:29:30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d v="2017-01-03T06:04:27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d v="2015-08-16T16:13:11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d v="2015-11-21T23:13:39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d v="2015-09-15T11:11:00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d v="2016-02-25T10:57:14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d v="2016-10-09T10:56:5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d v="2016-06-28T16:01:26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d v="2015-02-08T21:58:29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d v="2016-09-21T05:45:04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d v="2016-01-01T08:38:51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d v="2016-11-15T18:13:22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d v="2015-04-29T03:09:19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d v="2015-08-24T09:22:00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d v="2016-09-18T20:26:25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d v="2016-04-02T08:06:57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d v="2015-04-10T01:27:22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d v="2014-12-19T19:31:28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d v="2015-11-26T06:03:36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d v="2015-07-20T18:43:48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d v="2016-12-10T11:00:00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d v="2015-06-08T15:00:00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d v="2015-10-11T18:43:40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d v="2016-02-21T08:24:17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d v="2014-07-13T04:59:00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d v="2016-04-27T13:55:00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d v="2015-03-07T19:55:01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d v="2016-05-26T17:57:43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d v="2015-09-11T18:22:49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d v="2016-05-25T15:29:18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d v="2017-01-02T22:13:29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d v="2015-09-12T20:57:42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d v="2015-06-14T13:00:5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d v="2016-04-21T10:44:38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d v="2016-07-08T17:32:14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d v="2015-05-22T05:25:00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d v="2015-05-10T19:28:25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d v="2016-02-20T04:06:37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d v="2014-11-19T00:00:59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d v="2014-07-28T16:52:43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d v="2017-04-15T15:42:27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d v="2016-04-24T21:59:00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d v="2014-09-05T13:39:00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d v="2017-01-03T16:02:45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d v="2015-11-11T22:30:44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d v="2014-08-11T04:00:00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d v="2015-12-02T17:25:00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d v="2014-11-30T23:45:0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d v="2014-10-21T00:00:00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d v="2013-04-10T15:54:31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d v="2013-04-07T20:52:18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d v="2013-02-16T15:52:38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d v="2012-03-22T03:00:00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d v="2016-01-12T05:00:00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d v="2012-03-25T18:14:45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d v="2011-06-12T00:20:49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d v="2013-02-15T14:21:4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d v="2012-12-28T19:51:03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d v="2015-04-09T22:58:54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d v="2013-10-16T13:01:43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d v="2012-03-01T23:30:39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d v="2013-09-13T17:28:12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d v="2014-12-20T04:59:00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d v="2011-09-10T01:00:22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d v="2011-12-23T03:00:00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d v="2013-05-14T20:55:13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d v="2014-05-10T03:59:00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d v="2013-07-26T17:00:0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d v="2013-11-02T22:09:05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d v="2012-09-07T07:51:00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d v="2016-07-22T04:37:55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d v="2012-07-21T14:51:00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d v="2015-06-20T19:06:13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d v="2015-02-27T04:02:41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d v="2016-08-02T22:01:11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d v="2014-01-05T13:31:00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d v="2012-11-15T15:40:52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d v="2013-10-02T13:27:54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d v="2015-02-15T15:38:00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d v="2011-06-18T21:14:06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d v="2013-06-16T20:47:55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d v="2015-04-03T15:38:00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d v="2011-08-27T18:57:11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d v="2014-09-16T11:24:19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d v="2013-07-31T19:43:00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d v="2014-09-03T23:36:1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d v="2016-08-05T00:10:33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d v="2013-05-01T21:42:37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d v="2015-07-08T14:00:23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d v="2016-03-25T22:00:00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d v="2016-10-23T08:20:01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d v="2014-06-10T08:33:00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d v="2016-03-22T20:01:00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d v="2014-07-24T18:51:44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d v="2010-05-15T08:10:00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d v="2014-06-27T14:44:41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d v="2017-02-14T22:59:00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d v="2014-07-19T09:14:38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d v="2015-11-18T15:00:04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d v="2017-02-05T16:25:39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d v="2014-07-16T15:17:46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d v="2015-09-27T14:20:40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d v="2016-03-16T05:04:57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d v="2016-10-06T14:00:00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d v="2014-12-06T06:00:00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d v="2014-05-31T19:40:52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d v="2014-06-20T21:59:00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d v="2014-12-19T04:00:0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d v="2016-06-07T04:01:3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d v="2014-10-17T19:55:39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d v="2014-12-23T00:00:00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d v="2017-02-20T12:01:30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d v="2016-08-18T16:52:18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d v="2016-01-19T06:37:27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d v="2017-03-14T13:24:46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d v="2017-02-01T00:00:00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d v="2015-03-19T14:05:20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d v="2015-10-23T18:24:55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d v="2014-12-01T03:00:00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d v="2016-02-15T15:00:00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d v="2016-05-02T03:59:00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d v="2015-09-04T16:11:02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d v="2016-05-23T22:00:00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d v="2015-08-27T19:15:10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d v="2016-08-06T18:00:00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d v="2015-01-22T18:46:10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d v="2017-01-03T22:03: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d v="2014-11-26T01:15:0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d v="2014-12-31T17:05:38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d v="2015-06-30T23:55:00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d v="2014-11-22T13:13:54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d v="2015-04-01T00:18:00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d v="2015-03-02T21:16:00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d v="2014-09-17T05:06:39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d v="2017-02-23T10:14:42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d v="2015-11-08T22:10:20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d v="2015-11-03T04:15:5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d v="2016-05-12T10:47:14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d v="2015-05-27T19:47:19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d v="2014-10-01T03:59:00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d v="2015-09-02T06:47:27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d v="2015-08-02T06:03:10"/>
    <x v="155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d v="2015-09-17T17:00:00"/>
    <x v="1555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d v="2016-07-04T03:40:24"/>
    <x v="1556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d v="2014-09-20T15:40:33"/>
    <x v="1557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d v="2015-08-28T12:12:00"/>
    <x v="1558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d v="2015-04-29T01:16:39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d v="2014-11-13T01:29:53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d v="2013-11-07T02:00:03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d v="2009-12-02T00:50:00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d v="2014-03-14T16:49:11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d v="2015-05-28T20:05:00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d v="2011-06-08T17:31:01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d v="2016-07-27T22:00:00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d v="2014-02-17T00:00:00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d v="2014-12-24T01:29:45"/>
    <x v="156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d v="2013-05-25T16:18:34"/>
    <x v="1569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d v="2016-04-08T18:31:22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d v="2015-06-19T18:28:03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d v="2016-02-28T23:59:00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d v="2017-04-01T03:59:00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d v="2015-02-17T22:15:29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d v="2014-07-09T12:34:56"/>
    <x v="15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d v="2015-06-30T21:06:08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d v="2012-07-24T20:20:48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d v="2010-09-02T02:00:00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d v="2013-08-28T23:54:51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d v="2012-05-21T01:12:06"/>
    <x v="158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d v="2015-12-19T10:46:30"/>
    <x v="1581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d v="2015-10-26T21:20:00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d v="2014-09-25T21:43:11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d v="2014-05-30T15:35:01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d v="2016-12-25T11:00:00"/>
    <x v="1585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d v="2015-04-05T01:30:22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d v="2014-12-13T22:49:25"/>
    <x v="1587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d v="2015-01-31T20:12:00"/>
    <x v="1588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d v="2015-10-09T23:38:06"/>
    <x v="1589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d v="2015-09-23T20:34:24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d v="2016-04-03T16:25:41"/>
    <x v="159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d v="2015-03-28T00:44:45"/>
    <x v="159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d v="2015-02-28T20:17:35"/>
    <x v="1593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d v="2016-05-15T16:21:00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d v="2014-06-18T20:13:00"/>
    <x v="1595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d v="2014-12-13T11:19:29"/>
    <x v="159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d v="2016-09-20T08:29:57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d v="2015-07-26T16:00:58"/>
    <x v="159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d v="2016-04-08T11:56:16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d v="2014-07-15T05:11:00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d v="2011-05-05T02:13:53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d v="2011-10-14T23:00:00"/>
    <x v="1602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d v="2012-01-28T04:04:19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d v="2012-03-17T19:17:15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d v="2011-08-01T07:00:00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d v="2011-03-24T01:40:38"/>
    <x v="160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d v="2012-06-14T19:24:11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d v="2014-01-01T05:26:00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d v="2011-11-02T08:00:00"/>
    <x v="160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d v="2012-12-15T22:11:50"/>
    <x v="161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d v="2013-06-05T00:00:32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d v="2013-01-02T20:59:44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d v="2012-07-22T01:40:02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d v="2014-08-03T17:00:00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d v="2011-12-13T02:13:16"/>
    <x v="161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d v="2012-11-22T22:00:00"/>
    <x v="1616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d v="2013-11-01T19:00:00"/>
    <x v="1617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d v="2013-03-08T15:42:15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d v="2014-09-15T04:28:06"/>
    <x v="1619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d v="2013-02-23T08:09:00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d v="2012-05-28T03:59:00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d v="2014-12-17T07:59:00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d v="2013-08-27T16:31:29"/>
    <x v="162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d v="2013-01-09T08:48:55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d v="2012-09-11T16:47:33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d v="2013-12-01T21:21:07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d v="2012-11-26T04:59:00"/>
    <x v="1627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d v="2014-06-17T17:41:22"/>
    <x v="1628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d v="2014-02-20T20:48:53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d v="2012-03-02T06:59:00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d v="2012-10-12T20:37:41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d v="2011-09-24T08:10:54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d v="2012-01-16T05:00:00"/>
    <x v="1633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d v="2011-06-02T05:59:00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d v="2016-07-11T20:51:01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d v="2011-06-12T04:00:00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d v="2009-12-31T23:39:00"/>
    <x v="1637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d v="2013-02-28T21:25:00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d v="2012-03-03T15:39:25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d v="2010-08-03T01:59:00"/>
    <x v="164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d v="2014-12-19T14:19:04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d v="2011-06-14T00:35:27"/>
    <x v="164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d v="2012-09-24T19:46:52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d v="2012-11-22T02:26:00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d v="2013-09-18T14:49:00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d v="2014-08-14T18:11:00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d v="2012-06-09T09:49:37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d v="2011-03-20T15:54:42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d v="2014-05-23T16:25:55"/>
    <x v="1649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d v="2013-10-09T10:27:17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d v="2011-04-26T06:59:00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d v="2013-11-24T12:49:53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d v="2011-04-24T20:01:36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d v="2012-04-18T21:22:40"/>
    <x v="1654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d v="2012-04-05T18:00:20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d v="2012-12-13T22:17:32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d v="2012-05-24T18:46:08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d v="2012-12-18T14:20:00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d v="2013-12-17T12:00:00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d v="2016-04-30T21:59:00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d v="2016-01-17T21:00:00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d v="2011-12-31T05:45:36"/>
    <x v="166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d v="2015-02-01T00:31:47"/>
    <x v="1663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d v="2012-03-16T03:59:00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d v="2011-02-22T03:00:00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d v="2013-03-28T05:04:33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d v="2014-03-11T06:59:00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d v="2011-11-28T04:35:39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d v="2016-05-31T21:14:36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d v="2010-07-05T04:00:00"/>
    <x v="167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d v="2016-08-01T13:03:34"/>
    <x v="1671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d v="2012-06-04T15:45:30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d v="2015-03-06T21:04:52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d v="2016-08-18T06:59:00"/>
    <x v="1674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d v="2011-10-16T22:03:00"/>
    <x v="1675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d v="2012-04-21T03:59:00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d v="2016-04-16T05:59:00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d v="2014-02-06T20:31:11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d v="2011-07-22T01:39:05"/>
    <x v="1679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d v="2014-07-12T18:11:07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d v="2017-03-29T02:00:00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d v="2017-04-14T04:07:40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d v="2017-04-07T18:45:38"/>
    <x v="1683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d v="2017-03-17T18:34:01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d v="2017-03-24T05:00:23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d v="2017-04-27T19:15:19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d v="2017-04-10T20:15:00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d v="2017-04-09T11:49:54"/>
    <x v="168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d v="2017-03-16T21:37:10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d v="2017-04-06T09:20:42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d v="2017-04-03T01:00:00"/>
    <x v="169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d v="2017-03-26T23:59:00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d v="2017-04-09T20:00:00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d v="2017-03-27T04:36:00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d v="2017-04-10T01:00:00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d v="2017-04-01T00:40:11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d v="2017-04-09T23:47:28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d v="2017-03-26T03:33:00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d v="2017-04-11T20:44:05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d v="2017-04-01T04:00:00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d v="2015-01-15T15:56:45"/>
    <x v="170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d v="2015-03-30T19:52:30"/>
    <x v="17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d v="2015-08-31T06:45:37"/>
    <x v="170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d v="2015-02-16T03:21:13"/>
    <x v="170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d v="2015-09-09T16:00:00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d v="2015-08-23T07:21:12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d v="2016-03-28T16:18:15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d v="2016-05-01T20:48:26"/>
    <x v="170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d v="2014-08-31T19:39:00"/>
    <x v="1709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d v="2016-01-18T13:00:00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d v="2014-09-01T15:30:34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d v="2015-06-30T21:55:53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d v="2014-10-05T19:13:32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d v="2015-05-01T22:02:41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d v="2015-03-31T03:22:00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d v="2016-12-09T14:51:39"/>
    <x v="1716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d v="2016-04-21T04:00:00"/>
    <x v="1717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d v="2016-05-14T04:59:00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d v="2014-09-17T12:49:51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d v="2014-11-09T19:47:51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d v="2015-12-11T11:04:23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d v="2016-04-03T00:10:00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d v="2015-07-01T06:00:00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d v="2014-10-30T22:22:42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d v="2014-08-24T23:14:09"/>
    <x v="1725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d v="2014-06-27T22:04:24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d v="2015-04-05T11:00:00"/>
    <x v="172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d v="2015-10-21T15:01:14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d v="2016-06-10T01:15:06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d v="2015-10-25T02:06:23"/>
    <x v="173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d v="2015-06-11T15:00:00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d v="2016-01-16T05:00:00"/>
    <x v="173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d v="2016-09-13T21:30:00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d v="2015-05-08T00:52:36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d v="2016-08-07T19:32:25"/>
    <x v="173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d v="2015-11-08T21:40:33"/>
    <x v="173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d v="2015-07-20T22:46:32"/>
    <x v="1737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d v="2014-10-02T20:59:02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d v="2016-05-04T19:58:52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d v="2015-07-16T19:37:02"/>
    <x v="174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d v="2015-06-10T15:04:31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d v="2017-01-07T21:00:00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d v="2016-08-27T03:59:00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d v="2015-03-08T13:31:17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d v="2016-12-22T02:00:00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d v="2016-11-24T02:00:00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d v="2015-11-13T15:00:00"/>
    <x v="1747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d v="2015-09-02T22:49:03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d v="2017-03-01T19:00:00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d v="2016-04-19T20:05:04"/>
    <x v="175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d v="2015-03-19T17:45:23"/>
    <x v="1751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d v="2016-10-14T06:04:42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d v="2016-03-21T16:59:28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d v="2015-04-03T20:02:33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d v="2015-10-05T18:56:01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d v="2016-08-29T04:01:09"/>
    <x v="1756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d v="2017-01-28T19:29:00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d v="2016-07-14T22:56:32"/>
    <x v="1758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d v="2015-03-25T18:53:49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d v="2016-02-25T16:08:33"/>
    <x v="176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d v="2015-09-12T13:37:40"/>
    <x v="1761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d v="2016-03-11T23:34:05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d v="2016-10-23T20:50:40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d v="2014-08-03T11:39:39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d v="2014-08-13T23:31:52"/>
    <x v="1765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d v="2014-08-25T20:38:08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d v="2014-08-03T15:48:04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d v="2014-09-27T13:27:24"/>
    <x v="1768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d v="2015-01-13T19:39:19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d v="2014-10-14T18:43:14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d v="2014-10-23T23:30:40"/>
    <x v="1771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d v="2014-07-06T17:13:56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d v="2015-01-19T18:14:58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d v="2014-11-29T14:59:00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d v="2014-10-24T23:26:00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d v="2014-10-29T22:57:51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d v="2015-02-20T08:34:13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d v="2015-03-27T19:43:15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d v="2016-09-02T16:36:20"/>
    <x v="177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d v="2016-07-02T14:25:10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d v="2016-09-15T14:49:05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d v="2016-02-21T13:48:09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d v="2015-05-21T22:47:58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d v="2015-01-31T03:25:00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d v="2014-10-16T00:00:00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d v="2014-12-15T13:12:57"/>
    <x v="1786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d v="2015-04-04T14:43:57"/>
    <x v="178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d v="2014-10-31T22:45:42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d v="2015-01-12T06:00:03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d v="2015-02-05T16:11:18"/>
    <x v="179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d v="2015-01-29T17:46:05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d v="2015-08-10T06:59:00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d v="2014-11-27T22:24:00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d v="2015-02-11T13:13:42"/>
    <x v="1794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d v="2016-10-14T16:00:00"/>
    <x v="179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d v="2016-07-24T10:32:46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d v="2016-12-15T13:39:49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d v="2016-02-04T07:50:33"/>
    <x v="1798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d v="2014-11-11T21:13:28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d v="2016-10-10T14:32:50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d v="2015-12-15T12:10:00"/>
    <x v="1801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d v="2015-06-27T21:59:00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d v="2015-02-14T01:43:02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d v="2015-11-14T17:16:44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d v="2015-10-02T18:00:00"/>
    <x v="1805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d v="2014-09-30T15:19:09"/>
    <x v="1806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d v="2014-09-28T01:38:33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d v="2017-02-11T16:20:30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d v="2015-03-01T21:47:19"/>
    <x v="180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d v="2014-08-21T21:50:26"/>
    <x v="18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d v="2014-10-24T04:00:00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d v="2016-07-03T07:38:56"/>
    <x v="181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d v="2014-08-08T21:20:12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d v="2015-02-28T07:32:16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d v="2015-07-01T21:45:37"/>
    <x v="1815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d v="2016-07-25T19:00:00"/>
    <x v="1816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d v="2017-01-30T06:59:00"/>
    <x v="181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d v="2015-04-03T04:37:30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d v="2014-07-30T18:03:16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d v="2015-04-01T01:01:30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d v="2012-03-03T07:39:27"/>
    <x v="182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d v="2014-01-31T19:01:00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d v="2012-10-24T16:26:16"/>
    <x v="1823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d v="2014-01-08T02:08:00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d v="2013-07-11T20:01:43"/>
    <x v="1825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d v="2014-02-17T22:10:17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d v="2011-03-03T07:49:21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d v="2014-05-09T22:00:00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d v="2011-01-21T22:00:00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d v="2014-02-24T16:25:07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d v="2012-05-12T23:54:23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d v="2011-03-04T12:57:07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d v="2013-03-02T07:59:00"/>
    <x v="183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d v="2015-01-24T23:08:15"/>
    <x v="183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d v="2016-03-31T15:51:11"/>
    <x v="1835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d v="2013-02-17T19:25:29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d v="2012-03-18T00:08:55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d v="2011-10-01T03:00:00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d v="2016-10-01T17:19:42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d v="2013-05-07T04:59:00"/>
    <x v="184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d v="2014-05-20T04:59:00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d v="2015-03-02T05:59:00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d v="2011-02-20T23:52:34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d v="2011-06-11T03:00:00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d v="2016-06-17T04:55:00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d v="2012-12-15T15:36:17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d v="2015-04-21T05:40:32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d v="2011-07-31T06:59:00"/>
    <x v="18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d v="2012-10-17T20:17:39"/>
    <x v="184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d v="2014-07-10T23:01:40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d v="2014-07-28T01:00:00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d v="2015-04-25T00:00:00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d v="2012-11-14T02:26:57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d v="2013-05-24T00:30:37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d v="2014-01-06T12:55:40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d v="2014-07-18T20:31:12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d v="2014-09-12T18:26:53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d v="2011-12-16T05:48:41"/>
    <x v="1858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d v="2011-09-22T18:28:49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d v="2014-02-06T17:01:24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d v="2015-01-26T07:12:21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d v="2017-03-08T07:30:00"/>
    <x v="186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d v="2014-06-12T19:08:05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d v="2014-05-04T17:11:40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d v="2016-11-06T09:49:07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d v="2017-03-01T04:00:00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d v="2016-11-05T22:11:52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d v="2015-12-15T07:59:00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d v="2017-01-04T00:04:09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d v="2016-01-31T04:17:00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d v="2014-11-20T19:48:21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d v="2015-06-30T03:06:42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d v="2015-07-08T16:45:00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d v="2016-06-28T23:15:33"/>
    <x v="187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d v="2016-08-06T21:35:08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d v="2014-06-16T06:50:05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d v="2015-03-01T00:42:05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d v="2014-06-13T00:12:35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d v="2016-03-14T14:35:29"/>
    <x v="187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d v="2016-03-30T12:36:20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d v="2015-03-10T02:39:49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d v="2012-07-10T23:48:00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d v="2012-04-08T21:45:08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d v="2012-11-27T12:00:00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d v="2012-08-10T22:00:00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d v="2014-11-12T22:45:38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d v="2015-12-03T21:30:00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d v="2010-06-01T04:59:00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d v="2013-03-11T18:02:26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d v="2012-12-15T18:52:08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d v="2010-07-22T06:00:00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d v="2011-06-07T15:18:01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d v="2011-04-16T03:59:00"/>
    <x v="1893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d v="2012-02-12T21:43:03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d v="2015-10-20T17:55:22"/>
    <x v="1895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d v="2012-04-12T17:02:45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d v="2014-03-04T21:00:00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d v="2016-02-01T18:00:00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d v="2015-03-25T21:36:06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d v="2012-10-06T09:59:00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d v="2015-05-22T13:00:00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d v="2015-03-04T18:57:27"/>
    <x v="190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d v="2017-01-27T18:29:51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d v="2016-01-02T16:27:01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d v="2014-09-07T22:13:14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d v="2016-06-23T16:06:23"/>
    <x v="1906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d v="2014-05-23T14:05:25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d v="2016-12-29T22:01:40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d v="2014-10-23T10:17:59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d v="2015-10-31T22:45:00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d v="2014-08-09T00:48:54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d v="2015-06-04T05:26:00"/>
    <x v="1912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d v="2014-10-08T12:16:18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d v="2014-11-01T03:59:00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d v="2014-09-02T01:10:22"/>
    <x v="1915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d v="2016-11-07T18:12:55"/>
    <x v="1916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d v="2017-02-10T06:28:53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d v="2014-08-12T18:57:31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d v="2015-05-19T21:00:49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d v="2015-10-21T23:00:00"/>
    <x v="192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d v="2012-07-14T05:19:03"/>
    <x v="192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d v="2013-12-12T06:08:27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d v="2011-09-27T04:59:00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d v="2014-01-15T19:33:00"/>
    <x v="192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d v="2013-10-11T00:00:00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d v="2010-11-02T00:26:00"/>
    <x v="192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d v="2012-03-08T04:59:00"/>
    <x v="1927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d v="2013-05-07T15:33:14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d v="2011-07-05T00:31:06"/>
    <x v="192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d v="2013-07-07T13:24:42"/>
    <x v="1930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d v="2012-05-22T03:30:00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d v="2012-01-24T19:26:13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d v="2014-09-27T03:08:27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d v="2011-12-25T05:00:00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d v="2014-06-21T04:59:00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d v="2011-12-06T05:59:00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d v="2012-06-15T03:59:00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d v="2013-07-02T05:00:00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d v="2013-03-10T22:38:28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d v="2011-06-15T03:59:00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d v="2014-05-15T06:58:51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d v="2011-07-04T19:52:20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d v="2016-08-11T06:28:36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d v="2014-05-01T14:01:30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d v="2015-07-12T06:02:38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d v="2014-04-20T02:36:01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d v="2009-11-23T05:59:00"/>
    <x v="1947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d v="2016-06-06T17:02:00"/>
    <x v="1948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d v="2014-07-10T10:09:11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d v="2011-04-22T04:21:13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d v="2016-11-07T11:05:37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d v="2013-10-16T14:33:35"/>
    <x v="195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d v="2012-03-02T03:00:00"/>
    <x v="195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d v="2016-03-12T05:00:00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d v="2012-05-23T19:00:00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d v="2015-04-18T21:10:05"/>
    <x v="1956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d v="2012-10-27T02:21:53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d v="2013-03-23T22:42:41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d v="2014-10-01T00:00:00"/>
    <x v="1959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d v="2014-12-21T08:42:21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d v="2012-10-06T03:59:00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d v="2014-05-13T18:43:56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d v="2014-09-16T10:18:54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d v="2016-04-22T06:32:52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d v="2012-01-12T01:00:00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d v="2014-08-14T12:58:18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d v="2014-05-01T15:55:29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d v="2016-12-03T15:05:15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d v="2016-08-05T19:01:08"/>
    <x v="1969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d v="2013-04-20T03:38:21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d v="2013-11-15T04:00:00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d v="2012-11-18T01:17:24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d v="2016-08-06T07:00:00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d v="2013-08-19T08:01:09"/>
    <x v="197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d v="2013-03-10T18:07:31"/>
    <x v="1975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d v="2013-07-13T21:35:25"/>
    <x v="1976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d v="2015-12-19T07:59:00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d v="2012-06-12T07:00:00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d v="2015-11-19T04:59:00"/>
    <x v="1979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d v="2016-04-03T12:01:02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d v="2014-07-09T17:24:25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d v="2016-12-04T15:04:47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d v="2016-09-02T07:00:00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d v="2014-11-30T19:58:01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d v="2016-08-02T23:00:00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d v="2016-03-14T09:24:43"/>
    <x v="1986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d v="2015-03-01T15:21:16"/>
    <x v="1987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d v="2015-08-20T18:19:02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d v="2016-12-11T16:20:08"/>
    <x v="1989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d v="2016-02-13T04:42:12"/>
    <x v="1990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d v="2015-07-03T21:26:26"/>
    <x v="199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d v="2015-02-18T03:26:31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d v="2015-12-21T14:07:17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d v="2016-12-07T01:09:02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d v="2015-07-16T21:38:56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d v="2014-07-10T19:40:11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d v="2014-08-26T22:20:12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d v="2014-08-01T02:50:38"/>
    <x v="199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d v="2014-11-13T12:35:08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d v="2016-01-06T22:50:13"/>
    <x v="20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d v="2015-06-12T20:00:00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d v="2017-01-23T17:05:43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d v="2010-07-02T23:00:00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d v="2014-07-10T14:31:03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d v="2013-10-16T03:59:00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d v="2014-12-03T13:00:45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d v="2010-08-24T04:00:00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d v="2011-09-19T14:30:22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d v="2016-11-23T08:45:43"/>
    <x v="200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d v="2016-08-18T23:54:51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d v="2016-01-11T23:00:00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d v="2015-02-05T19:44:01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d v="2016-07-08T23:03:34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d v="2013-03-25T04:08:59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d v="2011-09-09T21:02:43"/>
    <x v="2015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d v="2013-03-09T21:08:19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d v="2012-03-24T04:00:00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d v="2015-08-13T08:46:49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d v="2016-09-22T17:00:21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d v="2014-05-14T23:04:00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d v="2014-09-24T01:41:37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d v="2016-06-11T13:39:32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d v="2015-06-11T10:05:53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d v="2012-08-13T03:00:00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d v="2015-06-11T04:25:46"/>
    <x v="202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d v="2014-04-21T03:59:00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d v="2015-03-30T18:31:59"/>
    <x v="2027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d v="2010-03-15T21:55:00"/>
    <x v="2028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d v="2014-08-27T00:31:21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d v="2012-11-29T23:54:56"/>
    <x v="20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d v="2015-01-09T01:00:00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d v="2016-12-15T05:00:00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d v="2014-04-26T01:58:38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d v="2015-05-07T06:58:00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d v="2015-12-19T01:00:00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d v="2014-05-09T20:45:19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d v="2013-12-30T06:02:33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d v="2013-07-01T18:00:00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d v="2016-12-01T04:59:00"/>
    <x v="2039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d v="2013-11-15T23:15:03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d v="2016-11-10T13:37:07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d v="2016-01-22T16:59:34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d v="2016-12-11T04:59:00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d v="2015-06-13T16:25:14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d v="2012-07-09T02:07:27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d v="2013-05-23T04:07:24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d v="2015-04-17T00:00:00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d v="2013-05-23T15:38:11"/>
    <x v="2048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d v="2013-12-02T22:59:00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d v="2015-05-31T01:42:58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d v="2013-12-26T00:32:17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d v="2016-02-20T02:00:53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d v="2015-11-25T15:49:11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d v="2014-05-02T12:30:10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d v="2014-12-03T04:00:00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d v="2013-04-17T18:15:42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d v="2016-02-26T11:52:12"/>
    <x v="2057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d v="2015-03-02T20:00:00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d v="2016-01-31T21:59:00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d v="2014-07-23T15:25:50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d v="2016-12-31T18:20:54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d v="2016-03-24T08:11:38"/>
    <x v="206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d v="2016-05-15T17:35:01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d v="2013-05-31T12:00:00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d v="2013-12-25T08:00:29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d v="2014-08-23T18:31:23"/>
    <x v="2066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d v="2015-05-24T20:29:36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d v="2016-10-20T20:11:55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d v="2016-01-02T23:19:51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d v="2016-06-28T15:45:23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d v="2016-10-02T06:41:24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d v="2016-05-07T13:57:12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d v="2015-05-08T16:01:58"/>
    <x v="207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d v="2016-05-06T19:49:42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d v="2013-07-25T16:21:28"/>
    <x v="2075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d v="2014-07-23T21:08:09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d v="2015-06-05T21:00:00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d v="2016-12-18T18:30:57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d v="2015-06-25T19:00:00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d v="2015-11-11T23:58:20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d v="2012-05-16T04:59:00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d v="2011-11-24T03:53:16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d v="2012-06-04T17:19:55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d v="2014-05-04T06:59:00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d v="2012-07-15T20:03:07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d v="2011-12-14T04:59:00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d v="2011-09-08T04:54:18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d v="2010-09-11T03:59:00"/>
    <x v="2088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d v="2013-08-02T01:49:54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d v="2013-02-24T09:09:15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d v="2011-03-01T20:00:00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d v="2011-10-07T16:58:52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d v="2012-12-22T21:30:32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d v="2012-03-05T03:00:00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d v="2011-10-02T17:36:13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d v="2012-10-26T03:59:00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d v="2011-12-01T15:02:15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d v="2012-03-08T02:43:55"/>
    <x v="2098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d v="2015-07-02T03:40:00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d v="2012-06-30T03:59:00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d v="2012-02-13T03:35:14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d v="2011-05-05T20:50:48"/>
    <x v="2102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d v="2012-11-09T19:07:07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d v="2013-05-31T00:00:00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d v="2014-11-21T04:00:00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d v="2013-01-26T05:09:34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d v="2014-11-12T18:03:13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d v="2012-09-10T03:55:00"/>
    <x v="2108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d v="2015-07-05T17:00:17"/>
    <x v="2109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d v="2014-05-28T04:59:00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d v="2011-08-15T01:00:00"/>
    <x v="211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d v="2013-04-15T22:16:33"/>
    <x v="211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d v="2014-09-23T20:46:16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d v="2010-12-09T04:59:00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d v="2011-02-20T01:56:41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d v="2012-10-02T18:40:03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d v="2015-10-27T04:59:00"/>
    <x v="2117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d v="2011-07-24T20:08:56"/>
    <x v="2118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d v="2012-08-16T03:07:25"/>
    <x v="2119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d v="2014-01-01T23:08:56"/>
    <x v="212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d v="2017-01-11T17:49:08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d v="2017-01-07T07:12:49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d v="2010-03-15T06:59:00"/>
    <x v="212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d v="2010-11-30T05:00:00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d v="2015-08-05T00:33:53"/>
    <x v="2125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d v="2014-12-08T23:21:27"/>
    <x v="2126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d v="2015-03-12T11:07:43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d v="2014-09-21T18:32:49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d v="2016-03-10T00:35:00"/>
    <x v="2129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d v="2014-08-16T02:04:23"/>
    <x v="213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d v="2015-07-12T04:58:11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d v="2014-02-03T11:41:32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d v="2011-04-24T06:59:00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d v="2013-04-27T21:16:31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d v="2012-10-04T23:07:13"/>
    <x v="213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d v="2013-10-19T12:13:06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d v="2014-12-05T18:30:29"/>
    <x v="213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d v="2013-11-09T01:18:59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d v="2016-11-03T18:00:08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d v="2013-01-11T20:00:24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d v="2014-11-14T06:39:19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d v="2015-12-30T16:50:10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d v="2010-07-21T19:00:00"/>
    <x v="214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d v="2013-09-14T13:07:20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d v="2013-11-27T06:41:54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d v="2016-02-11T16:18:30"/>
    <x v="2146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d v="2014-11-16T08:05:48"/>
    <x v="214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d v="2015-04-02T16:36:22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d v="2010-07-31T00:00:00"/>
    <x v="2149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d v="2016-07-13T06:49:59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d v="2016-06-29T20:20:14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d v="2014-03-15T18:58:29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d v="2015-01-10T07:59:00"/>
    <x v="215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d v="2014-01-28T15:10:27"/>
    <x v="2154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d v="2016-03-31T16:56:25"/>
    <x v="215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d v="2013-09-16T20:30:06"/>
    <x v="215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d v="2016-12-23T07:59:00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d v="2013-02-04T20:29:34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d v="2011-07-16T17:32:54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d v="2012-05-19T17:05:05"/>
    <x v="216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d v="2015-09-23T20:27:39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d v="2014-07-24T18:23:11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d v="2015-06-08T03:50:00"/>
    <x v="216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d v="2016-06-25T03:59:00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d v="2016-04-08T15:00:35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d v="2014-12-05T21:06:58"/>
    <x v="2166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d v="2012-09-15T01:35:37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d v="2017-02-10T05:00:00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d v="2017-03-02T16:49:11"/>
    <x v="2169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d v="2015-08-22T18:00:22"/>
    <x v="21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d v="2015-06-22T05:00:00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d v="2015-04-18T13:55:20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d v="2013-09-10T03:59:00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d v="2016-05-05T13:01:47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d v="2016-07-21T00:13:06"/>
    <x v="2175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d v="2015-05-02T15:11:49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d v="2016-06-06T06:01:07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d v="2017-01-18T15:16:37"/>
    <x v="2178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d v="2015-04-11T04:06:32"/>
    <x v="217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d v="2015-11-13T17:04:28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d v="2017-02-21T00:07:33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d v="2014-10-02T21:37:05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d v="2017-02-09T05:00:00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d v="2016-01-25T16:00:00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d v="2013-03-26T08:23:59"/>
    <x v="2185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d v="2016-09-07T02:00:00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d v="2015-04-03T03:59:00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d v="2016-10-25T17:00:00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d v="2016-04-21T22:00:00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d v="2016-03-23T06:59:00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d v="2017-02-14T20:00:27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d v="2016-12-15T23:00:00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d v="2016-11-21T04:59:00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d v="2016-03-26T17:11:30"/>
    <x v="219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d v="2015-08-11T18:31:40"/>
    <x v="2195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d v="2016-12-02T07:00:00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d v="2015-02-28T14:00:59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d v="2015-11-14T13:20:00"/>
    <x v="2198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d v="2015-10-15T09:59:58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d v="2015-07-06T03:00:00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d v="2013-01-16T20:19:25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d v="2012-11-01T20:22:48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d v="2015-09-24T20:38:02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d v="2013-03-09T07:28:39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d v="2012-06-01T19:43:09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d v="2012-04-16T06:10:24"/>
    <x v="22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d v="2013-11-16T05:39:33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d v="2012-04-07T04:00:00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d v="2014-04-14T23:00:00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d v="2012-04-14T17:36:00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d v="2014-04-10T06:59:00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d v="2013-11-04T01:00:00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d v="2015-05-15T19:49:39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d v="2014-02-06T19:00:48"/>
    <x v="221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d v="2012-03-13T06:59:00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d v="2015-07-23T18:02:25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d v="2015-11-02T08:00:00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d v="2012-08-29T00:00:00"/>
    <x v="221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d v="2015-08-19T17:15:12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d v="2013-07-27T01:27:16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d v="2016-04-23T00:00:00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d v="2012-01-28T18:54:07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d v="2015-06-27T15:22:48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d v="2016-10-29T19:00:00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d v="2014-09-21T19:00:15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d v="2016-02-12T04:59:00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d v="2013-11-13T20:22:35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d v="2015-08-16T06:40:36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d v="2013-09-03T04:00:00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d v="2014-04-25T21:08:47"/>
    <x v="223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d v="2013-06-25T05:00:00"/>
    <x v="223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d v="2014-07-19T03:00:00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d v="2015-12-14T00:00:00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d v="2017-01-05T19:47:27"/>
    <x v="223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d v="2015-03-28T23:31:51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d v="2016-02-01T14:48:43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d v="2014-11-12T07:59:00"/>
    <x v="2237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d v="2017-03-10T14:55:16"/>
    <x v="223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d v="2013-12-01T04:02:00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d v="2016-04-22T19:49:04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d v="2017-03-02T19:51:40"/>
    <x v="224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d v="2013-11-27T03:02:00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d v="2017-03-13T03:00:00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d v="2016-10-16T20:30:00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d v="2014-02-21T18:00:00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d v="2015-09-04T19:00:10"/>
    <x v="2246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d v="2015-07-29T15:59:25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d v="2016-12-14T21:01:18"/>
    <x v="224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d v="2013-04-02T15:52:45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d v="2016-12-03T01:07:53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d v="2014-08-16T08:17:57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d v="2016-08-06T07:52:18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d v="2015-11-18T16:09:07"/>
    <x v="22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d v="2017-01-24T15:32:48"/>
    <x v="2254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d v="2016-05-07T22:50:51"/>
    <x v="2255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d v="2016-11-22T10:50:46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d v="2016-06-19T23:00:00"/>
    <x v="2257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d v="2015-06-11T18:01:27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d v="2016-12-08T19:18:56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d v="2014-03-26T23:24:10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d v="2017-02-14T17:23:40"/>
    <x v="226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d v="2014-11-18T00:00:00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d v="2015-01-31T19:58:33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d v="2016-05-23T03:00:00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d v="2016-11-22T20:28:27"/>
    <x v="2265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d v="2016-04-27T02:00:00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d v="2014-12-21T01:00:00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d v="2017-03-12T01:58:35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d v="2017-03-07T05:00:00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d v="2017-01-10T21:59:00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d v="2016-12-10T00:00:04"/>
    <x v="2271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d v="2015-12-07T16:47:16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d v="2017-03-12T12:10:42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d v="2014-02-23T12:00:57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d v="2014-12-22T14:47:59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d v="2014-01-05T15:38:09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d v="2012-02-27T16:17:03"/>
    <x v="2277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d v="2016-01-03T22:59:00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d v="2015-02-04T04:00:00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d v="2015-09-17T14:59:51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d v="2011-07-25T06:50:00"/>
    <x v="228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d v="2016-01-14T04:11:26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d v="2012-05-09T02:00:04"/>
    <x v="228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d v="2011-03-12T04:00:00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d v="2012-06-29T04:27:23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d v="2013-09-06T03:59:00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d v="2014-06-23T16:01:00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d v="2012-06-26T18:00:00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d v="2013-12-06T23:22:00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d v="2009-12-01T17:00:00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d v="2012-04-23T04:00:00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d v="2012-04-18T16:44:36"/>
    <x v="229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d v="2012-09-25T03:59:00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d v="2013-01-20T17:21:20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d v="2013-01-26T22:54:16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d v="2012-02-23T17:33:46"/>
    <x v="229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d v="2012-03-14T03:59:00"/>
    <x v="2297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d v="2014-03-26T19:10:33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d v="2011-02-06T00:46:49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d v="2012-06-28T17:26:56"/>
    <x v="23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d v="2013-06-21T03:31:36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d v="2013-12-31T07:00:00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d v="2011-12-13T03:39:56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d v="2011-01-01T04:59:00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d v="2014-08-08T18:00:00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d v="2012-03-10T04:02:09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d v="2012-05-05T19:15:28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d v="2014-08-29T01:00:00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d v="2013-03-09T23:42:17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d v="2013-03-21T18:03:35"/>
    <x v="231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d v="2014-05-07T00:06:29"/>
    <x v="2311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d v="2014-04-18T23:00:00"/>
    <x v="2312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d v="2012-05-03T23:00:26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d v="2012-06-07T13:14:17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d v="2012-05-05T17:25:43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d v="2009-12-09T18:24:00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d v="2010-02-15T05:00:00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d v="2009-09-26T03:59:00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d v="2013-12-15T01:58:05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d v="2014-04-02T18:36:40"/>
    <x v="232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d v="2017-04-04T05:15:01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d v="2017-04-09T20:29:29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d v="2017-03-20T18:07:27"/>
    <x v="232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d v="2017-03-26T20:14:45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d v="2017-03-29T23:32:11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d v="2017-04-30T17:00:00"/>
    <x v="2326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d v="2014-08-26T22:00:40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d v="2015-06-14T18:45:37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d v="2014-07-17T14:59:06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d v="2015-12-25T00:00:00"/>
    <x v="233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d v="2014-08-18T00:08:10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d v="2015-02-06T15:04:31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d v="2014-05-29T17:50:00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d v="2014-11-05T17:34:00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d v="2014-06-11T13:44:03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d v="2014-03-08T22:11:35"/>
    <x v="233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d v="2014-06-26T15:22:23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d v="2014-06-29T21:31:24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d v="2016-12-19T07:59:00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d v="2016-10-30T15:25:38"/>
    <x v="234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d v="2015-07-12T19:31:44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d v="2014-10-06T05:00:00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d v="2016-01-08T19:47:00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d v="2016-06-24T17:27:49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d v="2015-03-31T23:39:00"/>
    <x v="234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d v="2016-10-17T19:10:31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d v="2016-08-25T14:34:36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d v="2016-02-20T22:22:18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d v="2015-08-11T18:37:08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d v="2017-01-03T20:12:50"/>
    <x v="23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d v="2015-04-30T02:25:39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d v="2015-06-06T15:12:32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d v="2015-04-21T16:13:42"/>
    <x v="2353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d v="2015-01-10T17:21:00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d v="2015-05-02T22:02:16"/>
    <x v="2355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d v="2015-06-05T18:48:24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d v="2015-10-17T14:52:58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d v="2015-01-31T00:39:00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d v="2015-08-03T15:35:24"/>
    <x v="235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d v="2016-02-07T16:58:00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d v="2016-04-30T22:00:00"/>
    <x v="2361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d v="2014-12-11T16:31:10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d v="2015-12-29T00:16:40"/>
    <x v="236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d v="2015-10-26T22:25:56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d v="2016-01-17T23:00:00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d v="2015-10-21T12:45:33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d v="2016-04-25T22:16:56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d v="2015-04-14T16:19:25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d v="2016-02-10T19:30:11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d v="2014-12-18T04:32:21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d v="2015-06-25T18:39:56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d v="2015-04-24T01:39:31"/>
    <x v="2372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d v="2015-08-29T15:53:44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d v="2015-02-12T20:14:20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d v="2016-09-09T20:03:57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d v="2015-12-10T22:12:46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d v="2016-11-25T21:53:03"/>
    <x v="237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d v="2015-08-26T00:18:50"/>
    <x v="2378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d v="2015-10-05T00:23:36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d v="2015-10-01T19:02:22"/>
    <x v="238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d v="2015-04-10T22:27:28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d v="2015-08-04T04:30:03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d v="2015-02-22T01:21:47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d v="2014-11-14T02:37:23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d v="2015-08-05T16:50:32"/>
    <x v="2385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d v="2015-01-10T20:07:04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d v="2016-07-22T15:02:20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d v="2015-01-15T19:29:00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d v="2015-07-25T21:59:00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d v="2015-01-04T06:17:44"/>
    <x v="239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d v="2015-03-31T18:04:04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d v="2015-10-29T02:53:43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d v="2015-08-08T15:33:37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d v="2015-02-26T08:41:33"/>
    <x v="239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d v="2017-01-10T08:57:00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d v="2015-10-15T20:22:38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d v="2015-01-02T21:14:16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d v="2015-07-02T21:59:44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d v="2014-12-18T20:28:26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d v="2016-04-14T06:26:04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d v="2016-03-05T19:44:56"/>
    <x v="240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d v="2015-05-13T16:18:51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d v="2016-03-30T20:10:58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d v="2016-01-03T00:56:47"/>
    <x v="2404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d v="2016-09-03T14:02:55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d v="2015-01-19T02:39:50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d v="2015-04-11T06:00:00"/>
    <x v="240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d v="2014-11-06T04:22:37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d v="2015-08-18T21:01:15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d v="2015-09-07T09:47:55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d v="2015-08-25T17:34:42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d v="2016-11-26T18:41:13"/>
    <x v="241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d v="2014-05-31T23:30:00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d v="2015-08-22T03:59:00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d v="2016-07-15T20:42:26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d v="2015-03-14T15:00:00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d v="2014-08-10T21:13:07"/>
    <x v="241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d v="2015-03-24T19:34:04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d v="2015-02-18T17:43:09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d v="2014-11-10T01:41:35"/>
    <x v="242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d v="2015-02-21T16:29:56"/>
    <x v="242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d v="2015-03-11T16:23:56"/>
    <x v="242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d v="2014-12-31T16:54:50"/>
    <x v="242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d v="2014-10-27T21:25:08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d v="2016-05-27T22:04:00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d v="2015-08-08T04:04:52"/>
    <x v="2426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d v="2016-03-23T06:38:53"/>
    <x v="2427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d v="2015-03-12T17:49:11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d v="2017-02-05T16:44:00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d v="2016-02-12T03:08:24"/>
    <x v="243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d v="2016-06-28T02:23:33"/>
    <x v="243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d v="2015-03-08T05:14:57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d v="2016-02-27T21:35:43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d v="2015-08-04T04:27:54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d v="2015-10-05T06:39:46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d v="2016-01-29T14:46:10"/>
    <x v="2436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d v="2015-03-17T18:00:00"/>
    <x v="24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d v="2015-12-07T22:57:42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d v="2015-10-18T19:38:49"/>
    <x v="243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d v="2016-02-13T21:35:13"/>
    <x v="244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d v="2015-07-23T04:59:00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d v="2015-03-19T15:00:28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d v="2014-08-15T15:00:22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d v="2016-05-25T18:06:31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d v="2015-09-26T04:33:41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d v="2016-11-26T15:27:51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d v="2016-11-12T04:00:00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d v="2016-08-31T05:36:00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d v="2014-11-30T04:25:15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d v="2014-10-28T03:11:00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d v="2017-03-05T21:48:10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d v="2015-12-29T23:00:00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d v="2017-02-02T16:36:49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d v="2017-03-11T04:50:08"/>
    <x v="245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d v="2016-04-20T18:45:50"/>
    <x v="2455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d v="2017-02-25T23:03:59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d v="2016-03-24T13:27:36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d v="2016-06-09T19:00:00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d v="2016-03-23T14:18:05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d v="2017-01-03T04:17:00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d v="2011-10-01T03:00:00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d v="2012-07-19T04:28:16"/>
    <x v="246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d v="2013-04-16T19:00:00"/>
    <x v="246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d v="2015-09-30T19:29:00"/>
    <x v="246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d v="2012-09-23T17:15:48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d v="2013-05-09T02:27:33"/>
    <x v="246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d v="2012-05-10T17:00:00"/>
    <x v="2467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d v="2012-10-28T05:00:00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d v="2011-02-08T10:18:49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d v="2012-05-24T01:47:35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d v="2012-01-25T23:49:52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d v="2010-09-04T01:03:00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d v="2012-11-10T18:57:49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d v="2010-10-11T00:16:16"/>
    <x v="247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d v="2010-07-10T22:00:00"/>
    <x v="247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d v="2014-11-03T08:52:50"/>
    <x v="2476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d v="2012-08-12T16:35:45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d v="2013-01-13T22:48:33"/>
    <x v="2478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d v="2012-07-28T02:00:00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d v="2015-10-10T22:28:04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d v="2012-04-30T15:30:08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d v="2011-08-01T18:46:23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d v="2012-05-01T17:00:03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d v="2011-09-15T22:00:03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d v="2011-10-12T23:57:59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d v="2012-04-22T16:59:36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d v="2012-05-27T01:59:57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d v="2011-11-16T16:11:48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d v="2013-05-09T16:33:59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d v="2012-06-23T05:27:56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d v="2011-01-16T01:51:00"/>
    <x v="249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d v="2012-06-16T09:59:00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d v="2013-04-29T04:02:20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d v="2012-05-23T15:29:04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d v="2012-06-06T22:42:55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d v="2013-03-29T22:54:52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d v="2011-08-05T21:05:38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d v="2015-01-27T23:13:07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d v="2012-12-31T18:00:00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d v="2012-06-23T18:32:55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d v="2015-09-27T18:38:24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d v="2014-09-21T19:48:38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d v="2016-06-07T21:06:00"/>
    <x v="2503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d v="2014-11-15T01:22:14"/>
    <x v="250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d v="2015-03-14T00:20:16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d v="2015-10-03T21:00:00"/>
    <x v="250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d v="2015-05-11T01:45:04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d v="2014-08-14T22:50:34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d v="2015-04-20T18:25:49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d v="2015-05-14T23:56:12"/>
    <x v="251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d v="2016-02-01T10:43:33"/>
    <x v="251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d v="2014-12-13T21:02:41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d v="2017-02-26T00:09:49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d v="2014-08-20T09:21:17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d v="2015-02-22T20:09:13"/>
    <x v="251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d v="2014-11-29T16:40:52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d v="2015-03-19T18:15:30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d v="2014-11-13T17:20:28"/>
    <x v="251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d v="2014-07-19T03:43:24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d v="2016-10-15T19:21:00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d v="2015-10-13T23:13:41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d v="2016-04-22T14:52:00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d v="2014-11-18T00:24:52"/>
    <x v="252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d v="2014-12-21T04:30:00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d v="2012-06-28T20:16:11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d v="2014-12-08T04:59:00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d v="2013-10-18T03:59:00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d v="2015-08-20T11:00:00"/>
    <x v="252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d v="2012-03-25T00:56:15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d v="2015-04-20T04:50:00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d v="2015-08-15T03:59:00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d v="2012-08-16T20:22:46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d v="2013-03-01T18:01:08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d v="2010-01-01T06:00:00"/>
    <x v="253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d v="2014-12-01T19:59:05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d v="2013-07-30T02:32:46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d v="2011-08-01T15:34:15"/>
    <x v="2537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d v="2013-02-24T04:59:00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d v="2015-02-02T21:39:12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d v="2011-10-29T16:12:01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d v="2013-09-26T10:46:58"/>
    <x v="2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d v="2013-10-01T03:59:00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d v="2011-01-02T03:00:00"/>
    <x v="254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d v="2012-07-08T12:29:29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d v="2015-02-27T00:30:00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d v="2013-10-05T05:00:00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d v="2012-04-04T17:33:23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d v="2016-09-30T04:27:00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d v="2013-05-31T17:00:00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d v="2015-10-08T03:59:00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d v="2012-03-21T20:48:00"/>
    <x v="2551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d v="2017-03-05T19:26:21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d v="2012-09-21T04:46:47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d v="2015-06-01T03:59:00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d v="2012-05-28T15:43:13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d v="2012-12-24T23:47:37"/>
    <x v="2556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d v="2014-05-15T17:53:06"/>
    <x v="255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d v="2015-05-01T13:59:00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d v="2011-11-15T19:37:00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d v="2015-03-06T22:49:34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d v="2015-10-13T12:41:29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d v="2016-10-11T12:35:39"/>
    <x v="256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d v="2015-07-30T03:20:51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d v="2014-08-01T00:58:19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d v="2016-05-09T20:50:00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d v="2014-08-21T23:32:28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d v="2015-04-23T21:05:38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d v="2016-09-01T15:59:54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d v="2015-09-17T02:31:52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d v="2017-02-08T21:40:35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d v="2016-05-19T08:12:01"/>
    <x v="257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d v="2015-04-13T02:51:57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d v="2014-08-23T14:12:29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d v="2016-05-18T19:49:05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d v="2015-01-12T02:36:34"/>
    <x v="2575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d v="2015-04-10T23:14:07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d v="2014-08-04T19:41:37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d v="2015-10-09T17:00:00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d v="2014-09-15T19:55:03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d v="2015-05-16T03:00:00"/>
    <x v="258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d v="2015-11-16T16:04:58"/>
    <x v="258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d v="2016-10-29T23:43:54"/>
    <x v="258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d v="2015-03-16T17:28:00"/>
    <x v="258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d v="2015-06-15T04:09:29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d v="2014-07-05T23:07:12"/>
    <x v="2585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d v="2015-12-25T07:55:36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d v="2015-12-30T16:12:33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d v="2015-03-31T13:14:00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d v="2016-03-23T11:52:07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d v="2016-01-26T14:08:17"/>
    <x v="259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d v="2016-03-13T20:45:24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d v="2014-10-05T19:13:41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d v="2015-04-25T20:17:06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d v="2014-08-07T23:13:48"/>
    <x v="259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d v="2017-02-24T05:51:40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d v="2014-08-07T15:56:49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d v="2016-06-19T08:11:57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d v="2015-09-23T20:10:01"/>
    <x v="2598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d v="2014-08-03T18:05:47"/>
    <x v="259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d v="2016-03-25T20:36:40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d v="2012-09-13T03:59:00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d v="2014-11-12T21:20:00"/>
    <x v="260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d v="2013-12-23T21:54:14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d v="2012-04-29T01:13:43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d v="2016-06-17T12:59:50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d v="2014-04-29T17:06:22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d v="2015-08-12T02:00:00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d v="2017-03-15T00:00:00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d v="2012-07-15T05:42:31"/>
    <x v="2609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d v="2016-08-22T06:59:00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d v="2017-01-02T22:59:00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d v="2015-01-09T03:26:10"/>
    <x v="26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d v="2012-09-21T19:38:14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d v="2014-04-30T05:00:00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d v="2016-04-30T12:00:00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d v="2015-08-25T23:52:09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d v="2014-10-20T20:59:11"/>
    <x v="2617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d v="2015-12-01T20:01:01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d v="2015-10-23T11:00:00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d v="2015-10-11T01:00:00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d v="2015-05-21T17:56:28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d v="2016-12-30T17:50:16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d v="2016-12-02T06:09:26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d v="2012-09-13T10:07:02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d v="2016-11-09T20:26:48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d v="2015-06-03T15:04:29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d v="2015-11-26T20:54:21"/>
    <x v="2627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d v="2014-11-30T23:11:07"/>
    <x v="2628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d v="2015-05-14T12:55:22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d v="2016-06-30T10:00:00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d v="2015-08-30T04:03:47"/>
    <x v="263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d v="2016-05-29T01:28:59"/>
    <x v="263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d v="2014-02-27T23:00:00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d v="2016-09-29T15:45:21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d v="2015-03-09T21:49:21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d v="2016-10-16T01:00:00"/>
    <x v="26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d v="2016-10-12T13:11:15"/>
    <x v="2637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d v="2015-01-15T21:54:55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d v="2015-02-19T20:45:48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d v="2015-06-08T03:51:14"/>
    <x v="264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d v="2014-09-15T20:09:00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d v="2016-07-15T06:57:00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d v="2016-12-21T07:59:00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d v="2017-03-10T19:00:35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d v="2014-11-08T21:13:23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d v="2015-09-09T07:31:09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d v="2015-08-14T06:16:59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d v="2016-03-09T17:09:20"/>
    <x v="264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d v="2016-02-01T23:55:41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d v="2016-12-21T14:59:03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d v="2015-12-17T19:20:09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d v="2014-12-10T03:48:45"/>
    <x v="2652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d v="2014-06-13T04:00:00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d v="2015-04-21T13:25:26"/>
    <x v="2654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d v="2016-02-09T20:00:00"/>
    <x v="2655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d v="2017-03-12T19:00:00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d v="2016-08-03T01:30:00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d v="2016-07-30T21:13:14"/>
    <x v="2658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d v="2015-04-18T01:40:10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d v="2015-11-24T18:06:58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d v="2013-10-25T23:00:10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d v="2015-08-21T17:55:13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d v="2015-09-04T15:00:00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d v="2015-12-09T06:59:00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d v="2015-05-04T21:29:34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d v="2015-09-25T21:00:00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d v="2016-02-10T22:13:36"/>
    <x v="266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d v="2015-11-09T14:32:00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d v="2016-01-10T00:51:36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d v="2014-07-29T00:29:40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d v="2014-12-19T19:38:00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d v="2015-12-28T06:00:00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d v="2014-10-29T22:45:00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d v="2016-07-05T04:59:00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d v="2014-11-10T21:34:49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d v="2016-05-22T14:59:34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d v="2014-07-03T00:42:23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d v="2015-09-24T19:09:25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d v="2015-02-28T00:01:34"/>
    <x v="2679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d v="2016-04-06T04:04:51"/>
    <x v="268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d v="2014-07-10T21:29:10"/>
    <x v="268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d v="2014-11-22T05:59:00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d v="2015-03-01T18:07:20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d v="2014-08-09T21:57:05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d v="2015-04-27T15:42:10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d v="2014-09-30T23:23:43"/>
    <x v="2686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d v="2015-06-29T15:21:58"/>
    <x v="2687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d v="2015-02-24T03:00:00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d v="2016-07-30T23:04:50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d v="2015-06-03T02:31:16"/>
    <x v="269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d v="2015-05-10T17:22:37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d v="2015-03-25T07:01:00"/>
    <x v="269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d v="2014-08-13T03:19:26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d v="2014-09-26T03:22:19"/>
    <x v="269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d v="2015-04-14T03:21:58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d v="2014-12-25T20:16:00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d v="2015-08-02T22:00:00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d v="2014-06-27T21:33:28"/>
    <x v="269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d v="2014-08-08T21:31:03"/>
    <x v="269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d v="2014-09-18T20:59:32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d v="2017-04-07T17:35:34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d v="2017-04-05T18:14:37"/>
    <x v="2702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d v="2017-03-22T15:33:50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d v="2017-04-05T19:41:54"/>
    <x v="270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d v="2017-03-24T20:59:18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d v="2014-10-16T06:59:00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d v="2013-05-27T06:59:00"/>
    <x v="2707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d v="2016-07-21T16:45:26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d v="2016-10-04T03:59:00"/>
    <x v="270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d v="2014-08-09T02:00:00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d v="2014-06-20T22:01:00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d v="2013-07-13T18:00:00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d v="2015-12-24T15:41:24"/>
    <x v="2713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d v="2016-10-14T23:00:00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d v="2016-02-21T09:33:48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d v="2015-10-08T07:59:53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d v="2014-12-06T22:57:29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d v="2016-05-03T23:00:00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d v="2016-04-17T23:44:54"/>
    <x v="2719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d v="2016-11-11T12:10:53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d v="2013-09-06T19:00:00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d v="2017-01-29T20:34:13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d v="2014-12-31T21:08:08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d v="2015-08-15T07:50:59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d v="2017-03-01T17:52:15"/>
    <x v="272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d v="2016-04-22T13:55:11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d v="2015-08-07T16:14:23"/>
    <x v="2727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d v="2015-12-30T14:23:54"/>
    <x v="2728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d v="2015-05-01T05:46:37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d v="2013-04-22T12:59:35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d v="2014-10-18T04:00:00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d v="2013-05-28T00:00:00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d v="2015-04-10T05:32:54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d v="2016-10-13T21:59:00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d v="2013-03-13T20:00:00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d v="2014-04-23T15:59:33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d v="2014-01-15T19:00:00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d v="2016-11-06T03:26:44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d v="2014-05-05T21:18:37"/>
    <x v="2739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d v="2015-03-11T23:45:52"/>
    <x v="274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d v="2014-10-20T02:07:00"/>
    <x v="2741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d v="2012-05-15T17:16:27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d v="2016-10-19T07:53:27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d v="2012-02-29T01:29:58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d v="2012-07-14T23:42:48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d v="2014-08-29T18:45:11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d v="2012-06-16T03:10:00"/>
    <x v="274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d v="2016-09-02T17:03:22"/>
    <x v="2748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d v="2015-04-04T18:10:37"/>
    <x v="274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d v="2012-06-30T20:00:00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d v="2014-06-17T21:17:22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d v="2011-12-18T18:21:44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d v="2012-08-26T21:37:03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d v="2014-09-11T15:15:51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d v="2015-04-08T18:58:47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d v="2014-01-11T21:36:41"/>
    <x v="2756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d v="2016-08-06T15:45:32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d v="2016-10-10T10:36:23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d v="2016-07-16T08:47:46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d v="2013-06-20T11:04:18"/>
    <x v="276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d v="2013-01-03T01:31:33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d v="2012-03-18T23:53:15"/>
    <x v="276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d v="2013-05-24T13:54:44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d v="2012-05-30T19:00:00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d v="2012-10-28T13:53:48"/>
    <x v="276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d v="2011-08-11T16:01:58"/>
    <x v="276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d v="2015-08-16T23:00:50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d v="2012-03-29T13:45:23"/>
    <x v="2768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d v="2014-06-05T19:49:50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d v="2014-03-18T15:55:30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d v="2013-02-01T17:00:00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d v="2013-10-05T20:51:34"/>
    <x v="277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d v="2016-04-24T20:45:21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d v="2013-03-08T03:02:08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d v="2011-12-16T00:19:14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d v="2015-06-12T07:07:56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d v="2015-07-17T16:03:24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d v="2014-08-25T23:28:26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d v="2015-11-22T15:03:41"/>
    <x v="277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d v="2017-03-10T10:44:48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d v="2015-02-12T07:00:00"/>
    <x v="278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d v="2015-02-17T04:59:00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d v="2015-04-23T12:50:46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d v="2014-10-29T18:54:03"/>
    <x v="278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d v="2016-08-05T21:00:00"/>
    <x v="2785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d v="2014-07-09T13:39:40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d v="2014-07-18T04:45:52"/>
    <x v="2787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d v="2016-07-29T16:50:43"/>
    <x v="278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d v="2015-03-12T04:00:00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d v="2015-02-11T22:31:43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d v="2016-09-09T04:00:00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d v="2015-08-12T05:32:39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d v="2015-07-21T10:03:25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d v="2016-03-03T19:00:00"/>
    <x v="279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d v="2014-06-06T23:00:00"/>
    <x v="279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d v="2014-07-05T12:40:28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d v="2014-07-08T22:34:00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d v="2015-07-31T16:00:00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d v="2016-06-17T16:00:00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d v="2015-01-04T13:16:06"/>
    <x v="280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d v="2014-10-10T11:00:00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d v="2015-08-06T15:31:47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d v="2015-07-16T00:00:00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d v="2014-09-29T10:53:10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d v="2015-08-22T12:07:53"/>
    <x v="2805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d v="2015-08-05T11:00:00"/>
    <x v="280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d v="2015-06-29T20:57:18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d v="2015-08-22T20:18:55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d v="2016-03-30T14:39:00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d v="2014-06-01T03:59:00"/>
    <x v="281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d v="2015-02-23T11:55:03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d v="2015-04-06T04:00:00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d v="2016-12-14T17:49:21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d v="2015-05-09T09:35:15"/>
    <x v="281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d v="2016-08-07T18:38:29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d v="2015-08-02T16:00:00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d v="2015-02-28T15:14:22"/>
    <x v="2817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d v="2015-09-23T14:21:26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d v="2015-06-14T12:36:49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d v="2016-02-26T00:00:00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d v="2014-09-23T22:08:55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d v="2015-03-27T15:24:52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d v="2015-03-31T22:59:00"/>
    <x v="2823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d v="2015-06-13T01:43:00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d v="2015-12-04T19:01:26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d v="2015-07-10T07:00:00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d v="2016-06-03T16:30:00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d v="2015-10-02T23:00:00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d v="2016-06-02T10:25:18"/>
    <x v="2829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d v="2014-05-12T03:59:00"/>
    <x v="283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d v="2015-07-16T19:47:50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d v="2014-11-23T22:00:00"/>
    <x v="283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d v="2015-10-11T02:00:00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d v="2015-01-30T23:02:10"/>
    <x v="2834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d v="2015-12-05T00:00:00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d v="2017-02-18T04:59:00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d v="2015-12-09T22:48:04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d v="2014-08-13T22:00:00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d v="2014-08-25T04:59:00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d v="2015-03-18T17:00:00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d v="2015-12-13T18:44:57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d v="2014-06-21T11:00:00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d v="2016-06-13T04:00:00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d v="2017-01-04T13:06:20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d v="2015-06-08T00:23:53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d v="2015-05-29T16:36:34"/>
    <x v="284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d v="2016-05-23T19:21:05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d v="2015-05-29T15:34:19"/>
    <x v="2848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d v="2016-04-23T10:16:40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d v="2014-09-06T00:10:11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d v="2016-01-29T23:17:00"/>
    <x v="285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d v="2014-06-21T01:05:03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d v="2014-09-14T04:34:57"/>
    <x v="285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d v="2015-05-07T17:11:59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d v="2016-01-29T23:34:00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d v="2015-08-08T21:34:00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d v="2017-02-20T18:00:00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d v="2014-12-05T11:28:00"/>
    <x v="2858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d v="2015-10-16T08:41:44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d v="2016-06-19T19:12:56"/>
    <x v="286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d v="2015-09-24T14:10:48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d v="2014-06-24T18:57:09"/>
    <x v="286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d v="2014-09-09T16:12:03"/>
    <x v="286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d v="2015-07-17T13:18:00"/>
    <x v="2864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d v="2015-01-06T02:44:19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d v="2016-10-14T22:00:00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d v="2016-07-04T04:00:00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d v="2016-10-05T19:50:54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d v="2016-07-19T14:14:41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d v="2014-05-17T04:32:45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d v="2014-12-21T17:43:33"/>
    <x v="287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d v="2015-06-20T02:47:18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d v="2015-01-28T19:37:11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d v="2017-01-17T20:16:26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d v="2016-05-05T03:04:53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d v="2015-07-16T17:51:19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d v="2016-11-30T17:00:00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d v="2015-07-03T14:46:35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d v="2016-01-20T17:24:21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d v="2015-08-20T17:05:00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d v="2014-12-03T15:20:36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d v="2016-05-01T14:18:38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d v="2016-02-06T04:59:00"/>
    <x v="2883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d v="2014-12-05T17:27:15"/>
    <x v="288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d v="2015-03-14T00:50:01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d v="2015-09-19T03:59:00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d v="2015-01-11T10:15:24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d v="2014-10-18T04:59:00"/>
    <x v="288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d v="2014-08-29T20:43:05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d v="2014-08-09T03:00:00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d v="2016-04-15T20:12:08"/>
    <x v="289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d v="2014-08-25T21:00:00"/>
    <x v="2892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d v="2015-01-09T02:00:00"/>
    <x v="289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d v="2015-04-03T22:40:15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d v="2014-06-22T21:00:00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d v="2016-12-12T06:00:00"/>
    <x v="289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d v="2015-10-11T15:29:05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d v="2015-10-31T15:57:33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d v="2016-07-24T01:52:38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d v="2014-08-09T05:37:12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d v="2015-02-07T21:42:19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d v="2015-08-24T10:33:16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d v="2015-09-09T04:00:18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d v="2014-11-09T12:00:00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d v="2016-09-07T01:21:53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d v="2015-08-01T01:00:00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d v="2016-05-14T21:03:57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d v="2016-06-08T17:33:39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d v="2014-11-25T19:46:00"/>
    <x v="290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d v="2015-06-12T20:11:27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d v="2015-06-27T18:27:06"/>
    <x v="2911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d v="2016-01-15T03:09:34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d v="2014-09-06T22:08:59"/>
    <x v="291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d v="2015-03-14T20:46:34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d v="2016-03-16T08:33:10"/>
    <x v="2915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d v="2014-05-19T11:26:29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d v="2015-09-16T05:37:27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d v="2015-10-29T15:06:47"/>
    <x v="2918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d v="2014-08-05T14:52:09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d v="2015-03-25T18:01:10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d v="2014-09-25T21:16:44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d v="2015-05-18T20:58:47"/>
    <x v="2922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d v="2015-01-24T03:00:00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d v="2015-05-09T03:59:00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d v="2014-09-11T14:01:08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d v="2015-02-23T18:22:59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d v="2014-07-15T05:00:00"/>
    <x v="2927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d v="2016-03-04T23:57:26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d v="2014-05-25T13:32:38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d v="2015-05-07T14:01:04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d v="2014-09-15T06:08:00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d v="2015-02-21T11:00:00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d v="2016-06-04T22:57:33"/>
    <x v="29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d v="2014-06-15T15:16:04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d v="2016-08-29T17:00:00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d v="2014-10-13T04:59:00"/>
    <x v="2936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d v="2014-07-13T10:58:33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d v="2015-01-30T16:53:34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d v="2014-08-28T01:00:00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d v="2015-01-18T18:33:38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d v="2015-03-01T23:02:35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d v="2015-12-16T20:18:00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d v="2015-04-13T03:06:20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d v="2015-06-07T21:56:38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d v="2015-05-24T03:21:00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d v="2016-08-15T12:44:52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d v="2016-11-24T17:11:00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d v="2015-06-02T15:34:53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d v="2015-11-19T20:45:17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d v="2016-01-23T08:45:52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d v="2014-10-05T19:16:13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d v="2016-10-17T04:00:00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d v="2015-10-08T19:00:21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d v="2017-03-16T13:00:03"/>
    <x v="2954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d v="2015-06-16T17:47:29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d v="2016-05-04T23:00:50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d v="2015-03-27T23:16:12"/>
    <x v="295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d v="2016-05-08T17:41:57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d v="2016-06-07T00:12:05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d v="2014-09-11T18:10:23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d v="2015-03-26T04:00:00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d v="2015-03-01T06:59:00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d v="2015-07-02T11:17:04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d v="2014-08-06T21:32:00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d v="2015-07-07T17:30:33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d v="2015-09-16T17:43:32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d v="2015-03-09T03:44:52"/>
    <x v="2967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d v="2016-08-17T03:59:00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d v="2015-05-03T22:51:00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d v="2014-07-18T16:04:11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d v="2014-08-31T15:47:58"/>
    <x v="2971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d v="2016-12-05T01:00:00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d v="2016-01-01T04:00:00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d v="2014-09-26T01:35:00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d v="2014-11-27T03:00:00"/>
    <x v="2975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d v="2016-03-13T12:00:00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d v="2015-03-23T02:14:00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d v="2014-10-20T05:59:00"/>
    <x v="2978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d v="2015-01-06T06:00:00"/>
    <x v="2979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d v="2015-08-24T02:00:00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d v="2015-09-23T13:25:56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d v="2016-02-11T16:29:03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d v="2014-11-11T16:10:36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d v="2016-08-24T06:41:21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d v="2016-10-31T04:00:00"/>
    <x v="2985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d v="2016-05-01T11:00:06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d v="2016-10-13T00:00:00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d v="2016-06-20T08:41:21"/>
    <x v="298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d v="2015-12-21T04:59:00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d v="2016-01-07T13:47:00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d v="2017-01-27T20:05:30"/>
    <x v="299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d v="2016-10-09T18:25:10"/>
    <x v="299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d v="2016-02-20T20:07:47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d v="2014-10-03T11:29:32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d v="2017-01-19T15:57:51"/>
    <x v="2995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d v="2015-05-26T21:54:00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d v="2017-02-27T04:59:00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d v="2014-06-16T04:25:00"/>
    <x v="299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d v="2017-03-01T02:00:00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d v="2017-01-31T18:00:00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d v="2016-07-13T21:29:42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d v="2012-12-26T20:04:12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d v="2016-03-01T05:59:00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d v="2014-11-15T22:08:44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d v="2014-10-06T16:11:45"/>
    <x v="300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d v="2014-12-14T18:09:51"/>
    <x v="3006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d v="2015-04-25T05:11:23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d v="2016-01-21T05:05:19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d v="2014-11-26T14:40:40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d v="2015-02-21T19:58:39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d v="2015-12-23T22:59:00"/>
    <x v="3011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d v="2015-02-10T16:52:10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d v="2015-06-21T20:04:09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d v="2014-11-05T05:00:00"/>
    <x v="3014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d v="2014-06-11T04:00:00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d v="2014-07-18T13:09:12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d v="2014-08-20T20:24:03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d v="2015-07-20T22:00:00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d v="2014-05-27T03:00:00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d v="2015-08-14T20:18:53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d v="2016-11-22T05:59:00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d v="2016-08-27T22:53:29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d v="2015-06-11T16:13:06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d v="2012-10-06T23:51:15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d v="2014-05-30T16:00:00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d v="2017-03-03T11:01:32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d v="2015-03-20T15:54:11"/>
    <x v="3027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d v="2016-08-15T06:20:25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d v="2014-11-18T04:35:00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d v="2015-09-16T17:56:11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d v="2016-10-14T21:10:47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d v="2015-09-11T01:04:19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d v="2016-08-18T02:38:45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d v="2016-11-01T03:59:00"/>
    <x v="3034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d v="2013-05-04T13:26:49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d v="2013-08-16T11:59:00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d v="2010-10-02T04:59:00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d v="2016-03-04T06:03:17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d v="2013-12-29T07:59:00"/>
    <x v="3039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d v="2015-06-26T23:00:00"/>
    <x v="304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d v="2016-01-20T20:50:48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d v="2015-10-06T16:30:47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d v="2015-04-16T02:50:00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d v="2016-02-02T17:26:38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d v="2014-08-22T03:44:15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d v="2014-09-10T04:52:00"/>
    <x v="304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d v="2016-04-27T13:16:00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d v="2014-12-31T21:22:00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d v="2015-06-14T00:20:55"/>
    <x v="3049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d v="2016-05-05T04:02:40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d v="2017-02-08T09:59:05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d v="2015-05-28T15:59:00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d v="2014-10-02T03:59:00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d v="2015-03-02T01:04:00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d v="2015-01-09T22:59:50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d v="2014-09-29T15:16:24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d v="2016-04-03T14:36:51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d v="2016-05-20T08:59:00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d v="2014-08-08T22:27:26"/>
    <x v="3059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d v="2015-09-28T06:35:34"/>
    <x v="306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d v="2014-08-13T18:49:08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d v="2015-09-30T18:00:00"/>
    <x v="306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d v="2016-10-22T22:08:58"/>
    <x v="3063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d v="2015-11-22T06:59:00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d v="2014-07-30T01:19:32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d v="2016-07-10T05:28:57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d v="2015-09-09T22:31:19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d v="2015-10-16T16:35:52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d v="2014-12-14T20:00:34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d v="2016-12-07T17:36:09"/>
    <x v="307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d v="2015-04-21T05:59:00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d v="2016-10-30T01:46:00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d v="2015-06-14T19:19:00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d v="2016-03-10T13:42:39"/>
    <x v="3074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d v="2016-08-19T02:27:20"/>
    <x v="3075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d v="2015-10-09T15:38:43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d v="2017-03-02T22:57:58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d v="2015-02-26T03:19:55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d v="2015-03-22T16:07:15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d v="2014-12-27T01:40:44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d v="2015-09-20T04:21:31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d v="2015-11-15T23:09:06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d v="2014-09-01T05:00:00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d v="2015-05-05T18:48:00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d v="2015-09-29T21:12:39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d v="2015-08-17T16:05:59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d v="2016-12-21T04:36:30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d v="2015-01-08T13:41:00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d v="2016-07-09T01:59:00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d v="2015-05-01T18:39:05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d v="2016-08-14T22:45:43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d v="2015-10-15T22:00:00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d v="2014-06-01T03:59:00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d v="2015-09-20T19:05:56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d v="2016-08-01T00:36:20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d v="2015-05-20T19:48:46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d v="2016-10-07T14:00:00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d v="2016-02-08T00:17:00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d v="2016-02-12T04:33:11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d v="2014-10-20T14:56:15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d v="2015-07-16T07:56:00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d v="2016-08-23T08:10:18"/>
    <x v="310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d v="2015-06-12T03:45:06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d v="2015-02-03T02:00:00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d v="2014-10-19T05:00:00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d v="2015-09-16T22:00:00"/>
    <x v="310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d v="2015-05-11T19:32:31"/>
    <x v="3107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d v="2015-04-28T15:19:54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d v="2014-08-28T03:00:10"/>
    <x v="3109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d v="2017-02-19T00:45:19"/>
    <x v="311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d v="2014-10-04T14:17:00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d v="2016-11-01T02:55:34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d v="2015-04-17T17:33:02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d v="2014-09-21T15:10:50"/>
    <x v="311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d v="2016-06-05T10:43:47"/>
    <x v="311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d v="2015-04-01T12:22:05"/>
    <x v="3116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d v="2016-05-27T13:12:00"/>
    <x v="3117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d v="2016-07-02T15:35:23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d v="2015-03-27T00:05:32"/>
    <x v="31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d v="2016-05-05T21:36:36"/>
    <x v="3120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d v="2014-09-26T16:18:55"/>
    <x v="3121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d v="2016-11-09T23:22:12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d v="2016-07-09T23:49:58"/>
    <x v="312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d v="2015-02-02T18:43:21"/>
    <x v="3124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d v="2016-01-07T04:57:52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d v="2016-03-27T23:26:02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d v="2015-03-01T20:33:49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d v="2017-03-16T18:49:01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d v="2017-04-18T19:13:39"/>
    <x v="312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d v="2017-04-14T04:59:00"/>
    <x v="313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d v="2017-04-08T12:54:05"/>
    <x v="313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d v="2017-04-21T07:24:20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d v="2017-03-24T12:33:54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d v="2017-03-27T16:16:59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d v="2017-04-04T03:38:41"/>
    <x v="3135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d v="2017-03-31T22:59:00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d v="2017-05-03T19:12:00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d v="2017-04-03T15:30:07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d v="2017-03-25T04:33:00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d v="2017-04-07T16:15:03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d v="2017-04-16T20:00:00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d v="2017-03-19T11:18:59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d v="2017-04-09T08:35:56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d v="2017-03-19T06:00:00"/>
    <x v="3144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d v="2017-03-27T23:58:54"/>
    <x v="3145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d v="2017-04-16T15:22:46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d v="2014-11-07T00:15:55"/>
    <x v="3147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d v="2014-10-01T04:00:00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d v="2012-12-07T02:00:00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d v="2011-01-25T04:00:00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d v="2014-09-10T20:09:34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d v="2013-11-02T20:49:27"/>
    <x v="315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d v="2011-05-01T04:59:00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d v="2012-04-01T20:00:58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d v="2012-12-20T11:58:45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d v="2012-06-01T22:52:24"/>
    <x v="315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d v="2014-07-19T05:00:00"/>
    <x v="3157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d v="2013-07-22T20:09:12"/>
    <x v="3158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d v="2012-01-18T23:00:00"/>
    <x v="315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d v="2014-08-13T04:59:00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d v="2014-10-15T12:52:02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d v="2014-07-07T02:00:00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d v="2014-06-15T18:05:25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d v="2014-06-09T19:20:15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d v="2011-05-03T03:59:00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d v="2014-11-26T07:59:00"/>
    <x v="316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d v="2014-08-02T04:13:01"/>
    <x v="3167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d v="2014-06-13T22:00:00"/>
    <x v="3168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d v="2013-12-13T04:59:00"/>
    <x v="3169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d v="2014-07-02T04:00:00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d v="2016-05-06T14:35:58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d v="2012-02-14T17:31:08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d v="2014-09-26T21:04:52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d v="2014-08-25T20:45:08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d v="2011-02-17T21:17:07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d v="2013-08-18T15:00:00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d v="2014-06-21T16:00:09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d v="2014-07-16T14:31:15"/>
    <x v="3178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d v="2013-05-06T16:51:11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d v="2014-06-20T09:54:09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d v="2014-06-15T16:00:00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d v="2012-01-31T17:00:00"/>
    <x v="3182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d v="2013-08-23T19:04:29"/>
    <x v="3183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d v="2014-07-01T23:50:31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d v="2014-07-16T23:27:21"/>
    <x v="3185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d v="2014-09-16T21:00:00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d v="2014-08-04T15:59:33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d v="2015-06-10T09:58:22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d v="2015-05-24T08:18:52"/>
    <x v="3189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d v="2016-12-09T04:37:55"/>
    <x v="319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d v="2016-08-16T18:07:49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d v="2015-02-28T22:00:00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d v="2015-02-20T23:14:16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d v="2015-07-27T01:29:58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d v="2015-02-12T14:15:42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d v="2015-08-01T14:00:00"/>
    <x v="3196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d v="2015-02-04T11:50:18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d v="2015-02-16T10:11:17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d v="2014-09-06T21:00:00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d v="2016-04-30T05:34:00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d v="2014-08-31T18:24:37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d v="2015-12-14T05:59:00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d v="2015-09-25T23:43:42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d v="2015-07-17T16:14:00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d v="2015-05-01T08:59:32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d v="2015-09-19T06:37:31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d v="2015-04-23T05:40:07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d v="2014-07-28T14:31:17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d v="2014-06-20T23:00:00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d v="2012-06-01T03:59:00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d v="2014-08-15T02:00:00"/>
    <x v="3211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d v="2014-08-08T19:05:51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d v="2015-07-26T18:19:19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d v="2016-01-05T23:55:00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d v="2015-09-10T03:59:00"/>
    <x v="32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d v="2015-07-11T14:30:00"/>
    <x v="321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d v="2016-11-04T13:06:24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d v="2014-12-31T00:00:00"/>
    <x v="3218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d v="2015-03-22T22:35:47"/>
    <x v="3219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d v="2017-03-12T21:00:00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d v="2015-07-05T16:43:23"/>
    <x v="322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d v="2015-10-24T21:29:00"/>
    <x v="3222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d v="2015-08-20T20:02:56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d v="2017-01-10T05:00:00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d v="2016-06-03T21:00:00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d v="2015-10-30T14:00:12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d v="2017-01-17T21:10:36"/>
    <x v="3227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d v="2015-12-17T04:59:00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d v="2014-11-20T07:59:58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d v="2014-10-01T03:59:00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d v="2016-04-16T22:39:07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d v="2016-05-04T03:59:00"/>
    <x v="323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d v="2017-03-02T19:19:15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d v="2017-02-01T23:31:00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d v="2016-07-01T08:20:51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d v="2016-12-28T22:00:33"/>
    <x v="323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d v="2015-09-29T03:59:00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d v="2015-07-01T12:14:58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d v="2015-10-25T23:59:00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d v="2017-02-16T23:00:00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d v="2014-10-14T06:59:00"/>
    <x v="324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d v="2014-09-19T18:08:12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d v="2015-10-09T00:00:00"/>
    <x v="324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d v="2016-12-01T17:39:42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d v="2015-06-12T02:00:00"/>
    <x v="324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d v="2015-09-12T03:59:00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d v="2015-07-12T10:25:12"/>
    <x v="3247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d v="2015-04-04T20:19:17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d v="2015-06-20T17:55:14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d v="2014-11-05T18:48:44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d v="2015-06-21T17:32:46"/>
    <x v="3251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d v="2016-09-07T11:20:40"/>
    <x v="325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d v="2016-09-08T03:45:00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d v="2015-03-26T01:03:29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d v="2014-10-07T18:26:15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d v="2015-06-11T03:59:00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d v="2017-02-22T13:25:52"/>
    <x v="3257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d v="2015-01-08T21:17:41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d v="2016-10-01T03:59:00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d v="2015-11-30T17:08:38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d v="2015-07-16T17:24:36"/>
    <x v="326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d v="2014-12-22T04:00:00"/>
    <x v="326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d v="2015-10-30T21:00:00"/>
    <x v="3263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d v="2015-01-28T22:00:00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d v="2015-12-03T17:00:00"/>
    <x v="326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d v="2015-06-12T21:00:00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d v="2015-07-17T18:11:00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d v="2016-08-24T21:42:08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d v="2015-06-16T11:00:00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d v="2015-07-12T12:47:45"/>
    <x v="327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d v="2014-11-02T11:29:35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d v="2015-11-06T13:00:09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d v="2016-09-14T19:00:00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d v="2016-03-15T21:00:00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d v="2015-02-09T04:30:00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d v="2016-04-01T03:59:00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d v="2014-11-18T17:23:26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d v="2015-05-30T20:21:43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d v="2016-04-01T01:27:39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d v="2015-06-01T05:00:00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d v="2015-09-02T00:28:25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d v="2016-04-29T04:39:48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d v="2016-02-10T21:00:00"/>
    <x v="328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d v="2016-01-29T05:59:00"/>
    <x v="3284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d v="2017-02-28T05:00:00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d v="2016-08-15T20:09:42"/>
    <x v="328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d v="2015-11-28T18:00:28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d v="2016-06-20T23:00:00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d v="2017-02-20T08:50:02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d v="2017-03-11T12:21:31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d v="2015-09-17T03:59:00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d v="2015-12-04T19:29:08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d v="2017-03-04T10:12:32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d v="2015-06-16T12:59:14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d v="2016-09-26T10:37:09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d v="2015-11-22T22:00:00"/>
    <x v="329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d v="2015-07-27T22:59:00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d v="2015-09-13T00:00:00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d v="2015-10-14T22:01:03"/>
    <x v="3299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d v="2015-04-29T17:51:02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d v="2016-08-01T06:59:00"/>
    <x v="3301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d v="2016-12-07T08:26:16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d v="2015-03-28T14:38:04"/>
    <x v="330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d v="2016-12-22T14:59:12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d v="2015-07-31T20:32:28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d v="2016-06-10T03:00:00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d v="2016-05-15T01:22:19"/>
    <x v="3307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d v="2016-04-13T21:02:45"/>
    <x v="3308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d v="2016-10-16T15:36:18"/>
    <x v="3309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d v="2015-10-06T22:17:05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d v="2015-10-17T07:00:10"/>
    <x v="3311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d v="2016-11-11T22:00:00"/>
    <x v="331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d v="2016-01-27T01:00:00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d v="2015-05-08T20:05:00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d v="2016-05-06T07:17:21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d v="2014-08-08T13:54:00"/>
    <x v="331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d v="2016-06-08T00:57:04"/>
    <x v="3317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d v="2016-04-11T02:30:00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d v="2015-01-31T14:03:06"/>
    <x v="3319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d v="2016-06-22T01:05:57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d v="2014-10-16T03:59:00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d v="2016-06-22T03:55:00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d v="2016-09-25T08:46:48"/>
    <x v="3323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d v="2016-06-05T13:59:50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d v="2015-04-05T17:51:17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d v="2015-03-08T16:08:25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d v="2016-05-08T08:59:26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d v="2014-07-05T01:00:00"/>
    <x v="3328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d v="2014-07-27T23:00:00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d v="2015-04-01T20:17:48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d v="2015-10-06T16:44:46"/>
    <x v="3331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d v="2014-07-19T20:38:50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d v="2015-06-15T16:14:40"/>
    <x v="3333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d v="2015-07-30T12:30:22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d v="2014-08-03T23:00:00"/>
    <x v="333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d v="2016-04-05T08:34:06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d v="2014-10-10T21:00:00"/>
    <x v="333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d v="2017-02-24T13:48:00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d v="2016-07-28T15:58:38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d v="2016-12-06T23:22:34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d v="2016-06-12T17:00:00"/>
    <x v="334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d v="2015-04-01T04:59:00"/>
    <x v="334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d v="2016-04-13T13:18:00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d v="2014-08-30T04:48:13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d v="2015-04-18T00:37:00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d v="2015-02-26T00:35:10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d v="2016-05-08T21:00:00"/>
    <x v="334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d v="2016-04-30T03:59:00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d v="2016-06-13T17:00:00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d v="2015-11-29T23:00:00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d v="2014-07-23T11:00:00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d v="2016-07-01T23:00:00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d v="2016-05-02T23:00:00"/>
    <x v="3353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d v="2015-10-29T04:01:00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d v="2016-05-10T11:17:00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d v="2016-07-15T19:34:32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d v="2014-08-01T10:01:50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d v="2014-11-19T08:27:59"/>
    <x v="3358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d v="2017-02-25T01:22:14"/>
    <x v="3359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d v="2016-12-14T15:59:00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d v="2014-09-01T15:59:00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d v="2015-03-07T04:55:00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d v="2014-08-19T16:00:00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d v="2016-03-15T21:00:00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d v="2015-12-13T02:26:32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d v="2015-05-13T01:37:17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d v="2015-08-01T22:24:54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d v="2015-01-01T05:00:00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d v="2017-01-15T00:59:40"/>
    <x v="336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d v="2016-12-17T08:00:00"/>
    <x v="337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d v="2015-12-02T20:59:25"/>
    <x v="337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d v="2014-08-25T04:59:00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d v="2015-07-18T16:00:00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d v="2015-10-28T17:33:36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d v="2014-05-18T14:39:33"/>
    <x v="337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d v="2015-04-25T15:49:54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d v="2015-03-20T16:56:00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d v="2014-08-31T13:08:00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d v="2015-08-26T23:00:00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d v="2014-11-29T23:52:58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d v="2015-03-11T03:26:23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d v="2016-08-01T22:59:00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d v="2016-06-23T18:47:00"/>
    <x v="338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d v="2015-11-21T03:00:00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d v="2014-12-10T20:49:12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d v="2014-12-03T15:28:26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d v="2014-12-14T18:18:08"/>
    <x v="338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d v="2015-06-18T11:04:01"/>
    <x v="338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d v="2016-06-03T13:31:22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d v="2014-07-10T18:35:45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d v="2014-08-08T22:28:00"/>
    <x v="339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d v="2016-05-06T20:17:35"/>
    <x v="339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d v="2014-11-06T00:46:00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d v="2014-07-27T14:17:25"/>
    <x v="339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d v="2015-05-30T18:10:00"/>
    <x v="339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d v="2014-06-01T03:59:00"/>
    <x v="339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d v="2016-02-18T22:00:00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d v="2014-11-21T17:00:00"/>
    <x v="3398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d v="2015-02-21T22:05:25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d v="2014-08-28T22:53:34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d v="2015-08-07T17:22:26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d v="2015-11-12T02:31:00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d v="2015-06-25T11:05:24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d v="2015-06-17T12:05:02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d v="2016-03-01T23:59:00"/>
    <x v="3405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d v="2014-07-16T11:49:36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d v="2014-07-06T10:08:09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d v="2014-07-18T23:48:24"/>
    <x v="3408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d v="2016-07-31T20:58:00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d v="2016-06-06T07:00:00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d v="2015-10-08T00:32:52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d v="2014-09-27T23:01:02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d v="2015-02-28T04:59:00"/>
    <x v="3413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d v="2016-12-01T07:59:00"/>
    <x v="341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d v="2016-04-17T23:30:00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d v="2015-04-23T18:30:00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d v="2014-10-26T00:43:00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d v="2014-05-23T20:01:47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d v="2016-04-06T21:30:00"/>
    <x v="3419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d v="2016-02-14T00:00:00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d v="2015-03-04T18:59:23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d v="2015-12-14T00:00:00"/>
    <x v="342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d v="2015-04-24T21:52:21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d v="2015-02-05T06:59:00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d v="2014-10-04T14:48:56"/>
    <x v="3425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d v="2014-09-21T02:00:00"/>
    <x v="342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d v="2014-07-02T15:29:12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d v="2015-02-28T17:00:00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d v="2016-11-02T00:31:01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d v="2014-07-30T22:41:41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d v="2014-08-18T17:32:33"/>
    <x v="343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d v="2016-02-05T22:00:00"/>
    <x v="343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d v="2014-06-17T03:00:00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d v="2014-07-10T09:07:49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d v="2016-08-07T03:00:00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d v="2014-08-21T16:28:00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d v="2015-08-19T17:03:40"/>
    <x v="3437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d v="2015-05-02T21:00:00"/>
    <x v="3438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d v="2016-01-19T04:59:00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d v="2014-07-11T16:15:00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d v="2015-11-13T20:17:00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d v="2015-05-30T20:11:12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d v="2014-09-09T12:35:46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d v="2016-06-08T13:59:00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d v="2015-10-23T12:43:56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d v="2015-02-05T12:20:00"/>
    <x v="344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d v="2016-03-18T20:20:12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d v="2014-12-17T02:51:29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d v="2016-07-09T04:00:00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d v="2015-04-02T15:54:31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d v="2015-04-21T17:22:07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d v="2014-07-23T03:59:00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d v="2016-08-13T23:29:16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d v="2014-07-31T16:45:59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d v="2016-10-13T18:00:27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d v="2014-08-01T06:59:00"/>
    <x v="345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d v="2015-02-12T05:59:00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d v="2015-02-03T04:27:00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d v="2016-05-20T11:31:00"/>
    <x v="3459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d v="2014-08-15T12:39:12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d v="2016-10-29T03:00:00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d v="2015-07-10T18:00:00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d v="2016-10-11T03:59:00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d v="2016-08-23T03:07:17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d v="2015-08-09T16:00:00"/>
    <x v="3465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d v="2016-04-19T23:27:30"/>
    <x v="346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d v="2015-03-20T15:07:12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d v="2016-09-21T03:00:00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d v="2016-04-28T15:24:05"/>
    <x v="3469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d v="2016-07-15T21:38:00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d v="2014-08-31T20:00:00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d v="2014-11-06T05:59:00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d v="2015-03-20T20:27:00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d v="2016-07-20T12:02:11"/>
    <x v="3474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d v="2014-11-03T00:00:00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d v="2014-10-27T03:00:00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d v="2015-05-17T03:00:00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d v="2015-03-16T21:00:00"/>
    <x v="3478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d v="2014-06-21T20:31:20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d v="2015-07-10T21:00:00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d v="2015-01-02T05:56:28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d v="2014-07-06T18:31:06"/>
    <x v="3482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d v="2014-07-03T16:03:01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d v="2016-06-15T18:14:59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d v="2016-02-02T16:38:00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d v="2015-06-03T06:59:00"/>
    <x v="348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d v="2015-06-24T22:34:12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d v="2015-04-17T16:00:00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d v="2014-05-24T21:00:00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d v="2016-04-13T19:15:24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d v="2015-05-18T05:59:44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d v="2015-10-26T00:13:17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d v="2014-08-17T05:11:00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d v="2016-11-26T06:00:00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d v="2014-11-01T17:18:00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d v="2016-09-11T20:19:26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d v="2016-06-02T22:00:00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d v="2016-05-28T21:44:00"/>
    <x v="3498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d v="2015-07-01T06:59:00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d v="2016-03-07T04:59:00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d v="2015-09-11T18:19:55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d v="2016-03-16T03:59:00"/>
    <x v="350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d v="2016-07-24T11:28:48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d v="2015-11-19T18:58:11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d v="2014-05-13T04:00:00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d v="2014-08-23T17:37:20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d v="2016-05-31T22:08:57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d v="2016-05-10T21:00:00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d v="2014-11-21T04:55:00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d v="2014-07-02T14:54:06"/>
    <x v="351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d v="2014-11-07T18:30:00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d v="2015-04-23T11:53:12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d v="2014-06-04T04:59:00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d v="2015-02-02T04:59:00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d v="2015-05-31T18:32:51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d v="2014-09-08T03:00:00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d v="2014-07-04T11:00:00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d v="2014-10-02T14:21:00"/>
    <x v="3518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d v="2015-03-04T14:22:30"/>
    <x v="3519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d v="2015-09-06T13:47:00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d v="2014-09-29T08:40:20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d v="2015-09-15T10:06:00"/>
    <x v="352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d v="2016-09-25T23:00:00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d v="2014-09-13T04:00:00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d v="2015-08-09T16:00:00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d v="2016-04-28T05:59:00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d v="2015-07-11T03:59:00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d v="2017-01-18T12:01:58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d v="2015-07-13T01:00:00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d v="2016-04-10T20:00:00"/>
    <x v="353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d v="2016-06-30T15:42:14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d v="2014-09-18T03:59:00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d v="2015-11-11T19:16:07"/>
    <x v="3533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d v="2015-10-01T15:00:23"/>
    <x v="3534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d v="2015-10-02T18:00:00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d v="2015-12-20T11:59:00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d v="2014-11-17T07:59:00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d v="2016-08-17T10:05:40"/>
    <x v="3538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d v="2016-09-08T18:08:42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d v="2016-06-26T00:04:51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d v="2015-08-31T17:31:15"/>
    <x v="3541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d v="2014-09-07T14:23:42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d v="2015-06-25T18:07:39"/>
    <x v="3543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d v="2015-03-07T19:57:37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d v="2015-04-11T19:22:39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d v="2015-04-01T03:59:00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d v="2016-05-14T03:59:00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d v="2016-03-05T01:00:00"/>
    <x v="3548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d v="2015-09-04T09:27:53"/>
    <x v="3549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d v="2016-05-02T21:26:38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d v="2014-05-22T22:07:00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d v="2014-06-28T14:05:24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d v="2015-08-12T00:00:00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d v="2015-02-11T17:00:00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d v="2016-11-17T11:36:34"/>
    <x v="3555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d v="2014-08-17T15:35:24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d v="2014-05-05T06:38:31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d v="2015-06-26T21:00:00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d v="2015-07-31T08:58:00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d v="2015-05-27T02:45:00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d v="2015-08-05T18:36:00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d v="2016-03-13T22:00:00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d v="2016-08-01T19:00:00"/>
    <x v="3563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d v="2015-10-05T16:00:00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d v="2014-12-31T17:50:08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d v="2015-01-23T12:11:23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d v="2015-06-10T19:27:24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d v="2014-09-17T17:46:34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d v="2015-01-08T16:31:36"/>
    <x v="3569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d v="2014-12-31T07:00:00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d v="2014-10-30T20:36:53"/>
    <x v="3571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d v="2015-06-21T13:41:22"/>
    <x v="357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d v="2014-11-08T10:00:46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d v="2014-11-13T23:37:28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d v="2016-08-11T03:59:00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d v="2016-12-05T14:10:54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d v="2015-04-26T06:28:00"/>
    <x v="357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d v="2016-04-30T17:36:17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d v="2016-03-31T17:17:36"/>
    <x v="357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d v="2015-03-01T04:59:00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d v="2014-07-30T11:18:30"/>
    <x v="3581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d v="2016-04-05T02:18:02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d v="2016-04-18T09:13:25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d v="2015-07-13T07:35:44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d v="2014-12-21T17:11:30"/>
    <x v="3585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d v="2016-09-23T16:44:30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d v="2016-06-27T19:00:00"/>
    <x v="3587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d v="2015-04-29T23:00:00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d v="2015-05-26T15:32:27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d v="2014-10-20T08:00:34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d v="2015-01-24T04:59:00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d v="2015-02-11T04:59:00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d v="2015-01-05T20:26:00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d v="2016-09-04T01:36:22"/>
    <x v="3594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d v="2015-03-13T06:59:00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d v="2014-08-26T17:09:42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d v="2016-03-03T05:59:00"/>
    <x v="3597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d v="2014-09-03T04:59:00"/>
    <x v="3598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d v="2015-08-30T00:00:00"/>
    <x v="3599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d v="2016-10-13T20:22:44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d v="2015-01-16T23:58:02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d v="2016-05-17T21:27:59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d v="2015-11-05T21:44:40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d v="2016-04-29T06:59:00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d v="2016-02-13T19:02:06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d v="2016-08-14T14:30:57"/>
    <x v="360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d v="2015-12-15T00:00:00"/>
    <x v="3607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d v="2016-06-17T14:00:00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d v="2016-03-30T22:48:05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d v="2015-08-17T10:22:16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d v="2015-04-08T08:53:21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d v="2014-06-09T17:26:51"/>
    <x v="36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d v="2014-06-28T14:09:34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d v="2015-06-19T01:00:16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d v="2015-12-10T14:14:56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d v="2015-03-19T21:47:44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d v="2017-02-28T00:00:00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d v="2015-06-03T15:04:10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d v="2016-11-19T22:00:00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d v="2015-03-05T04:00:00"/>
    <x v="362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d v="2016-09-30T21:00:00"/>
    <x v="3621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d v="2014-09-28T03:23:00"/>
    <x v="362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d v="2014-07-26T07:00:00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d v="2016-08-23T18:34:50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d v="2015-07-02T15:39:37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d v="2014-08-16T16:00:57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d v="2016-05-21T03:59:00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d v="2015-12-13T20:59:56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d v="2016-05-05T17:00:00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d v="2014-11-29T21:19:50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d v="2014-09-23T03:59:00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d v="2014-11-23T22:29:09"/>
    <x v="363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d v="2016-11-19T01:00:00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d v="2017-01-14T03:59:00"/>
    <x v="36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d v="2016-04-20T21:11:16"/>
    <x v="3635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d v="2015-09-14T16:40:29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d v="2015-01-01T16:48:55"/>
    <x v="3637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d v="2015-04-19T15:08:52"/>
    <x v="3638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d v="2016-10-07T15:11:00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d v="2015-05-10T18:45:30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d v="2014-10-05T05:00:00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d v="2015-11-30T17:00:00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d v="2015-11-17T04:27:19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d v="2016-03-08T04:59:00"/>
    <x v="3644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d v="2016-11-22T00:17:18"/>
    <x v="364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d v="2015-06-16T23:30:00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d v="2016-09-30T17:58:47"/>
    <x v="36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d v="2014-10-05T07:00:45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d v="2014-06-16T17:06:34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d v="2016-02-02T11:29:44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d v="2014-08-10T15:59:00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d v="2016-08-25T03:59:00"/>
    <x v="365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d v="2015-08-05T08:43:27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d v="2016-04-03T17:00:00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d v="2015-07-18T06:59:00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d v="2017-02-01T22:59:00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d v="2016-06-01T21:42:00"/>
    <x v="3657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d v="2014-07-02T03:59:00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d v="2015-03-19T14:39:00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d v="2014-12-23T21:08:45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d v="2016-04-10T04:00:00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d v="2015-03-31T04:16:54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d v="2016-12-21T11:50:30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d v="2016-06-16T05:58:09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d v="2015-10-28T19:54:00"/>
    <x v="3665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d v="2014-07-24T07:00:00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d v="2015-07-18T23:16:59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d v="2015-07-23T18:33:00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d v="2015-06-11T16:12:17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d v="2015-05-31T23:00:00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d v="2014-07-21T03:59:00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d v="2014-09-26T22:43:04"/>
    <x v="3672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d v="2014-11-05T12:52:00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d v="2016-09-03T20:57:09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d v="2016-05-15T23:00:00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d v="2014-09-12T19:34:44"/>
    <x v="367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d v="2014-07-03T03:59:00"/>
    <x v="3677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d v="2015-05-31T12:44:58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d v="2014-07-01T04:59:00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d v="2016-10-05T10:53:54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d v="2016-01-15T15:38:10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d v="2014-06-16T06:59:00"/>
    <x v="368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d v="2016-10-20T02:48:16"/>
    <x v="3683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d v="2015-09-02T04:19:46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d v="2014-05-19T21:00:00"/>
    <x v="3685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d v="2015-08-29T03:59:00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d v="2014-06-27T05:14:15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d v="2014-08-08T18:53:24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d v="2015-06-21T22:25:00"/>
    <x v="368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d v="2014-11-27T15:21:23"/>
    <x v="369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d v="2015-03-02T04:59:00"/>
    <x v="369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d v="2014-09-19T00:00:00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d v="2015-11-30T22:30:00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d v="2016-06-06T02:00:00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d v="2015-01-11T20:53:30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d v="2015-02-13T14:48:36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d v="2016-05-10T11:10:48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d v="2016-03-02T19:21:27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d v="2014-10-15T14:26:56"/>
    <x v="3699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d v="2014-09-30T16:00:00"/>
    <x v="37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d v="2015-06-04T12:59:53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d v="2016-07-10T22:59:00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d v="2016-08-13T06:59:00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d v="2016-05-31T16:33:14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d v="2014-06-23T18:00:00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d v="2014-09-12T21:55:49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d v="2016-07-22T05:26:00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d v="2014-07-04T03:24:46"/>
    <x v="3708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d v="2014-06-25T16:59:06"/>
    <x v="3709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d v="2015-04-03T13:49:48"/>
    <x v="371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d v="2014-06-15T16:00:00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d v="2015-05-31T06:59:00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d v="2016-06-04T17:42:46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d v="2015-05-26T03:59:00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d v="2015-03-31T12:52:00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d v="2016-01-21T21:18:29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d v="2015-05-09T20:47:29"/>
    <x v="3717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d v="2015-02-27T17:11:15"/>
    <x v="3718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d v="2015-06-22T17:31:06"/>
    <x v="371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d v="2015-07-02T23:50:06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d v="2014-11-05T23:28:04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d v="2016-02-11T22:59:00"/>
    <x v="372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d v="2014-11-30T19:04:22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d v="2016-05-04T23:00:00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d v="2016-02-18T21:30:00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d v="2016-04-29T21:00:00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d v="2016-10-20T04:55:00"/>
    <x v="3727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d v="2015-08-19T04:06:16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d v="2015-03-23T03:55:12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d v="2015-08-17T16:15:59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d v="2015-01-10T03:23:00"/>
    <x v="373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d v="2015-01-24T12:00:00"/>
    <x v="3732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d v="2015-04-18T22:30:00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d v="2015-05-25T21:38:16"/>
    <x v="3734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d v="2015-05-28T16:38:09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d v="2015-03-23T18:00:00"/>
    <x v="373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d v="2015-11-12T06:59:00"/>
    <x v="3737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d v="2014-07-15T22:00:00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d v="2016-07-17T10:47:48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d v="2014-08-12T01:53:58"/>
    <x v="374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d v="2015-12-17T22:05:50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d v="2014-09-06T05:09:04"/>
    <x v="3742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d v="2014-07-03T17:02:44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d v="2014-07-05T03:59:00"/>
    <x v="374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d v="2014-08-10T16:45:02"/>
    <x v="3745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d v="2016-10-08T09:20:39"/>
    <x v="374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d v="2015-07-05T22:59:00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d v="2016-02-16T05:59:00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d v="2016-04-29T03:59:00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d v="2015-02-10T07:59:00"/>
    <x v="375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d v="2016-04-02T23:51:13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d v="2016-10-16T21:00:00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d v="2015-06-03T00:00:00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d v="2014-07-26T04:59:00"/>
    <x v="375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d v="2016-04-15T20:48:27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d v="2014-06-11T19:33:18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d v="2014-12-01T20:25:15"/>
    <x v="3757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d v="2014-05-19T05:00:00"/>
    <x v="37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d v="2015-08-26T02:35:53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d v="2014-05-05T12:36:26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d v="2015-08-10T23:00:00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d v="2015-08-02T19:31:29"/>
    <x v="376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d v="2015-04-01T17:00:26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d v="2016-05-29T00:36:00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d v="2014-07-30T18:38:02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d v="2014-07-03T04:00:45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d v="2015-03-01T04:59:00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d v="2014-06-12T17:28:10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d v="2016-04-15T14:21:19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d v="2015-06-13T22:20:10"/>
    <x v="377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d v="2016-05-18T00:00:00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d v="2016-11-29T06:00:00"/>
    <x v="377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d v="2016-11-15T02:08:00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d v="2015-04-09T19:00:55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d v="2015-04-09T04:00:00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d v="2014-08-01T01:00:00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d v="2014-09-27T04:00:00"/>
    <x v="3777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d v="2015-02-14T19:39:40"/>
    <x v="377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d v="2016-03-26T16:39:00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d v="2015-07-13T20:06:00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d v="2014-09-08T21:11:25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d v="2016-07-24T23:00:00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d v="2016-03-15T16:00:00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d v="2016-07-10T23:32:12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d v="2016-08-02T10:03:00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d v="2016-05-27T00:54:35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d v="2015-07-11T03:59:00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d v="2015-12-23T16:18:00"/>
    <x v="3788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d v="2015-06-15T19:10:18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d v="2016-11-22T17:00:23"/>
    <x v="379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d v="2014-07-06T16:36:32"/>
    <x v="3791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d v="2015-07-15T10:43:42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d v="2014-12-16T22:32:09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d v="2015-06-07T13:55:54"/>
    <x v="379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d v="2015-08-28T22:30:00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d v="2017-01-14T00:42:36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d v="2015-04-20T21:09:25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d v="2014-08-10T17:20:48"/>
    <x v="379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d v="2016-03-11T22:20:43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d v="2015-01-11T04:59:00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d v="2015-01-02T16:13:36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d v="2015-10-22T03:01:46"/>
    <x v="380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d v="2016-03-04T23:19:28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d v="2016-07-31T07:00:00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d v="2014-09-27T21:17:20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d v="2014-06-29T06:13:01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d v="2015-04-03T21:48:59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d v="2015-04-25T09:53:39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d v="2014-07-30T23:00:00"/>
    <x v="3809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d v="2015-03-21T19:22:38"/>
    <x v="381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d v="2016-05-31T11:00:00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d v="2015-06-01T03:59:00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d v="2016-06-14T21:43:00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d v="2015-04-01T03:59:00"/>
    <x v="3814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d v="2015-08-20T23:00:00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d v="2014-07-17T16:33:43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d v="2015-10-24T03:59:00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d v="2015-03-12T19:13:02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d v="2015-07-17T21:02:00"/>
    <x v="381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d v="2015-07-05T15:38:37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d v="2016-01-04T04:20:07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d v="2016-01-19T22:59:00"/>
    <x v="382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d v="2015-07-20T03:59:00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d v="2016-08-01T13:41:00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d v="2015-06-17T01:40:14"/>
    <x v="382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d v="2015-05-07T10:09:54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d v="2015-03-27T00:00:00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d v="2014-12-31T13:39:47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d v="2016-08-31T20:46:11"/>
    <x v="382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d v="2016-05-27T17:46:51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d v="2014-11-05T21:22:25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d v="2016-02-20T02:45:35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d v="2014-12-01T19:09:00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d v="2015-06-18T10:41:07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d v="2016-04-21T22:36:48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d v="2016-08-03T04:09:00"/>
    <x v="383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d v="2015-07-03T18:22:38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d v="2015-05-22T17:03:29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d v="2015-07-30T03:25:24"/>
    <x v="383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d v="2016-03-28T15:50:29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d v="2014-07-20T18:51:27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d v="2014-05-11T11:50:52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d v="2014-06-01T01:44:24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d v="2014-06-03T06:59:00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d v="2015-10-01T15:02:54"/>
    <x v="384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d v="2014-10-04T06:59:00"/>
    <x v="384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d v="2015-07-19T05:23:11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d v="2015-10-18T19:36:29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d v="2015-06-11T18:24:44"/>
    <x v="384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d v="2015-01-01T02:59:03"/>
    <x v="385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d v="2015-07-17T10:32:59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d v="2015-03-27T03:34:36"/>
    <x v="385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d v="2014-09-01T20:09:38"/>
    <x v="385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d v="2015-05-09T21:14:18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d v="2015-03-26T22:17:51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d v="2015-03-08T16:50:03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d v="2014-08-01T17:12:00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d v="2015-05-22T21:00:00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d v="2014-06-25T21:00:00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d v="2014-08-12T15:51:50"/>
    <x v="386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d v="2014-11-12T21:47:00"/>
    <x v="386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d v="2016-09-12T16:59:00"/>
    <x v="386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d v="2015-11-05T16:11:45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d v="2015-11-17T22:24:14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d v="2014-08-30T05:30:00"/>
    <x v="386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d v="2016-03-23T03:29:00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d v="2016-06-18T19:32:19"/>
    <x v="386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d v="2014-09-08T15:50:05"/>
    <x v="386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d v="2015-03-14T03:11:00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d v="2014-07-03T04:07:58"/>
    <x v="387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d v="2017-03-29T17:44:10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d v="2015-08-14T03:29:56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d v="2015-10-08T16:42:15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d v="2015-01-24T01:00:00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d v="2016-09-03T10:00:00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d v="2016-02-02T14:58:48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d v="2016-12-08T16:15:52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d v="2015-06-30T03:59:00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d v="2015-01-25T20:39:56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d v="2014-07-30T23:00:00"/>
    <x v="388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d v="2017-02-20T00:26:39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d v="2016-01-31T23:03:00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d v="2014-09-02T14:27:49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d v="2015-03-27T17:59:52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d v="2016-05-09T22:49:51"/>
    <x v="388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d v="2014-12-11T05:28:22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d v="2015-05-01T22:00:00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d v="2017-02-26T13:05:58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d v="2015-01-04T23:26:00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d v="2015-08-15T18:12:24"/>
    <x v="389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d v="2015-03-23T04:59:00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d v="2014-08-24T07:00:00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d v="2014-07-01T06:00:00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d v="2016-12-06T04:59:00"/>
    <x v="389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d v="2015-02-28T06:00:18"/>
    <x v="389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d v="2014-06-17T04:36:18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d v="2015-01-08T20:58:03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d v="2015-08-17T16:00:00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d v="2014-08-12T18:36:01"/>
    <x v="389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d v="2015-06-11T02:13:11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d v="2015-12-19T19:49:59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d v="2016-11-14T12:14:02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d v="2015-08-14T19:38:00"/>
    <x v="390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d v="2015-04-15T05:04:00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d v="2015-06-11T23:00:00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d v="2015-06-26T13:25:00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d v="2014-10-26T20:08:00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d v="2014-07-29T03:14:56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d v="2014-09-11T08:37:22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d v="2015-09-07T18:09:57"/>
    <x v="39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d v="2014-11-26T20:29:37"/>
    <x v="391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d v="2015-04-25T04:35:00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d v="2015-11-30T06:04:09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d v="2015-05-10T22:59:00"/>
    <x v="391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d v="2016-06-01T23:38:29"/>
    <x v="391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d v="2016-06-03T11:19:12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d v="2014-09-11T12:39:21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d v="2014-08-04T16:00:00"/>
    <x v="391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d v="2016-01-18T00:00:00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d v="2016-11-13T10:17:40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d v="2014-10-26T18:00:00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d v="2015-03-02T23:00:00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d v="2015-04-09T23:31:11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d v="2014-06-26T23:02:02"/>
    <x v="392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d v="2014-07-30T20:53:59"/>
    <x v="392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d v="2014-12-27T02:02:28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d v="2014-08-09T06:25:04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d v="2015-10-16T04:59:00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d v="2016-09-18T19:51:05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d v="2016-04-01T06:00:00"/>
    <x v="393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d v="2015-09-06T03:38:27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d v="2016-03-16T03:02:44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d v="2016-07-17T00:43:00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d v="2015-10-01T13:00:00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d v="2015-10-04T15:45:46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d v="2016-12-01T07:18:40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d v="2016-07-11T15:09:20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d v="2015-06-27T21:44:14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d v="2014-10-07T04:30:00"/>
    <x v="393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d v="2015-01-02T11:49:11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d v="2014-11-25T01:00:00"/>
    <x v="394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d v="2015-06-16T21:41:54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d v="2015-11-02T16:50:00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d v="2015-08-27T15:54:35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d v="2015-05-15T19:14:28"/>
    <x v="394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d v="2015-02-28T08:00:00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d v="2016-10-02T03:25:44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d v="2014-09-07T07:48:43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d v="2015-02-11T02:53:41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d v="2016-04-08T18:35:00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d v="2016-05-03T18:49:02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d v="2015-10-26T18:58:10"/>
    <x v="395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d v="2016-07-29T23:29:00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d v="2014-07-14T15:37:44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d v="2015-11-28T21:22:21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d v="2016-04-25T00:20:00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d v="2016-07-08T23:25:54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d v="2014-08-02T14:00:00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d v="2014-09-28T18:55:56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d v="2016-01-03T20:17:36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d v="2014-05-08T21:23:30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d v="2015-11-28T14:54:54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d v="2015-11-18T04:41:57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d v="2015-04-19T16:19:46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d v="2016-04-14T04:39:40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d v="2014-07-24T02:59:00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d v="2017-03-06T06:58:27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d v="2016-05-22T19:34:33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d v="2016-08-29T03:55:00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d v="2016-04-17T20:43:31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d v="2014-07-21T12:52:06"/>
    <x v="397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d v="2015-02-06T01:37:14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d v="2016-05-09T04:00:00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d v="2016-06-02T13:07:28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d v="2016-07-13T20:48:18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d v="2014-08-01T07:00:00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d v="2016-07-22T18:55:32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d v="2015-01-31T15:25:53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d v="2015-03-29T20:00:00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d v="2014-07-05T14:22:27"/>
    <x v="398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d v="2016-07-17T04:19:09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d v="2015-07-07T19:26:20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d v="2014-05-20T06:59:00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d v="2014-11-08T00:00:00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d v="2016-02-20T21:05:00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d v="2016-05-06T13:04:00"/>
    <x v="398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d v="2014-05-16T22:11:30"/>
    <x v="398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d v="2015-08-29T01:56:53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d v="2015-11-08T18:59:41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d v="2016-03-02T16:08:13"/>
    <x v="399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d v="2015-05-31T15:28:02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d v="2015-12-11T23:34:19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d v="2015-05-13T20:45:12"/>
    <x v="399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d v="2014-07-19T09:21:30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d v="2015-02-14T11:27:00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d v="2014-11-20T16:04:00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d v="2015-04-05T08:23:41"/>
    <x v="399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d v="2015-03-28T22:07:06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d v="2014-08-31T19:51:49"/>
    <x v="399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d v="2016-05-07T14:29:18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d v="2017-03-01T19:00:00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d v="2014-09-27T01:02:41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d v="2015-02-15T14:05:47"/>
    <x v="4003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d v="2014-10-08T03:54:17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d v="2014-10-20T19:23:05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d v="2016-02-16T18:33:07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d v="2014-08-26T16:28:00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d v="2015-07-22T23:08:27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d v="2014-09-09T16:49:20"/>
    <x v="4009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d v="2014-10-26T18:29:26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d v="2015-01-28T13:04:38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d v="2015-05-02T13:04:09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d v="2015-02-16T07:13:43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d v="2016-03-05T05:54:29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d v="2015-07-19T18:44:23"/>
    <x v="4015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d v="2014-09-17T20:56:40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d v="2014-09-04T16:07:54"/>
    <x v="4017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d v="2016-10-07T21:51:48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d v="2016-04-15T16:28:00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d v="2015-03-24T03:34:59"/>
    <x v="402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d v="2014-10-26T21:52:38"/>
    <x v="402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d v="2015-02-01T02:54:00"/>
    <x v="4022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d v="2016-03-24T22:59:23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d v="2015-08-31T16:04:57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d v="2015-07-26T05:42:16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d v="2015-12-04T16:43:59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d v="2017-02-23T01:00:00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d v="2014-06-05T22:31:40"/>
    <x v="40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d v="2015-12-14T00:36:10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d v="2016-02-03T18:49:00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d v="2014-12-18T15:02:44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d v="2015-12-15T20:25:16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d v="2016-10-02T09:00:00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d v="2015-04-03T21:44:10"/>
    <x v="4034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d v="2014-10-21T21:11:27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d v="2014-07-01T22:30:00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d v="2016-05-24T14:25:00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d v="2014-10-17T19:10:10"/>
    <x v="4038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d v="2015-12-01T05:59:00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d v="2015-07-18T03:00:00"/>
    <x v="404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d v="2016-09-06T11:22:34"/>
    <x v="404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d v="2015-01-20T19:16:00"/>
    <x v="404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d v="2014-11-20T22:58:45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d v="2015-04-10T05:00:00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d v="2014-08-21T04:49:49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d v="2014-10-22T15:36:50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d v="2015-01-11T01:00:00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d v="2016-04-11T11:13:07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d v="2015-07-14T23:00:15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d v="2014-10-23T15:16:31"/>
    <x v="405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d v="2014-05-09T06:53:00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d v="2014-10-13T21:05:16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d v="2014-11-15T20:00:00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d v="2016-10-01T04:00:00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d v="2014-06-19T15:33:51"/>
    <x v="405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d v="2016-07-03T19:59:00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d v="2015-11-25T23:00:00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d v="2016-04-01T03:59:00"/>
    <x v="405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d v="2014-09-16T03:00:00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d v="2014-06-23T16:00:00"/>
    <x v="406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d v="2016-04-21T02:23:43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d v="2016-07-02T17:44:28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d v="2014-06-27T16:21:24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d v="2015-04-29T14:07:06"/>
    <x v="4064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d v="2014-08-12T22:50:11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d v="2016-05-19T00:56:28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d v="2015-09-28T02:49:10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d v="2017-01-13T23:05:00"/>
    <x v="406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d v="2015-02-28T12:00:00"/>
    <x v="406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d v="2015-03-01T03:00:00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d v="2016-12-26T19:18:51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d v="2014-08-21T18:35:11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d v="2015-05-09T04:00:00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d v="2015-11-05T14:16:15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d v="2014-06-30T17:28:00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d v="2014-10-21T19:51:00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d v="2016-12-21T17:03:14"/>
    <x v="4077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d v="2017-01-27T18:54:02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d v="2016-06-19T22:32:01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d v="2016-06-14T18:54:00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d v="2015-03-08T12:57:05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d v="2015-11-14T23:00:00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d v="2016-01-14T18:16:56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d v="2016-10-09T10:28:26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d v="2015-03-24T03:59:00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d v="2015-11-21T04:00:00"/>
    <x v="408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d v="2016-07-17T17:49:46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d v="2015-01-16T10:26:00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d v="2015-05-31T17:35:00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d v="2015-08-07T15:00:00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d v="2015-01-16T12:09:11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d v="2015-04-05T03:40:47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d v="2015-08-22T19:34:53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d v="2014-10-22T04:59:00"/>
    <x v="4094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d v="2016-12-19T00:45:50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d v="2017-02-28T08:51:00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d v="2016-01-31T23:55:00"/>
    <x v="409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d v="2016-06-04T17:19:57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d v="2016-09-02T20:24:33"/>
    <x v="4099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d v="2014-10-25T02:59:50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d v="2017-01-25T21:41:22"/>
    <x v="410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d v="2016-05-15T20:21:13"/>
    <x v="410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d v="2015-08-26T18:32:00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d v="2016-10-27T06:40:34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d v="2016-12-26T00:15:09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d v="2015-04-02T01:00:00"/>
    <x v="41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d v="2014-09-24T22:00:01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d v="2017-03-03T05:00:00"/>
    <x v="410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d v="2015-11-29T13:56:44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d v="2016-07-21T15:02:31"/>
    <x v="411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d v="2015-02-24T03:15:40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d v="2016-02-28T00:00:00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d v="2016-01-08T06:34:00"/>
    <x v="4113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  <r>
    <m/>
    <m/>
    <m/>
    <m/>
    <m/>
    <x v="4"/>
    <m/>
    <m/>
    <m/>
    <m/>
    <m/>
    <m/>
    <m/>
    <m/>
    <m/>
    <m/>
    <x v="9"/>
    <m/>
    <m/>
    <x v="41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A8CA3-2DCB-4E26-96A1-2B1DA8CB675B}" name="PivotTable11" cacheId="8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4115:W4132" firstHeaderRow="1" firstDataRow="1" firstDataCol="0"/>
  <pivotFields count="22"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showAll="0" defaultSubtotal="0"/>
    <pivotField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34AE8-97AD-4B00-9233-37E6FD78851A}" name="PivotTable2" cacheId="6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F14" firstHeaderRow="1" firstDataRow="2" firstDataCol="1" rowPageCount="1" colPageCount="1"/>
  <pivotFields count="18">
    <pivotField showAll="0"/>
    <pivotField showAll="0"/>
    <pivotField showAll="0"/>
    <pivotField numFmtId="44" showAll="0"/>
    <pivotField numFmtId="44" showAll="0"/>
    <pivotField axis="axisCol" showAll="0" sortType="descending">
      <items count="5">
        <item x="0"/>
        <item x="3"/>
        <item x="2"/>
        <item x="1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Category" fld="16" subtotal="count" baseField="16" baseItem="0"/>
  </dataFields>
  <chartFormats count="4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3E82-43FC-4CC1-97E0-936369695371}" name="PivotTable3" cacheId="6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F47" firstHeaderRow="1" firstDataRow="2" firstDataCol="1" rowPageCount="2" colPageCount="1"/>
  <pivotFields count="18">
    <pivotField showAll="0"/>
    <pivotField showAll="0"/>
    <pivotField showAll="0"/>
    <pivotField numFmtId="44" showAll="0"/>
    <pivotField numFmtId="44" showAll="0"/>
    <pivotField axis="axisCol" showAll="0" sortType="descending">
      <items count="5">
        <item x="0"/>
        <item x="3"/>
        <item x="2"/>
        <item x="1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dataField="1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ub-Category" fld="17" subtotal="count" baseField="0" baseItem="0"/>
  </dataFields>
  <chartFormats count="4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4D1D58-3A45-4E76-B17F-E0690AA2B739}" name="PivotTable18" cacheId="7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h="1"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21" hier="-1"/>
    <pageField fld="16" hier="-1"/>
  </pageFields>
  <dataFields count="1">
    <dataField name="Count of state" fld="5" subtotal="count" baseField="0" baseItem="0"/>
  </dataFields>
  <chartFormats count="4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W4341"/>
  <sheetViews>
    <sheetView tabSelected="1" zoomScale="70" zoomScaleNormal="70" workbookViewId="0">
      <selection activeCell="B2" sqref="B2"/>
    </sheetView>
  </sheetViews>
  <sheetFormatPr defaultRowHeight="15" x14ac:dyDescent="0.25"/>
  <cols>
    <col min="2" max="2" width="38.42578125" style="3" customWidth="1"/>
    <col min="3" max="3" width="40.28515625" style="3" customWidth="1"/>
    <col min="4" max="4" width="18.85546875" style="19" bestFit="1" customWidth="1"/>
    <col min="5" max="5" width="16.42578125" style="19" customWidth="1"/>
    <col min="6" max="6" width="21.28515625" style="27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19.42578125" style="26" customWidth="1"/>
    <col min="16" max="16" width="23" style="19" customWidth="1"/>
    <col min="17" max="17" width="18.5703125" customWidth="1"/>
    <col min="18" max="18" width="24.28515625" customWidth="1"/>
    <col min="19" max="19" width="31.5703125" style="30" customWidth="1"/>
    <col min="20" max="20" width="32.85546875" style="30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8" t="s">
        <v>8216</v>
      </c>
      <c r="E1" s="18" t="s">
        <v>8217</v>
      </c>
      <c r="F1" s="33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28" t="s">
        <v>8310</v>
      </c>
      <c r="P1" s="22" t="s">
        <v>8311</v>
      </c>
      <c r="Q1" s="17" t="s">
        <v>8312</v>
      </c>
      <c r="R1" s="17" t="s">
        <v>8313</v>
      </c>
      <c r="S1" s="31" t="s">
        <v>8367</v>
      </c>
      <c r="T1" s="31" t="s">
        <v>8366</v>
      </c>
    </row>
    <row r="2" spans="1:20" ht="60" x14ac:dyDescent="0.25">
      <c r="A2">
        <v>0</v>
      </c>
      <c r="B2" s="3" t="s">
        <v>2</v>
      </c>
      <c r="C2" s="3" t="s">
        <v>4111</v>
      </c>
      <c r="D2" s="19">
        <v>8500</v>
      </c>
      <c r="E2" s="19">
        <v>11633</v>
      </c>
      <c r="F2" s="34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38">
        <f>ROUND((E2/D2)*100, 0)</f>
        <v>137</v>
      </c>
      <c r="P2" s="19">
        <f>IFERROR(ROUND((E2/L2), 2),0)</f>
        <v>63.92</v>
      </c>
      <c r="Q2" t="s">
        <v>8314</v>
      </c>
      <c r="R2" t="s">
        <v>8315</v>
      </c>
      <c r="S2" s="30">
        <f>(((I2/60)/60)/24)+DATE(1970, 1, 1)</f>
        <v>42208.125</v>
      </c>
      <c r="T2" s="30">
        <f>(((J2/60)/60)/24)+DATE(1970, 1, 1)</f>
        <v>42177.007071759261</v>
      </c>
    </row>
    <row r="3" spans="1:20" ht="30" x14ac:dyDescent="0.25">
      <c r="A3">
        <v>1</v>
      </c>
      <c r="B3" s="3" t="s">
        <v>3</v>
      </c>
      <c r="C3" s="3" t="s">
        <v>4112</v>
      </c>
      <c r="D3" s="19">
        <v>10275</v>
      </c>
      <c r="E3" s="19">
        <v>14653</v>
      </c>
      <c r="F3" s="34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38">
        <f>ROUND((E3/D3)*100, 0)</f>
        <v>143</v>
      </c>
      <c r="P3" s="19">
        <f t="shared" ref="P3:P66" si="0">IFERROR(ROUND((E3/L3), 2),0)</f>
        <v>185.48</v>
      </c>
      <c r="Q3" t="s">
        <v>8314</v>
      </c>
      <c r="R3" t="s">
        <v>8315</v>
      </c>
      <c r="S3" s="30">
        <f>(((I3/60)/60)/24)+DATE(1970, 1, 1)</f>
        <v>42796.600497685184</v>
      </c>
      <c r="T3" s="30">
        <f t="shared" ref="T3:T66" si="1">(((J3/60)/60)/24)+DATE(1970, 1, 1)</f>
        <v>42766.600497685184</v>
      </c>
    </row>
    <row r="4" spans="1:20" ht="45" x14ac:dyDescent="0.25">
      <c r="A4">
        <v>2</v>
      </c>
      <c r="B4" s="3" t="s">
        <v>4</v>
      </c>
      <c r="C4" s="3" t="s">
        <v>4113</v>
      </c>
      <c r="D4" s="19">
        <v>500</v>
      </c>
      <c r="E4" s="19">
        <v>525</v>
      </c>
      <c r="F4" s="3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38">
        <f>ROUND((E4/D4)*100, 0)</f>
        <v>105</v>
      </c>
      <c r="P4" s="19">
        <f t="shared" si="0"/>
        <v>15</v>
      </c>
      <c r="Q4" t="s">
        <v>8314</v>
      </c>
      <c r="R4" t="s">
        <v>8315</v>
      </c>
      <c r="S4" s="30">
        <f>(((I4/60)/60)/24)+DATE(1970, 1, 1)</f>
        <v>42415.702349537038</v>
      </c>
      <c r="T4" s="30">
        <f t="shared" si="1"/>
        <v>42405.702349537038</v>
      </c>
    </row>
    <row r="5" spans="1:20" ht="30" x14ac:dyDescent="0.25">
      <c r="A5">
        <v>3</v>
      </c>
      <c r="B5" s="3" t="s">
        <v>5</v>
      </c>
      <c r="C5" s="3" t="s">
        <v>4114</v>
      </c>
      <c r="D5" s="19">
        <v>10000</v>
      </c>
      <c r="E5" s="19">
        <v>10390</v>
      </c>
      <c r="F5" s="34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38">
        <f>ROUND((E5/D5)*100, 0)</f>
        <v>104</v>
      </c>
      <c r="P5" s="19">
        <f t="shared" si="0"/>
        <v>69.27</v>
      </c>
      <c r="Q5" t="s">
        <v>8314</v>
      </c>
      <c r="R5" t="s">
        <v>8315</v>
      </c>
      <c r="S5" s="30">
        <f>(((I5/60)/60)/24)+DATE(1970, 1, 1)</f>
        <v>41858.515127314815</v>
      </c>
      <c r="T5" s="30">
        <f t="shared" si="1"/>
        <v>41828.515127314815</v>
      </c>
    </row>
    <row r="6" spans="1:20" ht="60" x14ac:dyDescent="0.25">
      <c r="A6">
        <v>4</v>
      </c>
      <c r="B6" s="3" t="s">
        <v>6</v>
      </c>
      <c r="C6" s="3" t="s">
        <v>4115</v>
      </c>
      <c r="D6" s="19">
        <v>44000</v>
      </c>
      <c r="E6" s="19">
        <v>54116.28</v>
      </c>
      <c r="F6" s="34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38">
        <f>ROUND((E6/D6)*100, 0)</f>
        <v>123</v>
      </c>
      <c r="P6" s="19">
        <f t="shared" si="0"/>
        <v>190.55</v>
      </c>
      <c r="Q6" t="s">
        <v>8314</v>
      </c>
      <c r="R6" t="s">
        <v>8315</v>
      </c>
      <c r="S6" s="30">
        <f>(((I6/60)/60)/24)+DATE(1970, 1, 1)</f>
        <v>42357.834247685183</v>
      </c>
      <c r="T6" s="30">
        <f t="shared" si="1"/>
        <v>42327.834247685183</v>
      </c>
    </row>
    <row r="7" spans="1:20" ht="45" x14ac:dyDescent="0.25">
      <c r="A7">
        <v>5</v>
      </c>
      <c r="B7" s="3" t="s">
        <v>7</v>
      </c>
      <c r="C7" s="3" t="s">
        <v>4116</v>
      </c>
      <c r="D7" s="19">
        <v>3999</v>
      </c>
      <c r="E7" s="19">
        <v>4390</v>
      </c>
      <c r="F7" s="34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38">
        <f>ROUND((E7/D7)*100, 0)</f>
        <v>110</v>
      </c>
      <c r="P7" s="19">
        <f t="shared" si="0"/>
        <v>93.4</v>
      </c>
      <c r="Q7" t="s">
        <v>8314</v>
      </c>
      <c r="R7" t="s">
        <v>8315</v>
      </c>
      <c r="S7" s="30">
        <f>(((I7/60)/60)/24)+DATE(1970, 1, 1)</f>
        <v>42580.232638888891</v>
      </c>
      <c r="T7" s="30">
        <f t="shared" si="1"/>
        <v>42563.932951388888</v>
      </c>
    </row>
    <row r="8" spans="1:20" ht="60" x14ac:dyDescent="0.25">
      <c r="A8">
        <v>6</v>
      </c>
      <c r="B8" s="3" t="s">
        <v>8</v>
      </c>
      <c r="C8" s="3" t="s">
        <v>4117</v>
      </c>
      <c r="D8" s="19">
        <v>8000</v>
      </c>
      <c r="E8" s="19">
        <v>8519</v>
      </c>
      <c r="F8" s="34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38">
        <f>ROUND((E8/D8)*100, 0)</f>
        <v>106</v>
      </c>
      <c r="P8" s="19">
        <f t="shared" si="0"/>
        <v>146.88</v>
      </c>
      <c r="Q8" t="s">
        <v>8314</v>
      </c>
      <c r="R8" t="s">
        <v>8315</v>
      </c>
      <c r="S8" s="30">
        <f>(((I8/60)/60)/24)+DATE(1970, 1, 1)</f>
        <v>41804.072337962964</v>
      </c>
      <c r="T8" s="30">
        <f t="shared" si="1"/>
        <v>41794.072337962964</v>
      </c>
    </row>
    <row r="9" spans="1:20" ht="60" x14ac:dyDescent="0.25">
      <c r="A9">
        <v>7</v>
      </c>
      <c r="B9" s="3" t="s">
        <v>9</v>
      </c>
      <c r="C9" s="3" t="s">
        <v>4118</v>
      </c>
      <c r="D9" s="19">
        <v>9000</v>
      </c>
      <c r="E9" s="19">
        <v>9110</v>
      </c>
      <c r="F9" s="34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38">
        <f>ROUND((E9/D9)*100, 0)</f>
        <v>101</v>
      </c>
      <c r="P9" s="19">
        <f t="shared" si="0"/>
        <v>159.82</v>
      </c>
      <c r="Q9" t="s">
        <v>8314</v>
      </c>
      <c r="R9" t="s">
        <v>8315</v>
      </c>
      <c r="S9" s="30">
        <f>(((I9/60)/60)/24)+DATE(1970, 1, 1)</f>
        <v>42556.047071759262</v>
      </c>
      <c r="T9" s="30">
        <f t="shared" si="1"/>
        <v>42516.047071759262</v>
      </c>
    </row>
    <row r="10" spans="1:20" ht="30" x14ac:dyDescent="0.25">
      <c r="A10">
        <v>8</v>
      </c>
      <c r="B10" s="3" t="s">
        <v>10</v>
      </c>
      <c r="C10" s="3" t="s">
        <v>4119</v>
      </c>
      <c r="D10" s="19">
        <v>3500</v>
      </c>
      <c r="E10" s="19">
        <v>3501.52</v>
      </c>
      <c r="F10" s="34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38">
        <f>ROUND((E10/D10)*100, 0)</f>
        <v>100</v>
      </c>
      <c r="P10" s="19">
        <f t="shared" si="0"/>
        <v>291.79000000000002</v>
      </c>
      <c r="Q10" t="s">
        <v>8314</v>
      </c>
      <c r="R10" t="s">
        <v>8315</v>
      </c>
      <c r="S10" s="30">
        <f>(((I10/60)/60)/24)+DATE(1970, 1, 1)</f>
        <v>42475.875</v>
      </c>
      <c r="T10" s="30">
        <f t="shared" si="1"/>
        <v>42468.94458333333</v>
      </c>
    </row>
    <row r="11" spans="1:20" ht="45" x14ac:dyDescent="0.25">
      <c r="A11">
        <v>9</v>
      </c>
      <c r="B11" s="3" t="s">
        <v>11</v>
      </c>
      <c r="C11" s="3" t="s">
        <v>4120</v>
      </c>
      <c r="D11" s="19">
        <v>500</v>
      </c>
      <c r="E11" s="19">
        <v>629.99</v>
      </c>
      <c r="F11" s="34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38">
        <f>ROUND((E11/D11)*100, 0)</f>
        <v>126</v>
      </c>
      <c r="P11" s="19">
        <f t="shared" si="0"/>
        <v>31.5</v>
      </c>
      <c r="Q11" t="s">
        <v>8314</v>
      </c>
      <c r="R11" t="s">
        <v>8315</v>
      </c>
      <c r="S11" s="30">
        <f>(((I11/60)/60)/24)+DATE(1970, 1, 1)</f>
        <v>42477.103518518517</v>
      </c>
      <c r="T11" s="30">
        <f t="shared" si="1"/>
        <v>42447.103518518517</v>
      </c>
    </row>
    <row r="12" spans="1:20" ht="60" x14ac:dyDescent="0.25">
      <c r="A12">
        <v>10</v>
      </c>
      <c r="B12" s="3" t="s">
        <v>12</v>
      </c>
      <c r="C12" s="3" t="s">
        <v>4121</v>
      </c>
      <c r="D12" s="19">
        <v>3000</v>
      </c>
      <c r="E12" s="19">
        <v>3015</v>
      </c>
      <c r="F12" s="34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38">
        <f>ROUND((E12/D12)*100, 0)</f>
        <v>101</v>
      </c>
      <c r="P12" s="19">
        <f t="shared" si="0"/>
        <v>158.68</v>
      </c>
      <c r="Q12" t="s">
        <v>8314</v>
      </c>
      <c r="R12" t="s">
        <v>8315</v>
      </c>
      <c r="S12" s="30">
        <f>(((I12/60)/60)/24)+DATE(1970, 1, 1)</f>
        <v>41815.068043981482</v>
      </c>
      <c r="T12" s="30">
        <f t="shared" si="1"/>
        <v>41780.068043981482</v>
      </c>
    </row>
    <row r="13" spans="1:20" ht="60" x14ac:dyDescent="0.25">
      <c r="A13">
        <v>11</v>
      </c>
      <c r="B13" s="3" t="s">
        <v>13</v>
      </c>
      <c r="C13" s="3" t="s">
        <v>4122</v>
      </c>
      <c r="D13" s="19">
        <v>5000</v>
      </c>
      <c r="E13" s="19">
        <v>6025</v>
      </c>
      <c r="F13" s="34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38">
        <f>ROUND((E13/D13)*100, 0)</f>
        <v>121</v>
      </c>
      <c r="P13" s="19">
        <f t="shared" si="0"/>
        <v>80.33</v>
      </c>
      <c r="Q13" t="s">
        <v>8314</v>
      </c>
      <c r="R13" t="s">
        <v>8315</v>
      </c>
      <c r="S13" s="30">
        <f>(((I13/60)/60)/24)+DATE(1970, 1, 1)</f>
        <v>42604.125</v>
      </c>
      <c r="T13" s="30">
        <f t="shared" si="1"/>
        <v>42572.778495370367</v>
      </c>
    </row>
    <row r="14" spans="1:20" ht="60" x14ac:dyDescent="0.25">
      <c r="A14">
        <v>12</v>
      </c>
      <c r="B14" s="3" t="s">
        <v>14</v>
      </c>
      <c r="C14" s="3" t="s">
        <v>4123</v>
      </c>
      <c r="D14" s="19">
        <v>30000</v>
      </c>
      <c r="E14" s="19">
        <v>49588</v>
      </c>
      <c r="F14" s="3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38">
        <f>ROUND((E14/D14)*100, 0)</f>
        <v>165</v>
      </c>
      <c r="P14" s="19">
        <f t="shared" si="0"/>
        <v>59.96</v>
      </c>
      <c r="Q14" t="s">
        <v>8314</v>
      </c>
      <c r="R14" t="s">
        <v>8315</v>
      </c>
      <c r="S14" s="30">
        <f>(((I14/60)/60)/24)+DATE(1970, 1, 1)</f>
        <v>41836.125</v>
      </c>
      <c r="T14" s="30">
        <f t="shared" si="1"/>
        <v>41791.713252314818</v>
      </c>
    </row>
    <row r="15" spans="1:20" ht="45" x14ac:dyDescent="0.25">
      <c r="A15">
        <v>13</v>
      </c>
      <c r="B15" s="3" t="s">
        <v>15</v>
      </c>
      <c r="C15" s="3" t="s">
        <v>4124</v>
      </c>
      <c r="D15" s="19">
        <v>3500</v>
      </c>
      <c r="E15" s="19">
        <v>5599</v>
      </c>
      <c r="F15" s="34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38">
        <f>ROUND((E15/D15)*100, 0)</f>
        <v>160</v>
      </c>
      <c r="P15" s="19">
        <f t="shared" si="0"/>
        <v>109.78</v>
      </c>
      <c r="Q15" t="s">
        <v>8314</v>
      </c>
      <c r="R15" t="s">
        <v>8315</v>
      </c>
      <c r="S15" s="30">
        <f>(((I15/60)/60)/24)+DATE(1970, 1, 1)</f>
        <v>42544.852083333331</v>
      </c>
      <c r="T15" s="30">
        <f t="shared" si="1"/>
        <v>42508.677187499998</v>
      </c>
    </row>
    <row r="16" spans="1:20" ht="30" x14ac:dyDescent="0.25">
      <c r="A16">
        <v>14</v>
      </c>
      <c r="B16" s="3" t="s">
        <v>16</v>
      </c>
      <c r="C16" s="3" t="s">
        <v>4125</v>
      </c>
      <c r="D16" s="19">
        <v>6000</v>
      </c>
      <c r="E16" s="19">
        <v>6056</v>
      </c>
      <c r="F16" s="34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38">
        <f>ROUND((E16/D16)*100, 0)</f>
        <v>101</v>
      </c>
      <c r="P16" s="19">
        <f t="shared" si="0"/>
        <v>147.71</v>
      </c>
      <c r="Q16" t="s">
        <v>8314</v>
      </c>
      <c r="R16" t="s">
        <v>8315</v>
      </c>
      <c r="S16" s="30">
        <f>(((I16/60)/60)/24)+DATE(1970, 1, 1)</f>
        <v>41833.582638888889</v>
      </c>
      <c r="T16" s="30">
        <f t="shared" si="1"/>
        <v>41808.02648148148</v>
      </c>
    </row>
    <row r="17" spans="1:20" ht="45" x14ac:dyDescent="0.25">
      <c r="A17">
        <v>15</v>
      </c>
      <c r="B17" s="3" t="s">
        <v>17</v>
      </c>
      <c r="C17" s="3" t="s">
        <v>4126</v>
      </c>
      <c r="D17" s="19">
        <v>2000</v>
      </c>
      <c r="E17" s="19">
        <v>2132</v>
      </c>
      <c r="F17" s="34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38">
        <f>ROUND((E17/D17)*100, 0)</f>
        <v>107</v>
      </c>
      <c r="P17" s="19">
        <f t="shared" si="0"/>
        <v>21.76</v>
      </c>
      <c r="Q17" t="s">
        <v>8314</v>
      </c>
      <c r="R17" t="s">
        <v>8315</v>
      </c>
      <c r="S17" s="30">
        <f>(((I17/60)/60)/24)+DATE(1970, 1, 1)</f>
        <v>42274.843055555553</v>
      </c>
      <c r="T17" s="30">
        <f t="shared" si="1"/>
        <v>42256.391875000001</v>
      </c>
    </row>
    <row r="18" spans="1:20" ht="60" x14ac:dyDescent="0.25">
      <c r="A18">
        <v>16</v>
      </c>
      <c r="B18" s="3" t="s">
        <v>18</v>
      </c>
      <c r="C18" s="3" t="s">
        <v>4127</v>
      </c>
      <c r="D18" s="19">
        <v>12000</v>
      </c>
      <c r="E18" s="19">
        <v>12029</v>
      </c>
      <c r="F18" s="34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38">
        <f>ROUND((E18/D18)*100, 0)</f>
        <v>100</v>
      </c>
      <c r="P18" s="19">
        <f t="shared" si="0"/>
        <v>171.84</v>
      </c>
      <c r="Q18" t="s">
        <v>8314</v>
      </c>
      <c r="R18" t="s">
        <v>8315</v>
      </c>
      <c r="S18" s="30">
        <f>(((I18/60)/60)/24)+DATE(1970, 1, 1)</f>
        <v>41806.229166666664</v>
      </c>
      <c r="T18" s="30">
        <f t="shared" si="1"/>
        <v>41760.796423611115</v>
      </c>
    </row>
    <row r="19" spans="1:20" ht="60" x14ac:dyDescent="0.25">
      <c r="A19">
        <v>17</v>
      </c>
      <c r="B19" s="3" t="s">
        <v>19</v>
      </c>
      <c r="C19" s="3" t="s">
        <v>4128</v>
      </c>
      <c r="D19" s="19">
        <v>1500</v>
      </c>
      <c r="E19" s="19">
        <v>1510</v>
      </c>
      <c r="F19" s="34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38">
        <f>ROUND((E19/D19)*100, 0)</f>
        <v>101</v>
      </c>
      <c r="P19" s="19">
        <f t="shared" si="0"/>
        <v>41.94</v>
      </c>
      <c r="Q19" t="s">
        <v>8314</v>
      </c>
      <c r="R19" t="s">
        <v>8315</v>
      </c>
      <c r="S19" s="30">
        <f>(((I19/60)/60)/24)+DATE(1970, 1, 1)</f>
        <v>41947.773402777777</v>
      </c>
      <c r="T19" s="30">
        <f t="shared" si="1"/>
        <v>41917.731736111113</v>
      </c>
    </row>
    <row r="20" spans="1:20" ht="45" x14ac:dyDescent="0.25">
      <c r="A20">
        <v>18</v>
      </c>
      <c r="B20" s="3" t="s">
        <v>20</v>
      </c>
      <c r="C20" s="3" t="s">
        <v>4129</v>
      </c>
      <c r="D20" s="19">
        <v>30000</v>
      </c>
      <c r="E20" s="19">
        <v>31896.33</v>
      </c>
      <c r="F20" s="34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38">
        <f>ROUND((E20/D20)*100, 0)</f>
        <v>106</v>
      </c>
      <c r="P20" s="19">
        <f t="shared" si="0"/>
        <v>93.26</v>
      </c>
      <c r="Q20" t="s">
        <v>8314</v>
      </c>
      <c r="R20" t="s">
        <v>8315</v>
      </c>
      <c r="S20" s="30">
        <f>(((I20/60)/60)/24)+DATE(1970, 1, 1)</f>
        <v>41899.542314814818</v>
      </c>
      <c r="T20" s="30">
        <f t="shared" si="1"/>
        <v>41869.542314814818</v>
      </c>
    </row>
    <row r="21" spans="1:20" ht="60" x14ac:dyDescent="0.25">
      <c r="A21">
        <v>19</v>
      </c>
      <c r="B21" s="3" t="s">
        <v>21</v>
      </c>
      <c r="C21" s="3" t="s">
        <v>4130</v>
      </c>
      <c r="D21" s="19">
        <v>850</v>
      </c>
      <c r="E21" s="19">
        <v>1235</v>
      </c>
      <c r="F21" s="34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38">
        <f>ROUND((E21/D21)*100, 0)</f>
        <v>145</v>
      </c>
      <c r="P21" s="19">
        <f t="shared" si="0"/>
        <v>56.14</v>
      </c>
      <c r="Q21" t="s">
        <v>8314</v>
      </c>
      <c r="R21" t="s">
        <v>8315</v>
      </c>
      <c r="S21" s="30">
        <f>(((I21/60)/60)/24)+DATE(1970, 1, 1)</f>
        <v>42205.816365740742</v>
      </c>
      <c r="T21" s="30">
        <f t="shared" si="1"/>
        <v>42175.816365740742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 s="19">
        <v>2000</v>
      </c>
      <c r="E22" s="19">
        <v>2004</v>
      </c>
      <c r="F22" s="34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38">
        <f>ROUND((E22/D22)*100, 0)</f>
        <v>100</v>
      </c>
      <c r="P22" s="19">
        <f t="shared" si="0"/>
        <v>80.16</v>
      </c>
      <c r="Q22" t="s">
        <v>8314</v>
      </c>
      <c r="R22" t="s">
        <v>8315</v>
      </c>
      <c r="S22" s="30">
        <f>(((I22/60)/60)/24)+DATE(1970, 1, 1)</f>
        <v>42260.758240740746</v>
      </c>
      <c r="T22" s="30">
        <f t="shared" si="1"/>
        <v>42200.758240740746</v>
      </c>
    </row>
    <row r="23" spans="1:20" ht="45" x14ac:dyDescent="0.25">
      <c r="A23">
        <v>21</v>
      </c>
      <c r="B23" s="3" t="s">
        <v>23</v>
      </c>
      <c r="C23" s="3" t="s">
        <v>4132</v>
      </c>
      <c r="D23" s="19">
        <v>18500</v>
      </c>
      <c r="E23" s="19">
        <v>20190</v>
      </c>
      <c r="F23" s="34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38">
        <f>ROUND((E23/D23)*100, 0)</f>
        <v>109</v>
      </c>
      <c r="P23" s="19">
        <f t="shared" si="0"/>
        <v>199.9</v>
      </c>
      <c r="Q23" t="s">
        <v>8314</v>
      </c>
      <c r="R23" t="s">
        <v>8315</v>
      </c>
      <c r="S23" s="30">
        <f>(((I23/60)/60)/24)+DATE(1970, 1, 1)</f>
        <v>41908.627187500002</v>
      </c>
      <c r="T23" s="30">
        <f t="shared" si="1"/>
        <v>41878.627187500002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 s="19">
        <v>350</v>
      </c>
      <c r="E24" s="19">
        <v>410</v>
      </c>
      <c r="F24" s="3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38">
        <f>ROUND((E24/D24)*100, 0)</f>
        <v>117</v>
      </c>
      <c r="P24" s="19">
        <f t="shared" si="0"/>
        <v>51.25</v>
      </c>
      <c r="Q24" t="s">
        <v>8314</v>
      </c>
      <c r="R24" t="s">
        <v>8315</v>
      </c>
      <c r="S24" s="30">
        <f>(((I24/60)/60)/24)+DATE(1970, 1, 1)</f>
        <v>42005.332638888889</v>
      </c>
      <c r="T24" s="30">
        <f t="shared" si="1"/>
        <v>41989.91134259259</v>
      </c>
    </row>
    <row r="25" spans="1:20" ht="45" x14ac:dyDescent="0.25">
      <c r="A25">
        <v>23</v>
      </c>
      <c r="B25" s="3" t="s">
        <v>25</v>
      </c>
      <c r="C25" s="3" t="s">
        <v>4134</v>
      </c>
      <c r="D25" s="19">
        <v>2000</v>
      </c>
      <c r="E25" s="19">
        <v>2370</v>
      </c>
      <c r="F25" s="34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38">
        <f>ROUND((E25/D25)*100, 0)</f>
        <v>119</v>
      </c>
      <c r="P25" s="19">
        <f t="shared" si="0"/>
        <v>103.04</v>
      </c>
      <c r="Q25" t="s">
        <v>8314</v>
      </c>
      <c r="R25" t="s">
        <v>8315</v>
      </c>
      <c r="S25" s="30">
        <f>(((I25/60)/60)/24)+DATE(1970, 1, 1)</f>
        <v>42124.638888888891</v>
      </c>
      <c r="T25" s="30">
        <f t="shared" si="1"/>
        <v>42097.778946759259</v>
      </c>
    </row>
    <row r="26" spans="1:20" ht="30" x14ac:dyDescent="0.25">
      <c r="A26">
        <v>24</v>
      </c>
      <c r="B26" s="3" t="s">
        <v>26</v>
      </c>
      <c r="C26" s="3" t="s">
        <v>4135</v>
      </c>
      <c r="D26" s="19">
        <v>35000</v>
      </c>
      <c r="E26" s="19">
        <v>38082.69</v>
      </c>
      <c r="F26" s="34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38">
        <f>ROUND((E26/D26)*100, 0)</f>
        <v>109</v>
      </c>
      <c r="P26" s="19">
        <f t="shared" si="0"/>
        <v>66.349999999999994</v>
      </c>
      <c r="Q26" t="s">
        <v>8314</v>
      </c>
      <c r="R26" t="s">
        <v>8315</v>
      </c>
      <c r="S26" s="30">
        <f>(((I26/60)/60)/24)+DATE(1970, 1, 1)</f>
        <v>42262.818750000006</v>
      </c>
      <c r="T26" s="30">
        <f t="shared" si="1"/>
        <v>42229.820173611108</v>
      </c>
    </row>
    <row r="27" spans="1:20" ht="60" x14ac:dyDescent="0.25">
      <c r="A27">
        <v>25</v>
      </c>
      <c r="B27" s="3" t="s">
        <v>27</v>
      </c>
      <c r="C27" s="3" t="s">
        <v>4136</v>
      </c>
      <c r="D27" s="19">
        <v>600</v>
      </c>
      <c r="E27" s="19">
        <v>800</v>
      </c>
      <c r="F27" s="34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38">
        <f>ROUND((E27/D27)*100, 0)</f>
        <v>133</v>
      </c>
      <c r="P27" s="19">
        <f t="shared" si="0"/>
        <v>57.14</v>
      </c>
      <c r="Q27" t="s">
        <v>8314</v>
      </c>
      <c r="R27" t="s">
        <v>8315</v>
      </c>
      <c r="S27" s="30">
        <f>(((I27/60)/60)/24)+DATE(1970, 1, 1)</f>
        <v>42378.025011574078</v>
      </c>
      <c r="T27" s="30">
        <f t="shared" si="1"/>
        <v>42318.025011574078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 s="19">
        <v>1250</v>
      </c>
      <c r="E28" s="19">
        <v>1940</v>
      </c>
      <c r="F28" s="34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38">
        <f>ROUND((E28/D28)*100, 0)</f>
        <v>155</v>
      </c>
      <c r="P28" s="19">
        <f t="shared" si="0"/>
        <v>102.11</v>
      </c>
      <c r="Q28" t="s">
        <v>8314</v>
      </c>
      <c r="R28" t="s">
        <v>8315</v>
      </c>
      <c r="S28" s="30">
        <f>(((I28/60)/60)/24)+DATE(1970, 1, 1)</f>
        <v>41868.515555555554</v>
      </c>
      <c r="T28" s="30">
        <f t="shared" si="1"/>
        <v>41828.515555555554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 s="19">
        <v>20000</v>
      </c>
      <c r="E29" s="19">
        <v>22345</v>
      </c>
      <c r="F29" s="34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38">
        <f>ROUND((E29/D29)*100, 0)</f>
        <v>112</v>
      </c>
      <c r="P29" s="19">
        <f t="shared" si="0"/>
        <v>148.97</v>
      </c>
      <c r="Q29" t="s">
        <v>8314</v>
      </c>
      <c r="R29" t="s">
        <v>8315</v>
      </c>
      <c r="S29" s="30">
        <f>(((I29/60)/60)/24)+DATE(1970, 1, 1)</f>
        <v>41959.206400462965</v>
      </c>
      <c r="T29" s="30">
        <f t="shared" si="1"/>
        <v>41929.164733796293</v>
      </c>
    </row>
    <row r="30" spans="1:20" ht="30" x14ac:dyDescent="0.25">
      <c r="A30">
        <v>28</v>
      </c>
      <c r="B30" s="3" t="s">
        <v>30</v>
      </c>
      <c r="C30" s="3" t="s">
        <v>4139</v>
      </c>
      <c r="D30" s="19">
        <v>12000</v>
      </c>
      <c r="E30" s="19">
        <v>12042</v>
      </c>
      <c r="F30" s="34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38">
        <f>ROUND((E30/D30)*100, 0)</f>
        <v>100</v>
      </c>
      <c r="P30" s="19">
        <f t="shared" si="0"/>
        <v>169.61</v>
      </c>
      <c r="Q30" t="s">
        <v>8314</v>
      </c>
      <c r="R30" t="s">
        <v>8315</v>
      </c>
      <c r="S30" s="30">
        <f>(((I30/60)/60)/24)+DATE(1970, 1, 1)</f>
        <v>42354.96393518518</v>
      </c>
      <c r="T30" s="30">
        <f t="shared" si="1"/>
        <v>42324.96393518518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 s="19">
        <v>3000</v>
      </c>
      <c r="E31" s="19">
        <v>3700</v>
      </c>
      <c r="F31" s="34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38">
        <f>ROUND((E31/D31)*100, 0)</f>
        <v>123</v>
      </c>
      <c r="P31" s="19">
        <f t="shared" si="0"/>
        <v>31.62</v>
      </c>
      <c r="Q31" t="s">
        <v>8314</v>
      </c>
      <c r="R31" t="s">
        <v>8315</v>
      </c>
      <c r="S31" s="30">
        <f>(((I31/60)/60)/24)+DATE(1970, 1, 1)</f>
        <v>41842.67324074074</v>
      </c>
      <c r="T31" s="30">
        <f t="shared" si="1"/>
        <v>41812.67324074074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 s="19">
        <v>4000</v>
      </c>
      <c r="E32" s="19">
        <v>4051.99</v>
      </c>
      <c r="F32" s="34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38">
        <f>ROUND((E32/D32)*100, 0)</f>
        <v>101</v>
      </c>
      <c r="P32" s="19">
        <f t="shared" si="0"/>
        <v>76.45</v>
      </c>
      <c r="Q32" t="s">
        <v>8314</v>
      </c>
      <c r="R32" t="s">
        <v>8315</v>
      </c>
      <c r="S32" s="30">
        <f>(((I32/60)/60)/24)+DATE(1970, 1, 1)</f>
        <v>41872.292997685188</v>
      </c>
      <c r="T32" s="30">
        <f t="shared" si="1"/>
        <v>41842.292997685188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 s="19">
        <v>13</v>
      </c>
      <c r="E33" s="19">
        <v>13</v>
      </c>
      <c r="F33" s="34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38">
        <f>ROUND((E33/D33)*100, 0)</f>
        <v>100</v>
      </c>
      <c r="P33" s="19">
        <f t="shared" si="0"/>
        <v>13</v>
      </c>
      <c r="Q33" t="s">
        <v>8314</v>
      </c>
      <c r="R33" t="s">
        <v>8315</v>
      </c>
      <c r="S33" s="30">
        <f>(((I33/60)/60)/24)+DATE(1970, 1, 1)</f>
        <v>42394.79206018518</v>
      </c>
      <c r="T33" s="30">
        <f t="shared" si="1"/>
        <v>42376.79206018518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 s="19">
        <v>28450</v>
      </c>
      <c r="E34" s="19">
        <v>28520</v>
      </c>
      <c r="F34" s="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38">
        <f>ROUND((E34/D34)*100, 0)</f>
        <v>100</v>
      </c>
      <c r="P34" s="19">
        <f t="shared" si="0"/>
        <v>320.45</v>
      </c>
      <c r="Q34" t="s">
        <v>8314</v>
      </c>
      <c r="R34" t="s">
        <v>8315</v>
      </c>
      <c r="S34" s="30">
        <f>(((I34/60)/60)/24)+DATE(1970, 1, 1)</f>
        <v>42503.165972222225</v>
      </c>
      <c r="T34" s="30">
        <f t="shared" si="1"/>
        <v>42461.627511574072</v>
      </c>
    </row>
    <row r="35" spans="1:20" ht="60" x14ac:dyDescent="0.25">
      <c r="A35">
        <v>33</v>
      </c>
      <c r="B35" s="3" t="s">
        <v>35</v>
      </c>
      <c r="C35" s="3" t="s">
        <v>4144</v>
      </c>
      <c r="D35" s="19">
        <v>5250</v>
      </c>
      <c r="E35" s="19">
        <v>5360</v>
      </c>
      <c r="F35" s="34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38">
        <f>ROUND((E35/D35)*100, 0)</f>
        <v>102</v>
      </c>
      <c r="P35" s="19">
        <f t="shared" si="0"/>
        <v>83.75</v>
      </c>
      <c r="Q35" t="s">
        <v>8314</v>
      </c>
      <c r="R35" t="s">
        <v>8315</v>
      </c>
      <c r="S35" s="30">
        <f>(((I35/60)/60)/24)+DATE(1970, 1, 1)</f>
        <v>42316.702557870376</v>
      </c>
      <c r="T35" s="30">
        <f t="shared" si="1"/>
        <v>42286.660891203705</v>
      </c>
    </row>
    <row r="36" spans="1:20" ht="60" x14ac:dyDescent="0.25">
      <c r="A36">
        <v>34</v>
      </c>
      <c r="B36" s="3" t="s">
        <v>36</v>
      </c>
      <c r="C36" s="3" t="s">
        <v>4145</v>
      </c>
      <c r="D36" s="19">
        <v>2600</v>
      </c>
      <c r="E36" s="19">
        <v>3392</v>
      </c>
      <c r="F36" s="34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38">
        <f>ROUND((E36/D36)*100, 0)</f>
        <v>130</v>
      </c>
      <c r="P36" s="19">
        <f t="shared" si="0"/>
        <v>49.88</v>
      </c>
      <c r="Q36" t="s">
        <v>8314</v>
      </c>
      <c r="R36" t="s">
        <v>8315</v>
      </c>
      <c r="S36" s="30">
        <f>(((I36/60)/60)/24)+DATE(1970, 1, 1)</f>
        <v>41856.321770833332</v>
      </c>
      <c r="T36" s="30">
        <f t="shared" si="1"/>
        <v>41841.321770833332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 s="19">
        <v>1000</v>
      </c>
      <c r="E37" s="19">
        <v>1665</v>
      </c>
      <c r="F37" s="34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38">
        <f>ROUND((E37/D37)*100, 0)</f>
        <v>167</v>
      </c>
      <c r="P37" s="19">
        <f t="shared" si="0"/>
        <v>59.46</v>
      </c>
      <c r="Q37" t="s">
        <v>8314</v>
      </c>
      <c r="R37" t="s">
        <v>8315</v>
      </c>
      <c r="S37" s="30">
        <f>(((I37/60)/60)/24)+DATE(1970, 1, 1)</f>
        <v>42122</v>
      </c>
      <c r="T37" s="30">
        <f t="shared" si="1"/>
        <v>42098.291828703703</v>
      </c>
    </row>
    <row r="38" spans="1:20" ht="30" x14ac:dyDescent="0.25">
      <c r="A38">
        <v>36</v>
      </c>
      <c r="B38" s="3" t="s">
        <v>38</v>
      </c>
      <c r="C38" s="3" t="s">
        <v>4147</v>
      </c>
      <c r="D38" s="19">
        <v>6000</v>
      </c>
      <c r="E38" s="19">
        <v>8529</v>
      </c>
      <c r="F38" s="34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38">
        <f>ROUND((E38/D38)*100, 0)</f>
        <v>142</v>
      </c>
      <c r="P38" s="19">
        <f t="shared" si="0"/>
        <v>193.84</v>
      </c>
      <c r="Q38" t="s">
        <v>8314</v>
      </c>
      <c r="R38" t="s">
        <v>8315</v>
      </c>
      <c r="S38" s="30">
        <f>(((I38/60)/60)/24)+DATE(1970, 1, 1)</f>
        <v>42098.265335648146</v>
      </c>
      <c r="T38" s="30">
        <f t="shared" si="1"/>
        <v>42068.307002314818</v>
      </c>
    </row>
    <row r="39" spans="1:20" ht="60" x14ac:dyDescent="0.25">
      <c r="A39">
        <v>37</v>
      </c>
      <c r="B39" s="3" t="s">
        <v>39</v>
      </c>
      <c r="C39" s="3" t="s">
        <v>4148</v>
      </c>
      <c r="D39" s="19">
        <v>22000</v>
      </c>
      <c r="E39" s="19">
        <v>40357</v>
      </c>
      <c r="F39" s="34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38">
        <f>ROUND((E39/D39)*100, 0)</f>
        <v>183</v>
      </c>
      <c r="P39" s="19">
        <f t="shared" si="0"/>
        <v>159.51</v>
      </c>
      <c r="Q39" t="s">
        <v>8314</v>
      </c>
      <c r="R39" t="s">
        <v>8315</v>
      </c>
      <c r="S39" s="30">
        <f>(((I39/60)/60)/24)+DATE(1970, 1, 1)</f>
        <v>42062.693043981482</v>
      </c>
      <c r="T39" s="30">
        <f t="shared" si="1"/>
        <v>42032.693043981482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 s="19">
        <v>2500</v>
      </c>
      <c r="E40" s="19">
        <v>2751</v>
      </c>
      <c r="F40" s="34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38">
        <f>ROUND((E40/D40)*100, 0)</f>
        <v>110</v>
      </c>
      <c r="P40" s="19">
        <f t="shared" si="0"/>
        <v>41.68</v>
      </c>
      <c r="Q40" t="s">
        <v>8314</v>
      </c>
      <c r="R40" t="s">
        <v>8315</v>
      </c>
      <c r="S40" s="30">
        <f>(((I40/60)/60)/24)+DATE(1970, 1, 1)</f>
        <v>41405.057222222218</v>
      </c>
      <c r="T40" s="30">
        <f t="shared" si="1"/>
        <v>41375.057222222218</v>
      </c>
    </row>
    <row r="41" spans="1:20" ht="60" x14ac:dyDescent="0.25">
      <c r="A41">
        <v>39</v>
      </c>
      <c r="B41" s="3" t="s">
        <v>41</v>
      </c>
      <c r="C41" s="3" t="s">
        <v>4150</v>
      </c>
      <c r="D41" s="19">
        <v>25000</v>
      </c>
      <c r="E41" s="19">
        <v>32745</v>
      </c>
      <c r="F41" s="34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38">
        <f>ROUND((E41/D41)*100, 0)</f>
        <v>131</v>
      </c>
      <c r="P41" s="19">
        <f t="shared" si="0"/>
        <v>150.9</v>
      </c>
      <c r="Q41" t="s">
        <v>8314</v>
      </c>
      <c r="R41" t="s">
        <v>8315</v>
      </c>
      <c r="S41" s="30">
        <f>(((I41/60)/60)/24)+DATE(1970, 1, 1)</f>
        <v>41784.957638888889</v>
      </c>
      <c r="T41" s="30">
        <f t="shared" si="1"/>
        <v>41754.047083333331</v>
      </c>
    </row>
    <row r="42" spans="1:20" ht="60" x14ac:dyDescent="0.25">
      <c r="A42">
        <v>40</v>
      </c>
      <c r="B42" s="3" t="s">
        <v>42</v>
      </c>
      <c r="C42" s="3" t="s">
        <v>4151</v>
      </c>
      <c r="D42" s="19">
        <v>2000</v>
      </c>
      <c r="E42" s="19">
        <v>2027</v>
      </c>
      <c r="F42" s="34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38">
        <f>ROUND((E42/D42)*100, 0)</f>
        <v>101</v>
      </c>
      <c r="P42" s="19">
        <f t="shared" si="0"/>
        <v>126.69</v>
      </c>
      <c r="Q42" t="s">
        <v>8314</v>
      </c>
      <c r="R42" t="s">
        <v>8315</v>
      </c>
      <c r="S42" s="30">
        <f>(((I42/60)/60)/24)+DATE(1970, 1, 1)</f>
        <v>41809.166666666664</v>
      </c>
      <c r="T42" s="30">
        <f t="shared" si="1"/>
        <v>41789.21398148148</v>
      </c>
    </row>
    <row r="43" spans="1:20" ht="60" x14ac:dyDescent="0.25">
      <c r="A43">
        <v>41</v>
      </c>
      <c r="B43" s="3" t="s">
        <v>43</v>
      </c>
      <c r="C43" s="3" t="s">
        <v>4152</v>
      </c>
      <c r="D43" s="19">
        <v>2000</v>
      </c>
      <c r="E43" s="19">
        <v>2000</v>
      </c>
      <c r="F43" s="34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38">
        <f>ROUND((E43/D43)*100, 0)</f>
        <v>100</v>
      </c>
      <c r="P43" s="19">
        <f t="shared" si="0"/>
        <v>105.26</v>
      </c>
      <c r="Q43" t="s">
        <v>8314</v>
      </c>
      <c r="R43" t="s">
        <v>8315</v>
      </c>
      <c r="S43" s="30">
        <f>(((I43/60)/60)/24)+DATE(1970, 1, 1)</f>
        <v>41917.568912037037</v>
      </c>
      <c r="T43" s="30">
        <f t="shared" si="1"/>
        <v>41887.568912037037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 s="19">
        <v>14000</v>
      </c>
      <c r="E44" s="19">
        <v>19860</v>
      </c>
      <c r="F44" s="3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38">
        <f>ROUND((E44/D44)*100, 0)</f>
        <v>142</v>
      </c>
      <c r="P44" s="19">
        <f t="shared" si="0"/>
        <v>117.51</v>
      </c>
      <c r="Q44" t="s">
        <v>8314</v>
      </c>
      <c r="R44" t="s">
        <v>8315</v>
      </c>
      <c r="S44" s="30">
        <f>(((I44/60)/60)/24)+DATE(1970, 1, 1)</f>
        <v>42001.639189814814</v>
      </c>
      <c r="T44" s="30">
        <f t="shared" si="1"/>
        <v>41971.639189814814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 s="19">
        <v>10000</v>
      </c>
      <c r="E45" s="19">
        <v>30866</v>
      </c>
      <c r="F45" s="34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39">
        <f>ROUND((E45/D45)*100, 0)</f>
        <v>309</v>
      </c>
      <c r="P45" s="19">
        <f t="shared" si="0"/>
        <v>117.36</v>
      </c>
      <c r="Q45" t="s">
        <v>8314</v>
      </c>
      <c r="R45" t="s">
        <v>8315</v>
      </c>
      <c r="S45" s="30">
        <f>(((I45/60)/60)/24)+DATE(1970, 1, 1)</f>
        <v>41833</v>
      </c>
      <c r="T45" s="30">
        <f t="shared" si="1"/>
        <v>41802.790347222224</v>
      </c>
    </row>
    <row r="46" spans="1:20" ht="60" x14ac:dyDescent="0.25">
      <c r="A46">
        <v>44</v>
      </c>
      <c r="B46" s="3" t="s">
        <v>46</v>
      </c>
      <c r="C46" s="3" t="s">
        <v>4155</v>
      </c>
      <c r="D46" s="19">
        <v>2000</v>
      </c>
      <c r="E46" s="19">
        <v>2000</v>
      </c>
      <c r="F46" s="34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38">
        <f>ROUND((E46/D46)*100, 0)</f>
        <v>100</v>
      </c>
      <c r="P46" s="19">
        <f t="shared" si="0"/>
        <v>133.33000000000001</v>
      </c>
      <c r="Q46" t="s">
        <v>8314</v>
      </c>
      <c r="R46" t="s">
        <v>8315</v>
      </c>
      <c r="S46" s="30">
        <f>(((I46/60)/60)/24)+DATE(1970, 1, 1)</f>
        <v>41919.098807870374</v>
      </c>
      <c r="T46" s="30">
        <f t="shared" si="1"/>
        <v>41874.098807870374</v>
      </c>
    </row>
    <row r="47" spans="1:20" ht="45" x14ac:dyDescent="0.25">
      <c r="A47">
        <v>45</v>
      </c>
      <c r="B47" s="3" t="s">
        <v>47</v>
      </c>
      <c r="C47" s="3" t="s">
        <v>4156</v>
      </c>
      <c r="D47" s="19">
        <v>5000</v>
      </c>
      <c r="E47" s="19">
        <v>6000</v>
      </c>
      <c r="F47" s="34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38">
        <f>ROUND((E47/D47)*100, 0)</f>
        <v>120</v>
      </c>
      <c r="P47" s="19">
        <f t="shared" si="0"/>
        <v>98.36</v>
      </c>
      <c r="Q47" t="s">
        <v>8314</v>
      </c>
      <c r="R47" t="s">
        <v>8315</v>
      </c>
      <c r="S47" s="30">
        <f>(((I47/60)/60)/24)+DATE(1970, 1, 1)</f>
        <v>42487.623923611114</v>
      </c>
      <c r="T47" s="30">
        <f t="shared" si="1"/>
        <v>42457.623923611114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 s="19">
        <v>8400</v>
      </c>
      <c r="E48" s="19">
        <v>8750</v>
      </c>
      <c r="F48" s="34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38">
        <f>ROUND((E48/D48)*100, 0)</f>
        <v>104</v>
      </c>
      <c r="P48" s="19">
        <f t="shared" si="0"/>
        <v>194.44</v>
      </c>
      <c r="Q48" t="s">
        <v>8314</v>
      </c>
      <c r="R48" t="s">
        <v>8315</v>
      </c>
      <c r="S48" s="30">
        <f>(((I48/60)/60)/24)+DATE(1970, 1, 1)</f>
        <v>42353.964976851858</v>
      </c>
      <c r="T48" s="30">
        <f t="shared" si="1"/>
        <v>42323.964976851858</v>
      </c>
    </row>
    <row r="49" spans="1:20" ht="60" x14ac:dyDescent="0.25">
      <c r="A49">
        <v>47</v>
      </c>
      <c r="B49" s="3" t="s">
        <v>49</v>
      </c>
      <c r="C49" s="3" t="s">
        <v>4158</v>
      </c>
      <c r="D49" s="19">
        <v>5000</v>
      </c>
      <c r="E49" s="19">
        <v>5380.55</v>
      </c>
      <c r="F49" s="34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38">
        <f>ROUND((E49/D49)*100, 0)</f>
        <v>108</v>
      </c>
      <c r="P49" s="19">
        <f t="shared" si="0"/>
        <v>76.87</v>
      </c>
      <c r="Q49" t="s">
        <v>8314</v>
      </c>
      <c r="R49" t="s">
        <v>8315</v>
      </c>
      <c r="S49" s="30">
        <f>(((I49/60)/60)/24)+DATE(1970, 1, 1)</f>
        <v>41992.861192129625</v>
      </c>
      <c r="T49" s="30">
        <f t="shared" si="1"/>
        <v>41932.819525462961</v>
      </c>
    </row>
    <row r="50" spans="1:20" ht="60" x14ac:dyDescent="0.25">
      <c r="A50">
        <v>48</v>
      </c>
      <c r="B50" s="3" t="s">
        <v>50</v>
      </c>
      <c r="C50" s="3" t="s">
        <v>4159</v>
      </c>
      <c r="D50" s="19">
        <v>2000</v>
      </c>
      <c r="E50" s="19">
        <v>2159</v>
      </c>
      <c r="F50" s="34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38">
        <f>ROUND((E50/D50)*100, 0)</f>
        <v>108</v>
      </c>
      <c r="P50" s="19">
        <f t="shared" si="0"/>
        <v>56.82</v>
      </c>
      <c r="Q50" t="s">
        <v>8314</v>
      </c>
      <c r="R50" t="s">
        <v>8315</v>
      </c>
      <c r="S50" s="30">
        <f>(((I50/60)/60)/24)+DATE(1970, 1, 1)</f>
        <v>42064.5</v>
      </c>
      <c r="T50" s="30">
        <f t="shared" si="1"/>
        <v>42033.516898148147</v>
      </c>
    </row>
    <row r="51" spans="1:20" ht="30" x14ac:dyDescent="0.25">
      <c r="A51">
        <v>49</v>
      </c>
      <c r="B51" s="3" t="s">
        <v>51</v>
      </c>
      <c r="C51" s="3" t="s">
        <v>4160</v>
      </c>
      <c r="D51" s="19">
        <v>12000</v>
      </c>
      <c r="E51" s="19">
        <v>12000</v>
      </c>
      <c r="F51" s="34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38">
        <f>ROUND((E51/D51)*100, 0)</f>
        <v>100</v>
      </c>
      <c r="P51" s="19">
        <f t="shared" si="0"/>
        <v>137.93</v>
      </c>
      <c r="Q51" t="s">
        <v>8314</v>
      </c>
      <c r="R51" t="s">
        <v>8315</v>
      </c>
      <c r="S51" s="30">
        <f>(((I51/60)/60)/24)+DATE(1970, 1, 1)</f>
        <v>42301.176446759258</v>
      </c>
      <c r="T51" s="30">
        <f t="shared" si="1"/>
        <v>42271.176446759258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 s="19">
        <v>600</v>
      </c>
      <c r="E52" s="19">
        <v>600</v>
      </c>
      <c r="F52" s="34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38">
        <f>ROUND((E52/D52)*100, 0)</f>
        <v>100</v>
      </c>
      <c r="P52" s="19">
        <f t="shared" si="0"/>
        <v>27.27</v>
      </c>
      <c r="Q52" t="s">
        <v>8314</v>
      </c>
      <c r="R52" t="s">
        <v>8315</v>
      </c>
      <c r="S52" s="30">
        <f>(((I52/60)/60)/24)+DATE(1970, 1, 1)</f>
        <v>42034.708333333328</v>
      </c>
      <c r="T52" s="30">
        <f t="shared" si="1"/>
        <v>41995.752986111111</v>
      </c>
    </row>
    <row r="53" spans="1:20" ht="60" x14ac:dyDescent="0.25">
      <c r="A53">
        <v>51</v>
      </c>
      <c r="B53" s="3" t="s">
        <v>53</v>
      </c>
      <c r="C53" s="3" t="s">
        <v>4162</v>
      </c>
      <c r="D53" s="19">
        <v>11000</v>
      </c>
      <c r="E53" s="19">
        <v>14082</v>
      </c>
      <c r="F53" s="34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38">
        <f>ROUND((E53/D53)*100, 0)</f>
        <v>128</v>
      </c>
      <c r="P53" s="19">
        <f t="shared" si="0"/>
        <v>118.34</v>
      </c>
      <c r="Q53" t="s">
        <v>8314</v>
      </c>
      <c r="R53" t="s">
        <v>8315</v>
      </c>
      <c r="S53" s="30">
        <f>(((I53/60)/60)/24)+DATE(1970, 1, 1)</f>
        <v>42226.928668981483</v>
      </c>
      <c r="T53" s="30">
        <f t="shared" si="1"/>
        <v>42196.928668981483</v>
      </c>
    </row>
    <row r="54" spans="1:20" ht="45" x14ac:dyDescent="0.25">
      <c r="A54">
        <v>52</v>
      </c>
      <c r="B54" s="3" t="s">
        <v>54</v>
      </c>
      <c r="C54" s="3" t="s">
        <v>4163</v>
      </c>
      <c r="D54" s="19">
        <v>10000</v>
      </c>
      <c r="E54" s="19">
        <v>11621</v>
      </c>
      <c r="F54" s="3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38">
        <f>ROUND((E54/D54)*100, 0)</f>
        <v>116</v>
      </c>
      <c r="P54" s="19">
        <f t="shared" si="0"/>
        <v>223.48</v>
      </c>
      <c r="Q54" t="s">
        <v>8314</v>
      </c>
      <c r="R54" t="s">
        <v>8315</v>
      </c>
      <c r="S54" s="30">
        <f>(((I54/60)/60)/24)+DATE(1970, 1, 1)</f>
        <v>41837.701921296299</v>
      </c>
      <c r="T54" s="30">
        <f t="shared" si="1"/>
        <v>41807.701921296299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 s="19">
        <v>3000</v>
      </c>
      <c r="E55" s="19">
        <v>3289</v>
      </c>
      <c r="F55" s="34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38">
        <f>ROUND((E55/D55)*100, 0)</f>
        <v>110</v>
      </c>
      <c r="P55" s="19">
        <f t="shared" si="0"/>
        <v>28.11</v>
      </c>
      <c r="Q55" t="s">
        <v>8314</v>
      </c>
      <c r="R55" t="s">
        <v>8315</v>
      </c>
      <c r="S55" s="30">
        <f>(((I55/60)/60)/24)+DATE(1970, 1, 1)</f>
        <v>41733.916666666664</v>
      </c>
      <c r="T55" s="30">
        <f t="shared" si="1"/>
        <v>41719.549131944441</v>
      </c>
    </row>
    <row r="56" spans="1:20" ht="60" x14ac:dyDescent="0.25">
      <c r="A56">
        <v>54</v>
      </c>
      <c r="B56" s="3" t="s">
        <v>56</v>
      </c>
      <c r="C56" s="3" t="s">
        <v>4165</v>
      </c>
      <c r="D56" s="19">
        <v>10000</v>
      </c>
      <c r="E56" s="19">
        <v>10100</v>
      </c>
      <c r="F56" s="34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38">
        <f>ROUND((E56/D56)*100, 0)</f>
        <v>101</v>
      </c>
      <c r="P56" s="19">
        <f t="shared" si="0"/>
        <v>194.23</v>
      </c>
      <c r="Q56" t="s">
        <v>8314</v>
      </c>
      <c r="R56" t="s">
        <v>8315</v>
      </c>
      <c r="S56" s="30">
        <f>(((I56/60)/60)/24)+DATE(1970, 1, 1)</f>
        <v>42363.713206018518</v>
      </c>
      <c r="T56" s="30">
        <f t="shared" si="1"/>
        <v>42333.713206018518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 s="19">
        <v>8600</v>
      </c>
      <c r="E57" s="19">
        <v>11090</v>
      </c>
      <c r="F57" s="34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38">
        <f>ROUND((E57/D57)*100, 0)</f>
        <v>129</v>
      </c>
      <c r="P57" s="19">
        <f t="shared" si="0"/>
        <v>128.94999999999999</v>
      </c>
      <c r="Q57" t="s">
        <v>8314</v>
      </c>
      <c r="R57" t="s">
        <v>8315</v>
      </c>
      <c r="S57" s="30">
        <f>(((I57/60)/60)/24)+DATE(1970, 1, 1)</f>
        <v>42517.968935185185</v>
      </c>
      <c r="T57" s="30">
        <f t="shared" si="1"/>
        <v>42496.968935185185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 s="19">
        <v>8000</v>
      </c>
      <c r="E58" s="19">
        <v>8581</v>
      </c>
      <c r="F58" s="34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38">
        <f>ROUND((E58/D58)*100, 0)</f>
        <v>107</v>
      </c>
      <c r="P58" s="19">
        <f t="shared" si="0"/>
        <v>49.32</v>
      </c>
      <c r="Q58" t="s">
        <v>8314</v>
      </c>
      <c r="R58" t="s">
        <v>8315</v>
      </c>
      <c r="S58" s="30">
        <f>(((I58/60)/60)/24)+DATE(1970, 1, 1)</f>
        <v>42163.666666666672</v>
      </c>
      <c r="T58" s="30">
        <f t="shared" si="1"/>
        <v>42149.548888888887</v>
      </c>
    </row>
    <row r="59" spans="1:20" ht="60" x14ac:dyDescent="0.25">
      <c r="A59">
        <v>57</v>
      </c>
      <c r="B59" s="3" t="s">
        <v>59</v>
      </c>
      <c r="C59" s="3" t="s">
        <v>4168</v>
      </c>
      <c r="D59" s="19">
        <v>15000</v>
      </c>
      <c r="E59" s="19">
        <v>15285</v>
      </c>
      <c r="F59" s="34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38">
        <f>ROUND((E59/D59)*100, 0)</f>
        <v>102</v>
      </c>
      <c r="P59" s="19">
        <f t="shared" si="0"/>
        <v>221.52</v>
      </c>
      <c r="Q59" t="s">
        <v>8314</v>
      </c>
      <c r="R59" t="s">
        <v>8315</v>
      </c>
      <c r="S59" s="30">
        <f>(((I59/60)/60)/24)+DATE(1970, 1, 1)</f>
        <v>42119.83289351852</v>
      </c>
      <c r="T59" s="30">
        <f t="shared" si="1"/>
        <v>42089.83289351852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 s="19">
        <v>10000</v>
      </c>
      <c r="E60" s="19">
        <v>10291</v>
      </c>
      <c r="F60" s="34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38">
        <f>ROUND((E60/D60)*100, 0)</f>
        <v>103</v>
      </c>
      <c r="P60" s="19">
        <f t="shared" si="0"/>
        <v>137.21</v>
      </c>
      <c r="Q60" t="s">
        <v>8314</v>
      </c>
      <c r="R60" t="s">
        <v>8315</v>
      </c>
      <c r="S60" s="30">
        <f>(((I60/60)/60)/24)+DATE(1970, 1, 1)</f>
        <v>41962.786712962959</v>
      </c>
      <c r="T60" s="30">
        <f t="shared" si="1"/>
        <v>41932.745046296295</v>
      </c>
    </row>
    <row r="61" spans="1:20" ht="60" x14ac:dyDescent="0.25">
      <c r="A61">
        <v>59</v>
      </c>
      <c r="B61" s="3" t="s">
        <v>61</v>
      </c>
      <c r="C61" s="3" t="s">
        <v>4170</v>
      </c>
      <c r="D61" s="19">
        <v>20000</v>
      </c>
      <c r="E61" s="19">
        <v>20025.14</v>
      </c>
      <c r="F61" s="34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38">
        <f>ROUND((E61/D61)*100, 0)</f>
        <v>100</v>
      </c>
      <c r="P61" s="19">
        <f t="shared" si="0"/>
        <v>606.82000000000005</v>
      </c>
      <c r="Q61" t="s">
        <v>8314</v>
      </c>
      <c r="R61" t="s">
        <v>8315</v>
      </c>
      <c r="S61" s="30">
        <f>(((I61/60)/60)/24)+DATE(1970, 1, 1)</f>
        <v>42261.875</v>
      </c>
      <c r="T61" s="30">
        <f t="shared" si="1"/>
        <v>42230.23583333334</v>
      </c>
    </row>
    <row r="62" spans="1:20" ht="45" x14ac:dyDescent="0.25">
      <c r="A62">
        <v>60</v>
      </c>
      <c r="B62" s="3" t="s">
        <v>62</v>
      </c>
      <c r="C62" s="3" t="s">
        <v>4171</v>
      </c>
      <c r="D62" s="19">
        <v>4500</v>
      </c>
      <c r="E62" s="19">
        <v>4648.33</v>
      </c>
      <c r="F62" s="34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38">
        <f>ROUND((E62/D62)*100, 0)</f>
        <v>103</v>
      </c>
      <c r="P62" s="19">
        <f t="shared" si="0"/>
        <v>43.04</v>
      </c>
      <c r="Q62" t="s">
        <v>8314</v>
      </c>
      <c r="R62" t="s">
        <v>8316</v>
      </c>
      <c r="S62" s="30">
        <f>(((I62/60)/60)/24)+DATE(1970, 1, 1)</f>
        <v>41721</v>
      </c>
      <c r="T62" s="30">
        <f t="shared" si="1"/>
        <v>41701.901817129627</v>
      </c>
    </row>
    <row r="63" spans="1:20" ht="60" x14ac:dyDescent="0.25">
      <c r="A63">
        <v>61</v>
      </c>
      <c r="B63" s="3" t="s">
        <v>63</v>
      </c>
      <c r="C63" s="3" t="s">
        <v>4172</v>
      </c>
      <c r="D63" s="19">
        <v>5000</v>
      </c>
      <c r="E63" s="19">
        <v>7415</v>
      </c>
      <c r="F63" s="34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38">
        <f>ROUND((E63/D63)*100, 0)</f>
        <v>148</v>
      </c>
      <c r="P63" s="19">
        <f t="shared" si="0"/>
        <v>322.39</v>
      </c>
      <c r="Q63" t="s">
        <v>8314</v>
      </c>
      <c r="R63" t="s">
        <v>8316</v>
      </c>
      <c r="S63" s="30">
        <f>(((I63/60)/60)/24)+DATE(1970, 1, 1)</f>
        <v>41431.814317129632</v>
      </c>
      <c r="T63" s="30">
        <f t="shared" si="1"/>
        <v>41409.814317129632</v>
      </c>
    </row>
    <row r="64" spans="1:20" ht="60" x14ac:dyDescent="0.25">
      <c r="A64">
        <v>62</v>
      </c>
      <c r="B64" s="3" t="s">
        <v>64</v>
      </c>
      <c r="C64" s="3" t="s">
        <v>4173</v>
      </c>
      <c r="D64" s="19">
        <v>3000</v>
      </c>
      <c r="E64" s="19">
        <v>4642</v>
      </c>
      <c r="F64" s="3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38">
        <f>ROUND((E64/D64)*100, 0)</f>
        <v>155</v>
      </c>
      <c r="P64" s="19">
        <f t="shared" si="0"/>
        <v>96.71</v>
      </c>
      <c r="Q64" t="s">
        <v>8314</v>
      </c>
      <c r="R64" t="s">
        <v>8316</v>
      </c>
      <c r="S64" s="30">
        <f>(((I64/60)/60)/24)+DATE(1970, 1, 1)</f>
        <v>41336.799513888887</v>
      </c>
      <c r="T64" s="30">
        <f t="shared" si="1"/>
        <v>41311.799513888887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 s="19">
        <v>2000</v>
      </c>
      <c r="E65" s="19">
        <v>2270.37</v>
      </c>
      <c r="F65" s="34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38">
        <f>ROUND((E65/D65)*100, 0)</f>
        <v>114</v>
      </c>
      <c r="P65" s="19">
        <f t="shared" si="0"/>
        <v>35.47</v>
      </c>
      <c r="Q65" t="s">
        <v>8314</v>
      </c>
      <c r="R65" t="s">
        <v>8316</v>
      </c>
      <c r="S65" s="30">
        <f>(((I65/60)/60)/24)+DATE(1970, 1, 1)</f>
        <v>41636.207638888889</v>
      </c>
      <c r="T65" s="30">
        <f t="shared" si="1"/>
        <v>41612.912187499998</v>
      </c>
    </row>
    <row r="66" spans="1:20" ht="60" x14ac:dyDescent="0.25">
      <c r="A66">
        <v>64</v>
      </c>
      <c r="B66" s="3" t="s">
        <v>66</v>
      </c>
      <c r="C66" s="3" t="s">
        <v>4175</v>
      </c>
      <c r="D66" s="19">
        <v>1200</v>
      </c>
      <c r="E66" s="19">
        <v>2080</v>
      </c>
      <c r="F66" s="34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38">
        <f>ROUND((E66/D66)*100, 0)</f>
        <v>173</v>
      </c>
      <c r="P66" s="19">
        <f t="shared" si="0"/>
        <v>86.67</v>
      </c>
      <c r="Q66" t="s">
        <v>8314</v>
      </c>
      <c r="R66" t="s">
        <v>8316</v>
      </c>
      <c r="S66" s="30">
        <f>(((I66/60)/60)/24)+DATE(1970, 1, 1)</f>
        <v>41463.01829861111</v>
      </c>
      <c r="T66" s="30">
        <f t="shared" si="1"/>
        <v>41433.01829861111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 s="19">
        <v>7000</v>
      </c>
      <c r="E67" s="19">
        <v>7527</v>
      </c>
      <c r="F67" s="34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38">
        <f>ROUND((E67/D67)*100, 0)</f>
        <v>108</v>
      </c>
      <c r="P67" s="19">
        <f t="shared" ref="P67:P130" si="2">IFERROR(ROUND((E67/L67), 2),0)</f>
        <v>132.05000000000001</v>
      </c>
      <c r="Q67" t="s">
        <v>8314</v>
      </c>
      <c r="R67" t="s">
        <v>8316</v>
      </c>
      <c r="S67" s="30">
        <f>(((I67/60)/60)/24)+DATE(1970, 1, 1)</f>
        <v>41862.249305555553</v>
      </c>
      <c r="T67" s="30">
        <f t="shared" ref="T67:T130" si="3">(((J67/60)/60)/24)+DATE(1970, 1, 1)</f>
        <v>41835.821226851855</v>
      </c>
    </row>
    <row r="68" spans="1:20" ht="30" x14ac:dyDescent="0.25">
      <c r="A68">
        <v>66</v>
      </c>
      <c r="B68" s="3" t="s">
        <v>68</v>
      </c>
      <c r="C68" s="3" t="s">
        <v>4177</v>
      </c>
      <c r="D68" s="19">
        <v>2000</v>
      </c>
      <c r="E68" s="19">
        <v>2372</v>
      </c>
      <c r="F68" s="34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38">
        <f>ROUND((E68/D68)*100, 0)</f>
        <v>119</v>
      </c>
      <c r="P68" s="19">
        <f t="shared" si="2"/>
        <v>91.23</v>
      </c>
      <c r="Q68" t="s">
        <v>8314</v>
      </c>
      <c r="R68" t="s">
        <v>8316</v>
      </c>
      <c r="S68" s="30">
        <f>(((I68/60)/60)/24)+DATE(1970, 1, 1)</f>
        <v>42569.849768518514</v>
      </c>
      <c r="T68" s="30">
        <f t="shared" si="3"/>
        <v>42539.849768518514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 s="19">
        <v>2000</v>
      </c>
      <c r="E69" s="19">
        <v>2325</v>
      </c>
      <c r="F69" s="34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38">
        <f>ROUND((E69/D69)*100, 0)</f>
        <v>116</v>
      </c>
      <c r="P69" s="19">
        <f t="shared" si="2"/>
        <v>116.25</v>
      </c>
      <c r="Q69" t="s">
        <v>8314</v>
      </c>
      <c r="R69" t="s">
        <v>8316</v>
      </c>
      <c r="S69" s="30">
        <f>(((I69/60)/60)/24)+DATE(1970, 1, 1)</f>
        <v>41105.583379629628</v>
      </c>
      <c r="T69" s="30">
        <f t="shared" si="3"/>
        <v>41075.583379629628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 s="19">
        <v>600</v>
      </c>
      <c r="E70" s="19">
        <v>763</v>
      </c>
      <c r="F70" s="34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38">
        <f>ROUND((E70/D70)*100, 0)</f>
        <v>127</v>
      </c>
      <c r="P70" s="19">
        <f t="shared" si="2"/>
        <v>21.19</v>
      </c>
      <c r="Q70" t="s">
        <v>8314</v>
      </c>
      <c r="R70" t="s">
        <v>8316</v>
      </c>
      <c r="S70" s="30">
        <f>(((I70/60)/60)/24)+DATE(1970, 1, 1)</f>
        <v>41693.569340277776</v>
      </c>
      <c r="T70" s="30">
        <f t="shared" si="3"/>
        <v>41663.569340277776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 s="19">
        <v>10000</v>
      </c>
      <c r="E71" s="19">
        <v>11094.23</v>
      </c>
      <c r="F71" s="34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38">
        <f>ROUND((E71/D71)*100, 0)</f>
        <v>111</v>
      </c>
      <c r="P71" s="19">
        <f t="shared" si="2"/>
        <v>62.33</v>
      </c>
      <c r="Q71" t="s">
        <v>8314</v>
      </c>
      <c r="R71" t="s">
        <v>8316</v>
      </c>
      <c r="S71" s="30">
        <f>(((I71/60)/60)/24)+DATE(1970, 1, 1)</f>
        <v>40818.290972222225</v>
      </c>
      <c r="T71" s="30">
        <f t="shared" si="3"/>
        <v>40786.187789351854</v>
      </c>
    </row>
    <row r="72" spans="1:20" ht="60" x14ac:dyDescent="0.25">
      <c r="A72">
        <v>70</v>
      </c>
      <c r="B72" s="3" t="s">
        <v>72</v>
      </c>
      <c r="C72" s="3" t="s">
        <v>4181</v>
      </c>
      <c r="D72" s="19">
        <v>500</v>
      </c>
      <c r="E72" s="19">
        <v>636</v>
      </c>
      <c r="F72" s="34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38">
        <f>ROUND((E72/D72)*100, 0)</f>
        <v>127</v>
      </c>
      <c r="P72" s="19">
        <f t="shared" si="2"/>
        <v>37.409999999999997</v>
      </c>
      <c r="Q72" t="s">
        <v>8314</v>
      </c>
      <c r="R72" t="s">
        <v>8316</v>
      </c>
      <c r="S72" s="30">
        <f>(((I72/60)/60)/24)+DATE(1970, 1, 1)</f>
        <v>40790.896354166667</v>
      </c>
      <c r="T72" s="30">
        <f t="shared" si="3"/>
        <v>40730.896354166667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 s="19">
        <v>1800</v>
      </c>
      <c r="E73" s="19">
        <v>2231</v>
      </c>
      <c r="F73" s="34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38">
        <f>ROUND((E73/D73)*100, 0)</f>
        <v>124</v>
      </c>
      <c r="P73" s="19">
        <f t="shared" si="2"/>
        <v>69.72</v>
      </c>
      <c r="Q73" t="s">
        <v>8314</v>
      </c>
      <c r="R73" t="s">
        <v>8316</v>
      </c>
      <c r="S73" s="30">
        <f>(((I73/60)/60)/24)+DATE(1970, 1, 1)</f>
        <v>41057.271493055552</v>
      </c>
      <c r="T73" s="30">
        <f t="shared" si="3"/>
        <v>40997.271493055552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 s="19">
        <v>2200</v>
      </c>
      <c r="E74" s="19">
        <v>2385</v>
      </c>
      <c r="F74" s="3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38">
        <f>ROUND((E74/D74)*100, 0)</f>
        <v>108</v>
      </c>
      <c r="P74" s="19">
        <f t="shared" si="2"/>
        <v>58.17</v>
      </c>
      <c r="Q74" t="s">
        <v>8314</v>
      </c>
      <c r="R74" t="s">
        <v>8316</v>
      </c>
      <c r="S74" s="30">
        <f>(((I74/60)/60)/24)+DATE(1970, 1, 1)</f>
        <v>41228</v>
      </c>
      <c r="T74" s="30">
        <f t="shared" si="3"/>
        <v>41208.010196759256</v>
      </c>
    </row>
    <row r="75" spans="1:20" ht="60" x14ac:dyDescent="0.25">
      <c r="A75">
        <v>73</v>
      </c>
      <c r="B75" s="3" t="s">
        <v>75</v>
      </c>
      <c r="C75" s="3" t="s">
        <v>4184</v>
      </c>
      <c r="D75" s="19">
        <v>900</v>
      </c>
      <c r="E75" s="19">
        <v>900</v>
      </c>
      <c r="F75" s="34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38">
        <f>ROUND((E75/D75)*100, 0)</f>
        <v>100</v>
      </c>
      <c r="P75" s="19">
        <f t="shared" si="2"/>
        <v>50</v>
      </c>
      <c r="Q75" t="s">
        <v>8314</v>
      </c>
      <c r="R75" t="s">
        <v>8316</v>
      </c>
      <c r="S75" s="30">
        <f>(((I75/60)/60)/24)+DATE(1970, 1, 1)</f>
        <v>40666.165972222225</v>
      </c>
      <c r="T75" s="30">
        <f t="shared" si="3"/>
        <v>40587.75675925926</v>
      </c>
    </row>
    <row r="76" spans="1:20" ht="60" x14ac:dyDescent="0.25">
      <c r="A76">
        <v>74</v>
      </c>
      <c r="B76" s="3" t="s">
        <v>76</v>
      </c>
      <c r="C76" s="3" t="s">
        <v>4185</v>
      </c>
      <c r="D76" s="19">
        <v>500</v>
      </c>
      <c r="E76" s="19">
        <v>564.66</v>
      </c>
      <c r="F76" s="34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38">
        <f>ROUND((E76/D76)*100, 0)</f>
        <v>113</v>
      </c>
      <c r="P76" s="19">
        <f t="shared" si="2"/>
        <v>19.47</v>
      </c>
      <c r="Q76" t="s">
        <v>8314</v>
      </c>
      <c r="R76" t="s">
        <v>8316</v>
      </c>
      <c r="S76" s="30">
        <f>(((I76/60)/60)/24)+DATE(1970, 1, 1)</f>
        <v>42390.487210648149</v>
      </c>
      <c r="T76" s="30">
        <f t="shared" si="3"/>
        <v>42360.487210648149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 s="19">
        <v>3500</v>
      </c>
      <c r="E77" s="19">
        <v>4040</v>
      </c>
      <c r="F77" s="34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38">
        <f>ROUND((E77/D77)*100, 0)</f>
        <v>115</v>
      </c>
      <c r="P77" s="19">
        <f t="shared" si="2"/>
        <v>85.96</v>
      </c>
      <c r="Q77" t="s">
        <v>8314</v>
      </c>
      <c r="R77" t="s">
        <v>8316</v>
      </c>
      <c r="S77" s="30">
        <f>(((I77/60)/60)/24)+DATE(1970, 1, 1)</f>
        <v>41387.209166666667</v>
      </c>
      <c r="T77" s="30">
        <f t="shared" si="3"/>
        <v>41357.209166666667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 s="19">
        <v>300</v>
      </c>
      <c r="E78" s="19">
        <v>460</v>
      </c>
      <c r="F78" s="34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38">
        <f>ROUND((E78/D78)*100, 0)</f>
        <v>153</v>
      </c>
      <c r="P78" s="19">
        <f t="shared" si="2"/>
        <v>30.67</v>
      </c>
      <c r="Q78" t="s">
        <v>8314</v>
      </c>
      <c r="R78" t="s">
        <v>8316</v>
      </c>
      <c r="S78" s="30">
        <f>(((I78/60)/60)/24)+DATE(1970, 1, 1)</f>
        <v>40904.733310185184</v>
      </c>
      <c r="T78" s="30">
        <f t="shared" si="3"/>
        <v>40844.691643518519</v>
      </c>
    </row>
    <row r="79" spans="1:20" ht="45" x14ac:dyDescent="0.25">
      <c r="A79">
        <v>77</v>
      </c>
      <c r="B79" s="3" t="s">
        <v>79</v>
      </c>
      <c r="C79" s="3" t="s">
        <v>4188</v>
      </c>
      <c r="D79" s="19">
        <v>400</v>
      </c>
      <c r="E79" s="19">
        <v>1570</v>
      </c>
      <c r="F79" s="34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39">
        <f>ROUND((E79/D79)*100, 0)</f>
        <v>393</v>
      </c>
      <c r="P79" s="19">
        <f t="shared" si="2"/>
        <v>60.38</v>
      </c>
      <c r="Q79" t="s">
        <v>8314</v>
      </c>
      <c r="R79" t="s">
        <v>8316</v>
      </c>
      <c r="S79" s="30">
        <f>(((I79/60)/60)/24)+DATE(1970, 1, 1)</f>
        <v>41050.124305555553</v>
      </c>
      <c r="T79" s="30">
        <f t="shared" si="3"/>
        <v>40997.144872685189</v>
      </c>
    </row>
    <row r="80" spans="1:20" ht="105" x14ac:dyDescent="0.25">
      <c r="A80">
        <v>78</v>
      </c>
      <c r="B80" s="3" t="s">
        <v>80</v>
      </c>
      <c r="C80" s="3" t="s">
        <v>4189</v>
      </c>
      <c r="D80" s="19">
        <v>50</v>
      </c>
      <c r="E80" s="19">
        <v>1351</v>
      </c>
      <c r="F80" s="34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39">
        <f>ROUND((E80/D80)*100, 0)</f>
        <v>2702</v>
      </c>
      <c r="P80" s="19">
        <f t="shared" si="2"/>
        <v>38.6</v>
      </c>
      <c r="Q80" t="s">
        <v>8314</v>
      </c>
      <c r="R80" t="s">
        <v>8316</v>
      </c>
      <c r="S80" s="30">
        <f>(((I80/60)/60)/24)+DATE(1970, 1, 1)</f>
        <v>42614.730567129634</v>
      </c>
      <c r="T80" s="30">
        <f t="shared" si="3"/>
        <v>42604.730567129634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 s="19">
        <v>1300</v>
      </c>
      <c r="E81" s="19">
        <v>1651</v>
      </c>
      <c r="F81" s="34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38">
        <f>ROUND((E81/D81)*100, 0)</f>
        <v>127</v>
      </c>
      <c r="P81" s="19">
        <f t="shared" si="2"/>
        <v>40.270000000000003</v>
      </c>
      <c r="Q81" t="s">
        <v>8314</v>
      </c>
      <c r="R81" t="s">
        <v>8316</v>
      </c>
      <c r="S81" s="30">
        <f>(((I81/60)/60)/24)+DATE(1970, 1, 1)</f>
        <v>41754.776539351849</v>
      </c>
      <c r="T81" s="30">
        <f t="shared" si="3"/>
        <v>41724.776539351849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 s="19">
        <v>12000</v>
      </c>
      <c r="E82" s="19">
        <v>12870</v>
      </c>
      <c r="F82" s="34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38">
        <f>ROUND((E82/D82)*100, 0)</f>
        <v>107</v>
      </c>
      <c r="P82" s="19">
        <f t="shared" si="2"/>
        <v>273.83</v>
      </c>
      <c r="Q82" t="s">
        <v>8314</v>
      </c>
      <c r="R82" t="s">
        <v>8316</v>
      </c>
      <c r="S82" s="30">
        <f>(((I82/60)/60)/24)+DATE(1970, 1, 1)</f>
        <v>41618.083981481483</v>
      </c>
      <c r="T82" s="30">
        <f t="shared" si="3"/>
        <v>41583.083981481483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 s="19">
        <v>750</v>
      </c>
      <c r="E83" s="19">
        <v>1485</v>
      </c>
      <c r="F83" s="34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38">
        <f>ROUND((E83/D83)*100, 0)</f>
        <v>198</v>
      </c>
      <c r="P83" s="19">
        <f t="shared" si="2"/>
        <v>53.04</v>
      </c>
      <c r="Q83" t="s">
        <v>8314</v>
      </c>
      <c r="R83" t="s">
        <v>8316</v>
      </c>
      <c r="S83" s="30">
        <f>(((I83/60)/60)/24)+DATE(1970, 1, 1)</f>
        <v>41104.126388888886</v>
      </c>
      <c r="T83" s="30">
        <f t="shared" si="3"/>
        <v>41100.158877314818</v>
      </c>
    </row>
    <row r="84" spans="1:20" ht="60" x14ac:dyDescent="0.25">
      <c r="A84">
        <v>82</v>
      </c>
      <c r="B84" s="3" t="s">
        <v>84</v>
      </c>
      <c r="C84" s="3" t="s">
        <v>4193</v>
      </c>
      <c r="D84" s="19">
        <v>4000</v>
      </c>
      <c r="E84" s="19">
        <v>4000.5</v>
      </c>
      <c r="F84" s="3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38">
        <f>ROUND((E84/D84)*100, 0)</f>
        <v>100</v>
      </c>
      <c r="P84" s="19">
        <f t="shared" si="2"/>
        <v>40.01</v>
      </c>
      <c r="Q84" t="s">
        <v>8314</v>
      </c>
      <c r="R84" t="s">
        <v>8316</v>
      </c>
      <c r="S84" s="30">
        <f>(((I84/60)/60)/24)+DATE(1970, 1, 1)</f>
        <v>40825.820150462961</v>
      </c>
      <c r="T84" s="30">
        <f t="shared" si="3"/>
        <v>40795.820150462961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 s="19">
        <v>200</v>
      </c>
      <c r="E85" s="19">
        <v>205</v>
      </c>
      <c r="F85" s="34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38">
        <f>ROUND((E85/D85)*100, 0)</f>
        <v>103</v>
      </c>
      <c r="P85" s="19">
        <f t="shared" si="2"/>
        <v>15.77</v>
      </c>
      <c r="Q85" t="s">
        <v>8314</v>
      </c>
      <c r="R85" t="s">
        <v>8316</v>
      </c>
      <c r="S85" s="30">
        <f>(((I85/60)/60)/24)+DATE(1970, 1, 1)</f>
        <v>42057.479166666672</v>
      </c>
      <c r="T85" s="30">
        <f t="shared" si="3"/>
        <v>42042.615613425922</v>
      </c>
    </row>
    <row r="86" spans="1:20" ht="45" x14ac:dyDescent="0.25">
      <c r="A86">
        <v>84</v>
      </c>
      <c r="B86" s="3" t="s">
        <v>86</v>
      </c>
      <c r="C86" s="3" t="s">
        <v>4195</v>
      </c>
      <c r="D86" s="19">
        <v>500</v>
      </c>
      <c r="E86" s="19">
        <v>500</v>
      </c>
      <c r="F86" s="34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38">
        <f>ROUND((E86/D86)*100, 0)</f>
        <v>100</v>
      </c>
      <c r="P86" s="19">
        <f t="shared" si="2"/>
        <v>71.430000000000007</v>
      </c>
      <c r="Q86" t="s">
        <v>8314</v>
      </c>
      <c r="R86" t="s">
        <v>8316</v>
      </c>
      <c r="S86" s="30">
        <f>(((I86/60)/60)/24)+DATE(1970, 1, 1)</f>
        <v>40678.757939814815</v>
      </c>
      <c r="T86" s="30">
        <f t="shared" si="3"/>
        <v>40648.757939814815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 s="19">
        <v>1200</v>
      </c>
      <c r="E87" s="19">
        <v>1506</v>
      </c>
      <c r="F87" s="34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38">
        <f>ROUND((E87/D87)*100, 0)</f>
        <v>126</v>
      </c>
      <c r="P87" s="19">
        <f t="shared" si="2"/>
        <v>71.709999999999994</v>
      </c>
      <c r="Q87" t="s">
        <v>8314</v>
      </c>
      <c r="R87" t="s">
        <v>8316</v>
      </c>
      <c r="S87" s="30">
        <f>(((I87/60)/60)/24)+DATE(1970, 1, 1)</f>
        <v>40809.125428240739</v>
      </c>
      <c r="T87" s="30">
        <f t="shared" si="3"/>
        <v>40779.125428240739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 s="19">
        <v>6000</v>
      </c>
      <c r="E88" s="19">
        <v>6388</v>
      </c>
      <c r="F88" s="34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38">
        <f>ROUND((E88/D88)*100, 0)</f>
        <v>106</v>
      </c>
      <c r="P88" s="19">
        <f t="shared" si="2"/>
        <v>375.76</v>
      </c>
      <c r="Q88" t="s">
        <v>8314</v>
      </c>
      <c r="R88" t="s">
        <v>8316</v>
      </c>
      <c r="S88" s="30">
        <f>(((I88/60)/60)/24)+DATE(1970, 1, 1)</f>
        <v>42365.59774305555</v>
      </c>
      <c r="T88" s="30">
        <f t="shared" si="3"/>
        <v>42291.556076388893</v>
      </c>
    </row>
    <row r="89" spans="1:20" ht="45" x14ac:dyDescent="0.25">
      <c r="A89">
        <v>87</v>
      </c>
      <c r="B89" s="3" t="s">
        <v>89</v>
      </c>
      <c r="C89" s="3" t="s">
        <v>4198</v>
      </c>
      <c r="D89" s="19">
        <v>2500</v>
      </c>
      <c r="E89" s="19">
        <v>2615</v>
      </c>
      <c r="F89" s="34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38">
        <f>ROUND((E89/D89)*100, 0)</f>
        <v>105</v>
      </c>
      <c r="P89" s="19">
        <f t="shared" si="2"/>
        <v>104.6</v>
      </c>
      <c r="Q89" t="s">
        <v>8314</v>
      </c>
      <c r="R89" t="s">
        <v>8316</v>
      </c>
      <c r="S89" s="30">
        <f>(((I89/60)/60)/24)+DATE(1970, 1, 1)</f>
        <v>40332.070138888892</v>
      </c>
      <c r="T89" s="30">
        <f t="shared" si="3"/>
        <v>40322.53938657407</v>
      </c>
    </row>
    <row r="90" spans="1:20" ht="60" x14ac:dyDescent="0.25">
      <c r="A90">
        <v>88</v>
      </c>
      <c r="B90" s="3" t="s">
        <v>90</v>
      </c>
      <c r="C90" s="3" t="s">
        <v>4199</v>
      </c>
      <c r="D90" s="19">
        <v>3500</v>
      </c>
      <c r="E90" s="19">
        <v>3600</v>
      </c>
      <c r="F90" s="34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38">
        <f>ROUND((E90/D90)*100, 0)</f>
        <v>103</v>
      </c>
      <c r="P90" s="19">
        <f t="shared" si="2"/>
        <v>60</v>
      </c>
      <c r="Q90" t="s">
        <v>8314</v>
      </c>
      <c r="R90" t="s">
        <v>8316</v>
      </c>
      <c r="S90" s="30">
        <f>(((I90/60)/60)/24)+DATE(1970, 1, 1)</f>
        <v>41812.65892361111</v>
      </c>
      <c r="T90" s="30">
        <f t="shared" si="3"/>
        <v>41786.65892361111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 s="19">
        <v>6000</v>
      </c>
      <c r="E91" s="19">
        <v>6904</v>
      </c>
      <c r="F91" s="34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38">
        <f>ROUND((E91/D91)*100, 0)</f>
        <v>115</v>
      </c>
      <c r="P91" s="19">
        <f t="shared" si="2"/>
        <v>123.29</v>
      </c>
      <c r="Q91" t="s">
        <v>8314</v>
      </c>
      <c r="R91" t="s">
        <v>8316</v>
      </c>
      <c r="S91" s="30">
        <f>(((I91/60)/60)/24)+DATE(1970, 1, 1)</f>
        <v>41427.752222222225</v>
      </c>
      <c r="T91" s="30">
        <f t="shared" si="3"/>
        <v>41402.752222222225</v>
      </c>
    </row>
    <row r="92" spans="1:20" ht="30" x14ac:dyDescent="0.25">
      <c r="A92">
        <v>90</v>
      </c>
      <c r="B92" s="3" t="s">
        <v>92</v>
      </c>
      <c r="C92" s="3" t="s">
        <v>4201</v>
      </c>
      <c r="D92" s="19">
        <v>500</v>
      </c>
      <c r="E92" s="19">
        <v>502</v>
      </c>
      <c r="F92" s="34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38">
        <f>ROUND((E92/D92)*100, 0)</f>
        <v>100</v>
      </c>
      <c r="P92" s="19">
        <f t="shared" si="2"/>
        <v>31.38</v>
      </c>
      <c r="Q92" t="s">
        <v>8314</v>
      </c>
      <c r="R92" t="s">
        <v>8316</v>
      </c>
      <c r="S92" s="30">
        <f>(((I92/60)/60)/24)+DATE(1970, 1, 1)</f>
        <v>40736.297442129631</v>
      </c>
      <c r="T92" s="30">
        <f t="shared" si="3"/>
        <v>40706.297442129631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 s="19">
        <v>3000</v>
      </c>
      <c r="E93" s="19">
        <v>3600</v>
      </c>
      <c r="F93" s="34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38">
        <f>ROUND((E93/D93)*100, 0)</f>
        <v>120</v>
      </c>
      <c r="P93" s="19">
        <f t="shared" si="2"/>
        <v>78.260000000000005</v>
      </c>
      <c r="Q93" t="s">
        <v>8314</v>
      </c>
      <c r="R93" t="s">
        <v>8316</v>
      </c>
      <c r="S93" s="30">
        <f>(((I93/60)/60)/24)+DATE(1970, 1, 1)</f>
        <v>40680.402361111112</v>
      </c>
      <c r="T93" s="30">
        <f t="shared" si="3"/>
        <v>40619.402361111112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 s="19">
        <v>5000</v>
      </c>
      <c r="E94" s="19">
        <v>5260</v>
      </c>
      <c r="F94" s="3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38">
        <f>ROUND((E94/D94)*100, 0)</f>
        <v>105</v>
      </c>
      <c r="P94" s="19">
        <f t="shared" si="2"/>
        <v>122.33</v>
      </c>
      <c r="Q94" t="s">
        <v>8314</v>
      </c>
      <c r="R94" t="s">
        <v>8316</v>
      </c>
      <c r="S94" s="30">
        <f>(((I94/60)/60)/24)+DATE(1970, 1, 1)</f>
        <v>42767.333333333328</v>
      </c>
      <c r="T94" s="30">
        <f t="shared" si="3"/>
        <v>42721.198877314819</v>
      </c>
    </row>
    <row r="95" spans="1:20" ht="60" x14ac:dyDescent="0.25">
      <c r="A95">
        <v>93</v>
      </c>
      <c r="B95" s="3" t="s">
        <v>95</v>
      </c>
      <c r="C95" s="3" t="s">
        <v>4204</v>
      </c>
      <c r="D95" s="19">
        <v>1000</v>
      </c>
      <c r="E95" s="19">
        <v>1106</v>
      </c>
      <c r="F95" s="34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38">
        <f>ROUND((E95/D95)*100, 0)</f>
        <v>111</v>
      </c>
      <c r="P95" s="19">
        <f t="shared" si="2"/>
        <v>73.73</v>
      </c>
      <c r="Q95" t="s">
        <v>8314</v>
      </c>
      <c r="R95" t="s">
        <v>8316</v>
      </c>
      <c r="S95" s="30">
        <f>(((I95/60)/60)/24)+DATE(1970, 1, 1)</f>
        <v>41093.875</v>
      </c>
      <c r="T95" s="30">
        <f t="shared" si="3"/>
        <v>41065.858067129629</v>
      </c>
    </row>
    <row r="96" spans="1:20" ht="45" x14ac:dyDescent="0.25">
      <c r="A96">
        <v>94</v>
      </c>
      <c r="B96" s="3" t="s">
        <v>96</v>
      </c>
      <c r="C96" s="3" t="s">
        <v>4205</v>
      </c>
      <c r="D96" s="19">
        <v>250</v>
      </c>
      <c r="E96" s="19">
        <v>260</v>
      </c>
      <c r="F96" s="34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38">
        <f>ROUND((E96/D96)*100, 0)</f>
        <v>104</v>
      </c>
      <c r="P96" s="19">
        <f t="shared" si="2"/>
        <v>21.67</v>
      </c>
      <c r="Q96" t="s">
        <v>8314</v>
      </c>
      <c r="R96" t="s">
        <v>8316</v>
      </c>
      <c r="S96" s="30">
        <f>(((I96/60)/60)/24)+DATE(1970, 1, 1)</f>
        <v>41736.717847222222</v>
      </c>
      <c r="T96" s="30">
        <f t="shared" si="3"/>
        <v>41716.717847222222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 s="19">
        <v>350</v>
      </c>
      <c r="E97" s="19">
        <v>460</v>
      </c>
      <c r="F97" s="34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38">
        <f>ROUND((E97/D97)*100, 0)</f>
        <v>131</v>
      </c>
      <c r="P97" s="19">
        <f t="shared" si="2"/>
        <v>21.9</v>
      </c>
      <c r="Q97" t="s">
        <v>8314</v>
      </c>
      <c r="R97" t="s">
        <v>8316</v>
      </c>
      <c r="S97" s="30">
        <f>(((I97/60)/60)/24)+DATE(1970, 1, 1)</f>
        <v>40965.005104166667</v>
      </c>
      <c r="T97" s="30">
        <f t="shared" si="3"/>
        <v>40935.005104166667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 s="19">
        <v>1500</v>
      </c>
      <c r="E98" s="19">
        <v>1720</v>
      </c>
      <c r="F98" s="34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38">
        <f>ROUND((E98/D98)*100, 0)</f>
        <v>115</v>
      </c>
      <c r="P98" s="19">
        <f t="shared" si="2"/>
        <v>50.59</v>
      </c>
      <c r="Q98" t="s">
        <v>8314</v>
      </c>
      <c r="R98" t="s">
        <v>8316</v>
      </c>
      <c r="S98" s="30">
        <f>(((I98/60)/60)/24)+DATE(1970, 1, 1)</f>
        <v>40391.125</v>
      </c>
      <c r="T98" s="30">
        <f t="shared" si="3"/>
        <v>40324.662511574075</v>
      </c>
    </row>
    <row r="99" spans="1:20" ht="45" x14ac:dyDescent="0.25">
      <c r="A99">
        <v>97</v>
      </c>
      <c r="B99" s="3" t="s">
        <v>99</v>
      </c>
      <c r="C99" s="3" t="s">
        <v>4208</v>
      </c>
      <c r="D99" s="19">
        <v>400</v>
      </c>
      <c r="E99" s="19">
        <v>425</v>
      </c>
      <c r="F99" s="34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38">
        <f>ROUND((E99/D99)*100, 0)</f>
        <v>106</v>
      </c>
      <c r="P99" s="19">
        <f t="shared" si="2"/>
        <v>53.13</v>
      </c>
      <c r="Q99" t="s">
        <v>8314</v>
      </c>
      <c r="R99" t="s">
        <v>8316</v>
      </c>
      <c r="S99" s="30">
        <f>(((I99/60)/60)/24)+DATE(1970, 1, 1)</f>
        <v>40736.135208333333</v>
      </c>
      <c r="T99" s="30">
        <f t="shared" si="3"/>
        <v>40706.135208333333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 s="19">
        <v>3200</v>
      </c>
      <c r="E100" s="19">
        <v>3400</v>
      </c>
      <c r="F100" s="34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38">
        <f>ROUND((E100/D100)*100, 0)</f>
        <v>106</v>
      </c>
      <c r="P100" s="19">
        <f t="shared" si="2"/>
        <v>56.67</v>
      </c>
      <c r="Q100" t="s">
        <v>8314</v>
      </c>
      <c r="R100" t="s">
        <v>8316</v>
      </c>
      <c r="S100" s="30">
        <f>(((I100/60)/60)/24)+DATE(1970, 1, 1)</f>
        <v>41250.979166666664</v>
      </c>
      <c r="T100" s="30">
        <f t="shared" si="3"/>
        <v>41214.79483796296</v>
      </c>
    </row>
    <row r="101" spans="1:20" ht="45" x14ac:dyDescent="0.25">
      <c r="A101">
        <v>99</v>
      </c>
      <c r="B101" s="3" t="s">
        <v>101</v>
      </c>
      <c r="C101" s="3" t="s">
        <v>4210</v>
      </c>
      <c r="D101" s="19">
        <v>1500</v>
      </c>
      <c r="E101" s="19">
        <v>1590.29</v>
      </c>
      <c r="F101" s="34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38">
        <f>ROUND((E101/D101)*100, 0)</f>
        <v>106</v>
      </c>
      <c r="P101" s="19">
        <f t="shared" si="2"/>
        <v>40.78</v>
      </c>
      <c r="Q101" t="s">
        <v>8314</v>
      </c>
      <c r="R101" t="s">
        <v>8316</v>
      </c>
      <c r="S101" s="30">
        <f>(((I101/60)/60)/24)+DATE(1970, 1, 1)</f>
        <v>41661.902766203704</v>
      </c>
      <c r="T101" s="30">
        <f t="shared" si="3"/>
        <v>41631.902766203704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 s="19">
        <v>5000</v>
      </c>
      <c r="E102" s="19">
        <v>5000</v>
      </c>
      <c r="F102" s="34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38">
        <f>ROUND((E102/D102)*100, 0)</f>
        <v>100</v>
      </c>
      <c r="P102" s="19">
        <f t="shared" si="2"/>
        <v>192.31</v>
      </c>
      <c r="Q102" t="s">
        <v>8314</v>
      </c>
      <c r="R102" t="s">
        <v>8316</v>
      </c>
      <c r="S102" s="30">
        <f>(((I102/60)/60)/24)+DATE(1970, 1, 1)</f>
        <v>41217.794976851852</v>
      </c>
      <c r="T102" s="30">
        <f t="shared" si="3"/>
        <v>41197.753310185188</v>
      </c>
    </row>
    <row r="103" spans="1:20" ht="60" x14ac:dyDescent="0.25">
      <c r="A103">
        <v>101</v>
      </c>
      <c r="B103" s="3" t="s">
        <v>103</v>
      </c>
      <c r="C103" s="3" t="s">
        <v>4212</v>
      </c>
      <c r="D103" s="19">
        <v>3500</v>
      </c>
      <c r="E103" s="19">
        <v>3500</v>
      </c>
      <c r="F103" s="34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38">
        <f>ROUND((E103/D103)*100, 0)</f>
        <v>100</v>
      </c>
      <c r="P103" s="19">
        <f t="shared" si="2"/>
        <v>100</v>
      </c>
      <c r="Q103" t="s">
        <v>8314</v>
      </c>
      <c r="R103" t="s">
        <v>8316</v>
      </c>
      <c r="S103" s="30">
        <f>(((I103/60)/60)/24)+DATE(1970, 1, 1)</f>
        <v>41298.776736111111</v>
      </c>
      <c r="T103" s="30">
        <f t="shared" si="3"/>
        <v>41274.776736111111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 s="19">
        <v>6000</v>
      </c>
      <c r="E104" s="19">
        <v>7665</v>
      </c>
      <c r="F104" s="3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38">
        <f>ROUND((E104/D104)*100, 0)</f>
        <v>128</v>
      </c>
      <c r="P104" s="19">
        <f t="shared" si="2"/>
        <v>117.92</v>
      </c>
      <c r="Q104" t="s">
        <v>8314</v>
      </c>
      <c r="R104" t="s">
        <v>8316</v>
      </c>
      <c r="S104" s="30">
        <f>(((I104/60)/60)/24)+DATE(1970, 1, 1)</f>
        <v>40535.131168981483</v>
      </c>
      <c r="T104" s="30">
        <f t="shared" si="3"/>
        <v>40505.131168981483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 s="19">
        <v>1300</v>
      </c>
      <c r="E105" s="19">
        <v>1367</v>
      </c>
      <c r="F105" s="34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38">
        <f>ROUND((E105/D105)*100, 0)</f>
        <v>105</v>
      </c>
      <c r="P105" s="19">
        <f t="shared" si="2"/>
        <v>27.9</v>
      </c>
      <c r="Q105" t="s">
        <v>8314</v>
      </c>
      <c r="R105" t="s">
        <v>8316</v>
      </c>
      <c r="S105" s="30">
        <f>(((I105/60)/60)/24)+DATE(1970, 1, 1)</f>
        <v>41705.805902777778</v>
      </c>
      <c r="T105" s="30">
        <f t="shared" si="3"/>
        <v>41682.805902777778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 s="19">
        <v>500</v>
      </c>
      <c r="E106" s="19">
        <v>600</v>
      </c>
      <c r="F106" s="34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38">
        <f>ROUND((E106/D106)*100, 0)</f>
        <v>120</v>
      </c>
      <c r="P106" s="19">
        <f t="shared" si="2"/>
        <v>60</v>
      </c>
      <c r="Q106" t="s">
        <v>8314</v>
      </c>
      <c r="R106" t="s">
        <v>8316</v>
      </c>
      <c r="S106" s="30">
        <f>(((I106/60)/60)/24)+DATE(1970, 1, 1)</f>
        <v>40636.041666666664</v>
      </c>
      <c r="T106" s="30">
        <f t="shared" si="3"/>
        <v>40612.695208333331</v>
      </c>
    </row>
    <row r="107" spans="1:20" ht="45" x14ac:dyDescent="0.25">
      <c r="A107">
        <v>105</v>
      </c>
      <c r="B107" s="3" t="s">
        <v>107</v>
      </c>
      <c r="C107" s="3" t="s">
        <v>4216</v>
      </c>
      <c r="D107" s="19">
        <v>2200</v>
      </c>
      <c r="E107" s="19">
        <v>2363</v>
      </c>
      <c r="F107" s="34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38">
        <f>ROUND((E107/D107)*100, 0)</f>
        <v>107</v>
      </c>
      <c r="P107" s="19">
        <f t="shared" si="2"/>
        <v>39.380000000000003</v>
      </c>
      <c r="Q107" t="s">
        <v>8314</v>
      </c>
      <c r="R107" t="s">
        <v>8316</v>
      </c>
      <c r="S107" s="30">
        <f>(((I107/60)/60)/24)+DATE(1970, 1, 1)</f>
        <v>42504</v>
      </c>
      <c r="T107" s="30">
        <f t="shared" si="3"/>
        <v>42485.724768518514</v>
      </c>
    </row>
    <row r="108" spans="1:20" x14ac:dyDescent="0.25">
      <c r="A108">
        <v>106</v>
      </c>
      <c r="B108" s="3" t="s">
        <v>108</v>
      </c>
      <c r="C108" s="3" t="s">
        <v>4217</v>
      </c>
      <c r="D108" s="19">
        <v>5000</v>
      </c>
      <c r="E108" s="19">
        <v>5025</v>
      </c>
      <c r="F108" s="34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38">
        <f>ROUND((E108/D108)*100, 0)</f>
        <v>101</v>
      </c>
      <c r="P108" s="19">
        <f t="shared" si="2"/>
        <v>186.11</v>
      </c>
      <c r="Q108" t="s">
        <v>8314</v>
      </c>
      <c r="R108" t="s">
        <v>8316</v>
      </c>
      <c r="S108" s="30">
        <f>(((I108/60)/60)/24)+DATE(1970, 1, 1)</f>
        <v>41001.776631944449</v>
      </c>
      <c r="T108" s="30">
        <f t="shared" si="3"/>
        <v>40987.776631944449</v>
      </c>
    </row>
    <row r="109" spans="1:20" ht="60" x14ac:dyDescent="0.25">
      <c r="A109">
        <v>107</v>
      </c>
      <c r="B109" s="3" t="s">
        <v>109</v>
      </c>
      <c r="C109" s="3" t="s">
        <v>4218</v>
      </c>
      <c r="D109" s="19">
        <v>7500</v>
      </c>
      <c r="E109" s="19">
        <v>7685</v>
      </c>
      <c r="F109" s="34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38">
        <f>ROUND((E109/D109)*100, 0)</f>
        <v>102</v>
      </c>
      <c r="P109" s="19">
        <f t="shared" si="2"/>
        <v>111.38</v>
      </c>
      <c r="Q109" t="s">
        <v>8314</v>
      </c>
      <c r="R109" t="s">
        <v>8316</v>
      </c>
      <c r="S109" s="30">
        <f>(((I109/60)/60)/24)+DATE(1970, 1, 1)</f>
        <v>40657.982488425929</v>
      </c>
      <c r="T109" s="30">
        <f t="shared" si="3"/>
        <v>40635.982488425929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 s="19">
        <v>1500</v>
      </c>
      <c r="E110" s="19">
        <v>3700</v>
      </c>
      <c r="F110" s="34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39">
        <f>ROUND((E110/D110)*100, 0)</f>
        <v>247</v>
      </c>
      <c r="P110" s="19">
        <f t="shared" si="2"/>
        <v>78.72</v>
      </c>
      <c r="Q110" t="s">
        <v>8314</v>
      </c>
      <c r="R110" t="s">
        <v>8316</v>
      </c>
      <c r="S110" s="30">
        <f>(((I110/60)/60)/24)+DATE(1970, 1, 1)</f>
        <v>41425.613078703704</v>
      </c>
      <c r="T110" s="30">
        <f t="shared" si="3"/>
        <v>41365.613078703704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 s="19">
        <v>1000</v>
      </c>
      <c r="E111" s="19">
        <v>2195</v>
      </c>
      <c r="F111" s="34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39">
        <f>ROUND((E111/D111)*100, 0)</f>
        <v>220</v>
      </c>
      <c r="P111" s="19">
        <f t="shared" si="2"/>
        <v>46.7</v>
      </c>
      <c r="Q111" t="s">
        <v>8314</v>
      </c>
      <c r="R111" t="s">
        <v>8316</v>
      </c>
      <c r="S111" s="30">
        <f>(((I111/60)/60)/24)+DATE(1970, 1, 1)</f>
        <v>40600.025810185187</v>
      </c>
      <c r="T111" s="30">
        <f t="shared" si="3"/>
        <v>40570.025810185187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 s="19">
        <v>1300</v>
      </c>
      <c r="E112" s="19">
        <v>1700</v>
      </c>
      <c r="F112" s="34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38">
        <f>ROUND((E112/D112)*100, 0)</f>
        <v>131</v>
      </c>
      <c r="P112" s="19">
        <f t="shared" si="2"/>
        <v>65.38</v>
      </c>
      <c r="Q112" t="s">
        <v>8314</v>
      </c>
      <c r="R112" t="s">
        <v>8316</v>
      </c>
      <c r="S112" s="30">
        <f>(((I112/60)/60)/24)+DATE(1970, 1, 1)</f>
        <v>41592.249305555553</v>
      </c>
      <c r="T112" s="30">
        <f t="shared" si="3"/>
        <v>41557.949687500004</v>
      </c>
    </row>
    <row r="113" spans="1:20" ht="45" x14ac:dyDescent="0.25">
      <c r="A113">
        <v>111</v>
      </c>
      <c r="B113" s="3" t="s">
        <v>113</v>
      </c>
      <c r="C113" s="3" t="s">
        <v>4222</v>
      </c>
      <c r="D113" s="19">
        <v>3500</v>
      </c>
      <c r="E113" s="19">
        <v>5410</v>
      </c>
      <c r="F113" s="34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38">
        <f>ROUND((E113/D113)*100, 0)</f>
        <v>155</v>
      </c>
      <c r="P113" s="19">
        <f t="shared" si="2"/>
        <v>102.08</v>
      </c>
      <c r="Q113" t="s">
        <v>8314</v>
      </c>
      <c r="R113" t="s">
        <v>8316</v>
      </c>
      <c r="S113" s="30">
        <f>(((I113/60)/60)/24)+DATE(1970, 1, 1)</f>
        <v>42155.333182870367</v>
      </c>
      <c r="T113" s="30">
        <f t="shared" si="3"/>
        <v>42125.333182870367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 s="19">
        <v>5000</v>
      </c>
      <c r="E114" s="19">
        <v>5200</v>
      </c>
      <c r="F114" s="3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38">
        <f>ROUND((E114/D114)*100, 0)</f>
        <v>104</v>
      </c>
      <c r="P114" s="19">
        <f t="shared" si="2"/>
        <v>64.2</v>
      </c>
      <c r="Q114" t="s">
        <v>8314</v>
      </c>
      <c r="R114" t="s">
        <v>8316</v>
      </c>
      <c r="S114" s="30">
        <f>(((I114/60)/60)/24)+DATE(1970, 1, 1)</f>
        <v>41742.083333333336</v>
      </c>
      <c r="T114" s="30">
        <f t="shared" si="3"/>
        <v>41718.043032407404</v>
      </c>
    </row>
    <row r="115" spans="1:20" ht="30" x14ac:dyDescent="0.25">
      <c r="A115">
        <v>113</v>
      </c>
      <c r="B115" s="3" t="s">
        <v>115</v>
      </c>
      <c r="C115" s="3" t="s">
        <v>4224</v>
      </c>
      <c r="D115" s="19">
        <v>5000</v>
      </c>
      <c r="E115" s="19">
        <v>7050</v>
      </c>
      <c r="F115" s="34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38">
        <f>ROUND((E115/D115)*100, 0)</f>
        <v>141</v>
      </c>
      <c r="P115" s="19">
        <f t="shared" si="2"/>
        <v>90.38</v>
      </c>
      <c r="Q115" t="s">
        <v>8314</v>
      </c>
      <c r="R115" t="s">
        <v>8316</v>
      </c>
      <c r="S115" s="30">
        <f>(((I115/60)/60)/24)+DATE(1970, 1, 1)</f>
        <v>40761.625</v>
      </c>
      <c r="T115" s="30">
        <f t="shared" si="3"/>
        <v>40753.758425925924</v>
      </c>
    </row>
    <row r="116" spans="1:20" ht="60" x14ac:dyDescent="0.25">
      <c r="A116">
        <v>114</v>
      </c>
      <c r="B116" s="3" t="s">
        <v>116</v>
      </c>
      <c r="C116" s="3" t="s">
        <v>4225</v>
      </c>
      <c r="D116" s="19">
        <v>3000</v>
      </c>
      <c r="E116" s="19">
        <v>3100</v>
      </c>
      <c r="F116" s="34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38">
        <f>ROUND((E116/D116)*100, 0)</f>
        <v>103</v>
      </c>
      <c r="P116" s="19">
        <f t="shared" si="2"/>
        <v>88.57</v>
      </c>
      <c r="Q116" t="s">
        <v>8314</v>
      </c>
      <c r="R116" t="s">
        <v>8316</v>
      </c>
      <c r="S116" s="30">
        <f>(((I116/60)/60)/24)+DATE(1970, 1, 1)</f>
        <v>40921.27416666667</v>
      </c>
      <c r="T116" s="30">
        <f t="shared" si="3"/>
        <v>40861.27416666667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 s="19">
        <v>450</v>
      </c>
      <c r="E117" s="19">
        <v>632</v>
      </c>
      <c r="F117" s="34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38">
        <f>ROUND((E117/D117)*100, 0)</f>
        <v>140</v>
      </c>
      <c r="P117" s="19">
        <f t="shared" si="2"/>
        <v>28.73</v>
      </c>
      <c r="Q117" t="s">
        <v>8314</v>
      </c>
      <c r="R117" t="s">
        <v>8316</v>
      </c>
      <c r="S117" s="30">
        <f>(((I117/60)/60)/24)+DATE(1970, 1, 1)</f>
        <v>40943.738935185182</v>
      </c>
      <c r="T117" s="30">
        <f t="shared" si="3"/>
        <v>40918.738935185182</v>
      </c>
    </row>
    <row r="118" spans="1:20" ht="60" x14ac:dyDescent="0.25">
      <c r="A118">
        <v>116</v>
      </c>
      <c r="B118" s="3" t="s">
        <v>118</v>
      </c>
      <c r="C118" s="3" t="s">
        <v>4227</v>
      </c>
      <c r="D118" s="19">
        <v>3500</v>
      </c>
      <c r="E118" s="19">
        <v>3978</v>
      </c>
      <c r="F118" s="34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38">
        <f>ROUND((E118/D118)*100, 0)</f>
        <v>114</v>
      </c>
      <c r="P118" s="19">
        <f t="shared" si="2"/>
        <v>69.790000000000006</v>
      </c>
      <c r="Q118" t="s">
        <v>8314</v>
      </c>
      <c r="R118" t="s">
        <v>8316</v>
      </c>
      <c r="S118" s="30">
        <f>(((I118/60)/60)/24)+DATE(1970, 1, 1)</f>
        <v>40641.455497685187</v>
      </c>
      <c r="T118" s="30">
        <f t="shared" si="3"/>
        <v>40595.497164351851</v>
      </c>
    </row>
    <row r="119" spans="1:20" ht="60" x14ac:dyDescent="0.25">
      <c r="A119">
        <v>117</v>
      </c>
      <c r="B119" s="3" t="s">
        <v>119</v>
      </c>
      <c r="C119" s="3" t="s">
        <v>4228</v>
      </c>
      <c r="D119" s="19">
        <v>4500</v>
      </c>
      <c r="E119" s="19">
        <v>4522.22</v>
      </c>
      <c r="F119" s="34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38">
        <f>ROUND((E119/D119)*100, 0)</f>
        <v>100</v>
      </c>
      <c r="P119" s="19">
        <f t="shared" si="2"/>
        <v>167.49</v>
      </c>
      <c r="Q119" t="s">
        <v>8314</v>
      </c>
      <c r="R119" t="s">
        <v>8316</v>
      </c>
      <c r="S119" s="30">
        <f>(((I119/60)/60)/24)+DATE(1970, 1, 1)</f>
        <v>40338.791666666664</v>
      </c>
      <c r="T119" s="30">
        <f t="shared" si="3"/>
        <v>40248.834999999999</v>
      </c>
    </row>
    <row r="120" spans="1:20" ht="45" x14ac:dyDescent="0.25">
      <c r="A120">
        <v>118</v>
      </c>
      <c r="B120" s="3" t="s">
        <v>120</v>
      </c>
      <c r="C120" s="3" t="s">
        <v>4229</v>
      </c>
      <c r="D120" s="19">
        <v>5000</v>
      </c>
      <c r="E120" s="19">
        <v>5651.58</v>
      </c>
      <c r="F120" s="34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38">
        <f>ROUND((E120/D120)*100, 0)</f>
        <v>113</v>
      </c>
      <c r="P120" s="19">
        <f t="shared" si="2"/>
        <v>144.91</v>
      </c>
      <c r="Q120" t="s">
        <v>8314</v>
      </c>
      <c r="R120" t="s">
        <v>8316</v>
      </c>
      <c r="S120" s="30">
        <f>(((I120/60)/60)/24)+DATE(1970, 1, 1)</f>
        <v>40753.053657407407</v>
      </c>
      <c r="T120" s="30">
        <f t="shared" si="3"/>
        <v>40723.053657407407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 s="19">
        <v>3250</v>
      </c>
      <c r="E121" s="19">
        <v>3398.1</v>
      </c>
      <c r="F121" s="34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38">
        <f>ROUND((E121/D121)*100, 0)</f>
        <v>105</v>
      </c>
      <c r="P121" s="19">
        <f t="shared" si="2"/>
        <v>91.84</v>
      </c>
      <c r="Q121" t="s">
        <v>8314</v>
      </c>
      <c r="R121" t="s">
        <v>8316</v>
      </c>
      <c r="S121" s="30">
        <f>(((I121/60)/60)/24)+DATE(1970, 1, 1)</f>
        <v>40768.958333333336</v>
      </c>
      <c r="T121" s="30">
        <f t="shared" si="3"/>
        <v>40739.069282407407</v>
      </c>
    </row>
    <row r="122" spans="1:20" ht="60" x14ac:dyDescent="0.25">
      <c r="A122">
        <v>120</v>
      </c>
      <c r="B122" s="3" t="s">
        <v>122</v>
      </c>
      <c r="C122" s="3" t="s">
        <v>4231</v>
      </c>
      <c r="D122" s="19">
        <v>70000</v>
      </c>
      <c r="E122" s="19">
        <v>10</v>
      </c>
      <c r="F122" s="35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40">
        <f>ROUND((E122/D122)*100, 0)</f>
        <v>0</v>
      </c>
      <c r="P122" s="19">
        <f t="shared" si="2"/>
        <v>10</v>
      </c>
      <c r="Q122" t="s">
        <v>8314</v>
      </c>
      <c r="R122" t="s">
        <v>8317</v>
      </c>
      <c r="S122" s="30">
        <f>(((I122/60)/60)/24)+DATE(1970, 1, 1)</f>
        <v>42646.049849537041</v>
      </c>
      <c r="T122" s="30">
        <f t="shared" si="3"/>
        <v>42616.049849537041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 s="19">
        <v>3000</v>
      </c>
      <c r="E123" s="19">
        <v>1</v>
      </c>
      <c r="F123" s="35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40">
        <f>ROUND((E123/D123)*100, 0)</f>
        <v>0</v>
      </c>
      <c r="P123" s="19">
        <f t="shared" si="2"/>
        <v>1</v>
      </c>
      <c r="Q123" t="s">
        <v>8314</v>
      </c>
      <c r="R123" t="s">
        <v>8317</v>
      </c>
      <c r="S123" s="30">
        <f>(((I123/60)/60)/24)+DATE(1970, 1, 1)</f>
        <v>42112.427777777775</v>
      </c>
      <c r="T123" s="30">
        <f t="shared" si="3"/>
        <v>42096.704976851848</v>
      </c>
    </row>
    <row r="124" spans="1:20" ht="45" x14ac:dyDescent="0.25">
      <c r="A124">
        <v>122</v>
      </c>
      <c r="B124" s="3" t="s">
        <v>124</v>
      </c>
      <c r="C124" s="3" t="s">
        <v>4233</v>
      </c>
      <c r="D124" s="19">
        <v>100000000</v>
      </c>
      <c r="E124" s="19">
        <v>0</v>
      </c>
      <c r="F124" s="35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40">
        <f>ROUND((E124/D124)*100, 0)</f>
        <v>0</v>
      </c>
      <c r="P124" s="19">
        <f t="shared" si="2"/>
        <v>0</v>
      </c>
      <c r="Q124" t="s">
        <v>8314</v>
      </c>
      <c r="R124" t="s">
        <v>8317</v>
      </c>
      <c r="S124" s="30">
        <f>(((I124/60)/60)/24)+DATE(1970, 1, 1)</f>
        <v>42653.431793981479</v>
      </c>
      <c r="T124" s="30">
        <f t="shared" si="3"/>
        <v>42593.431793981479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 s="19">
        <v>55000</v>
      </c>
      <c r="E125" s="19">
        <v>151</v>
      </c>
      <c r="F125" s="3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40">
        <f>ROUND((E125/D125)*100, 0)</f>
        <v>0</v>
      </c>
      <c r="P125" s="19">
        <f t="shared" si="2"/>
        <v>25.17</v>
      </c>
      <c r="Q125" t="s">
        <v>8314</v>
      </c>
      <c r="R125" t="s">
        <v>8317</v>
      </c>
      <c r="S125" s="30">
        <f>(((I125/60)/60)/24)+DATE(1970, 1, 1)</f>
        <v>41940.916666666664</v>
      </c>
      <c r="T125" s="30">
        <f t="shared" si="3"/>
        <v>41904.781990740739</v>
      </c>
    </row>
    <row r="126" spans="1:20" ht="45" x14ac:dyDescent="0.25">
      <c r="A126">
        <v>124</v>
      </c>
      <c r="B126" s="3" t="s">
        <v>126</v>
      </c>
      <c r="C126" s="3" t="s">
        <v>4235</v>
      </c>
      <c r="D126" s="19">
        <v>4000</v>
      </c>
      <c r="E126" s="19">
        <v>0</v>
      </c>
      <c r="F126" s="35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40">
        <f>ROUND((E126/D126)*100, 0)</f>
        <v>0</v>
      </c>
      <c r="P126" s="19">
        <f t="shared" si="2"/>
        <v>0</v>
      </c>
      <c r="Q126" t="s">
        <v>8314</v>
      </c>
      <c r="R126" t="s">
        <v>8317</v>
      </c>
      <c r="S126" s="30">
        <f>(((I126/60)/60)/24)+DATE(1970, 1, 1)</f>
        <v>42139.928726851853</v>
      </c>
      <c r="T126" s="30">
        <f t="shared" si="3"/>
        <v>42114.928726851853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 s="19">
        <v>500</v>
      </c>
      <c r="E127" s="19">
        <v>70</v>
      </c>
      <c r="F127" s="35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40">
        <f>ROUND((E127/D127)*100, 0)</f>
        <v>14</v>
      </c>
      <c r="P127" s="19">
        <f t="shared" si="2"/>
        <v>11.67</v>
      </c>
      <c r="Q127" t="s">
        <v>8314</v>
      </c>
      <c r="R127" t="s">
        <v>8317</v>
      </c>
      <c r="S127" s="30">
        <f>(((I127/60)/60)/24)+DATE(1970, 1, 1)</f>
        <v>42769.993981481486</v>
      </c>
      <c r="T127" s="30">
        <f t="shared" si="3"/>
        <v>42709.993981481486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 s="19">
        <v>25000</v>
      </c>
      <c r="E128" s="19">
        <v>1387</v>
      </c>
      <c r="F128" s="35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40">
        <f>ROUND((E128/D128)*100, 0)</f>
        <v>6</v>
      </c>
      <c r="P128" s="19">
        <f t="shared" si="2"/>
        <v>106.69</v>
      </c>
      <c r="Q128" t="s">
        <v>8314</v>
      </c>
      <c r="R128" t="s">
        <v>8317</v>
      </c>
      <c r="S128" s="30">
        <f>(((I128/60)/60)/24)+DATE(1970, 1, 1)</f>
        <v>42166.083333333328</v>
      </c>
      <c r="T128" s="30">
        <f t="shared" si="3"/>
        <v>42135.589548611111</v>
      </c>
    </row>
    <row r="129" spans="1:20" ht="60" x14ac:dyDescent="0.25">
      <c r="A129">
        <v>127</v>
      </c>
      <c r="B129" s="3" t="s">
        <v>129</v>
      </c>
      <c r="C129" s="3" t="s">
        <v>4238</v>
      </c>
      <c r="D129" s="19">
        <v>8000</v>
      </c>
      <c r="E129" s="19">
        <v>190</v>
      </c>
      <c r="F129" s="35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40">
        <f>ROUND((E129/D129)*100, 0)</f>
        <v>2</v>
      </c>
      <c r="P129" s="19">
        <f t="shared" si="2"/>
        <v>47.5</v>
      </c>
      <c r="Q129" t="s">
        <v>8314</v>
      </c>
      <c r="R129" t="s">
        <v>8317</v>
      </c>
      <c r="S129" s="30">
        <f>(((I129/60)/60)/24)+DATE(1970, 1, 1)</f>
        <v>42097.582650462966</v>
      </c>
      <c r="T129" s="30">
        <f t="shared" si="3"/>
        <v>42067.62431712963</v>
      </c>
    </row>
    <row r="130" spans="1:20" ht="30" x14ac:dyDescent="0.25">
      <c r="A130">
        <v>128</v>
      </c>
      <c r="B130" s="3" t="s">
        <v>130</v>
      </c>
      <c r="C130" s="3" t="s">
        <v>4239</v>
      </c>
      <c r="D130" s="19">
        <v>100000</v>
      </c>
      <c r="E130" s="19">
        <v>1867</v>
      </c>
      <c r="F130" s="35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40">
        <f>ROUND((E130/D130)*100, 0)</f>
        <v>2</v>
      </c>
      <c r="P130" s="19">
        <f t="shared" si="2"/>
        <v>311.17</v>
      </c>
      <c r="Q130" t="s">
        <v>8314</v>
      </c>
      <c r="R130" t="s">
        <v>8317</v>
      </c>
      <c r="S130" s="30">
        <f>(((I130/60)/60)/24)+DATE(1970, 1, 1)</f>
        <v>42663.22792824074</v>
      </c>
      <c r="T130" s="30">
        <f t="shared" si="3"/>
        <v>42628.22792824074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 s="19">
        <v>20000</v>
      </c>
      <c r="E131" s="19">
        <v>0</v>
      </c>
      <c r="F131" s="35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40">
        <f>ROUND((E131/D131)*100, 0)</f>
        <v>0</v>
      </c>
      <c r="P131" s="19">
        <f t="shared" ref="P131:P194" si="4">IFERROR(ROUND((E131/L131), 2),0)</f>
        <v>0</v>
      </c>
      <c r="Q131" t="s">
        <v>8314</v>
      </c>
      <c r="R131" t="s">
        <v>8317</v>
      </c>
      <c r="S131" s="30">
        <f>(((I131/60)/60)/24)+DATE(1970, 1, 1)</f>
        <v>41942.937303240738</v>
      </c>
      <c r="T131" s="30">
        <f t="shared" ref="T131:T194" si="5">(((J131/60)/60)/24)+DATE(1970, 1, 1)</f>
        <v>41882.937303240738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 s="19">
        <v>600</v>
      </c>
      <c r="E132" s="19">
        <v>0</v>
      </c>
      <c r="F132" s="35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40">
        <f>ROUND((E132/D132)*100, 0)</f>
        <v>0</v>
      </c>
      <c r="P132" s="19">
        <f t="shared" si="4"/>
        <v>0</v>
      </c>
      <c r="Q132" t="s">
        <v>8314</v>
      </c>
      <c r="R132" t="s">
        <v>8317</v>
      </c>
      <c r="S132" s="30">
        <f>(((I132/60)/60)/24)+DATE(1970, 1, 1)</f>
        <v>41806.844444444447</v>
      </c>
      <c r="T132" s="30">
        <f t="shared" si="5"/>
        <v>41778.915416666663</v>
      </c>
    </row>
    <row r="133" spans="1:20" x14ac:dyDescent="0.25">
      <c r="A133">
        <v>131</v>
      </c>
      <c r="B133" s="3" t="s">
        <v>133</v>
      </c>
      <c r="C133" s="3" t="s">
        <v>4242</v>
      </c>
      <c r="D133" s="19">
        <v>1200</v>
      </c>
      <c r="E133" s="19">
        <v>0</v>
      </c>
      <c r="F133" s="35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40">
        <f>ROUND((E133/D133)*100, 0)</f>
        <v>0</v>
      </c>
      <c r="P133" s="19">
        <f t="shared" si="4"/>
        <v>0</v>
      </c>
      <c r="Q133" t="s">
        <v>8314</v>
      </c>
      <c r="R133" t="s">
        <v>8317</v>
      </c>
      <c r="S133" s="30">
        <f>(((I133/60)/60)/24)+DATE(1970, 1, 1)</f>
        <v>42557</v>
      </c>
      <c r="T133" s="30">
        <f t="shared" si="5"/>
        <v>42541.837511574078</v>
      </c>
    </row>
    <row r="134" spans="1:20" ht="60" x14ac:dyDescent="0.25">
      <c r="A134">
        <v>132</v>
      </c>
      <c r="B134" s="3" t="s">
        <v>134</v>
      </c>
      <c r="C134" s="3" t="s">
        <v>4243</v>
      </c>
      <c r="D134" s="19">
        <v>80000</v>
      </c>
      <c r="E134" s="19">
        <v>7655</v>
      </c>
      <c r="F134" s="35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40">
        <f>ROUND((E134/D134)*100, 0)</f>
        <v>10</v>
      </c>
      <c r="P134" s="19">
        <f t="shared" si="4"/>
        <v>94.51</v>
      </c>
      <c r="Q134" t="s">
        <v>8314</v>
      </c>
      <c r="R134" t="s">
        <v>8317</v>
      </c>
      <c r="S134" s="30">
        <f>(((I134/60)/60)/24)+DATE(1970, 1, 1)</f>
        <v>41950.854247685187</v>
      </c>
      <c r="T134" s="30">
        <f t="shared" si="5"/>
        <v>41905.812581018516</v>
      </c>
    </row>
    <row r="135" spans="1:20" ht="45" x14ac:dyDescent="0.25">
      <c r="A135">
        <v>133</v>
      </c>
      <c r="B135" s="3" t="s">
        <v>135</v>
      </c>
      <c r="C135" s="3" t="s">
        <v>4244</v>
      </c>
      <c r="D135" s="19">
        <v>71764</v>
      </c>
      <c r="E135" s="19">
        <v>0</v>
      </c>
      <c r="F135" s="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40">
        <f>ROUND((E135/D135)*100, 0)</f>
        <v>0</v>
      </c>
      <c r="P135" s="19">
        <f t="shared" si="4"/>
        <v>0</v>
      </c>
      <c r="Q135" t="s">
        <v>8314</v>
      </c>
      <c r="R135" t="s">
        <v>8317</v>
      </c>
      <c r="S135" s="30">
        <f>(((I135/60)/60)/24)+DATE(1970, 1, 1)</f>
        <v>42521.729861111111</v>
      </c>
      <c r="T135" s="30">
        <f t="shared" si="5"/>
        <v>42491.80768518518</v>
      </c>
    </row>
    <row r="136" spans="1:20" ht="30" x14ac:dyDescent="0.25">
      <c r="A136">
        <v>134</v>
      </c>
      <c r="B136" s="3" t="s">
        <v>136</v>
      </c>
      <c r="C136" s="3" t="s">
        <v>4245</v>
      </c>
      <c r="D136" s="19">
        <v>5000</v>
      </c>
      <c r="E136" s="19">
        <v>0</v>
      </c>
      <c r="F136" s="35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40">
        <f>ROUND((E136/D136)*100, 0)</f>
        <v>0</v>
      </c>
      <c r="P136" s="19">
        <f t="shared" si="4"/>
        <v>0</v>
      </c>
      <c r="Q136" t="s">
        <v>8314</v>
      </c>
      <c r="R136" t="s">
        <v>8317</v>
      </c>
      <c r="S136" s="30">
        <f>(((I136/60)/60)/24)+DATE(1970, 1, 1)</f>
        <v>42251.708333333328</v>
      </c>
      <c r="T136" s="30">
        <f t="shared" si="5"/>
        <v>42221.909930555557</v>
      </c>
    </row>
    <row r="137" spans="1:20" ht="45" x14ac:dyDescent="0.25">
      <c r="A137">
        <v>135</v>
      </c>
      <c r="B137" s="3" t="s">
        <v>137</v>
      </c>
      <c r="C137" s="3" t="s">
        <v>4246</v>
      </c>
      <c r="D137" s="19">
        <v>3000</v>
      </c>
      <c r="E137" s="19">
        <v>403</v>
      </c>
      <c r="F137" s="35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40">
        <f>ROUND((E137/D137)*100, 0)</f>
        <v>13</v>
      </c>
      <c r="P137" s="19">
        <f t="shared" si="4"/>
        <v>80.599999999999994</v>
      </c>
      <c r="Q137" t="s">
        <v>8314</v>
      </c>
      <c r="R137" t="s">
        <v>8317</v>
      </c>
      <c r="S137" s="30">
        <f>(((I137/60)/60)/24)+DATE(1970, 1, 1)</f>
        <v>41821.791666666664</v>
      </c>
      <c r="T137" s="30">
        <f t="shared" si="5"/>
        <v>41788.381909722222</v>
      </c>
    </row>
    <row r="138" spans="1:20" ht="60" x14ac:dyDescent="0.25">
      <c r="A138">
        <v>136</v>
      </c>
      <c r="B138" s="3" t="s">
        <v>138</v>
      </c>
      <c r="C138" s="3" t="s">
        <v>4232</v>
      </c>
      <c r="D138" s="19">
        <v>3000</v>
      </c>
      <c r="E138" s="19">
        <v>0</v>
      </c>
      <c r="F138" s="35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40">
        <f>ROUND((E138/D138)*100, 0)</f>
        <v>0</v>
      </c>
      <c r="P138" s="19">
        <f t="shared" si="4"/>
        <v>0</v>
      </c>
      <c r="Q138" t="s">
        <v>8314</v>
      </c>
      <c r="R138" t="s">
        <v>8317</v>
      </c>
      <c r="S138" s="30">
        <f>(((I138/60)/60)/24)+DATE(1970, 1, 1)</f>
        <v>42140.427777777775</v>
      </c>
      <c r="T138" s="30">
        <f t="shared" si="5"/>
        <v>42096.410115740742</v>
      </c>
    </row>
    <row r="139" spans="1:20" ht="60" x14ac:dyDescent="0.25">
      <c r="A139">
        <v>137</v>
      </c>
      <c r="B139" s="3" t="s">
        <v>139</v>
      </c>
      <c r="C139" s="3" t="s">
        <v>4247</v>
      </c>
      <c r="D139" s="19">
        <v>55000</v>
      </c>
      <c r="E139" s="19">
        <v>0</v>
      </c>
      <c r="F139" s="35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40">
        <f>ROUND((E139/D139)*100, 0)</f>
        <v>0</v>
      </c>
      <c r="P139" s="19">
        <f t="shared" si="4"/>
        <v>0</v>
      </c>
      <c r="Q139" t="s">
        <v>8314</v>
      </c>
      <c r="R139" t="s">
        <v>8317</v>
      </c>
      <c r="S139" s="30">
        <f>(((I139/60)/60)/24)+DATE(1970, 1, 1)</f>
        <v>42289.573993055557</v>
      </c>
      <c r="T139" s="30">
        <f t="shared" si="5"/>
        <v>42239.573993055557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 s="19">
        <v>150000</v>
      </c>
      <c r="E140" s="19">
        <v>4712</v>
      </c>
      <c r="F140" s="35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40">
        <f>ROUND((E140/D140)*100, 0)</f>
        <v>3</v>
      </c>
      <c r="P140" s="19">
        <f t="shared" si="4"/>
        <v>81.239999999999995</v>
      </c>
      <c r="Q140" t="s">
        <v>8314</v>
      </c>
      <c r="R140" t="s">
        <v>8317</v>
      </c>
      <c r="S140" s="30">
        <f>(((I140/60)/60)/24)+DATE(1970, 1, 1)</f>
        <v>42217.207638888889</v>
      </c>
      <c r="T140" s="30">
        <f t="shared" si="5"/>
        <v>42186.257418981477</v>
      </c>
    </row>
    <row r="141" spans="1:20" ht="45" x14ac:dyDescent="0.25">
      <c r="A141">
        <v>139</v>
      </c>
      <c r="B141" s="3" t="s">
        <v>141</v>
      </c>
      <c r="C141" s="3" t="s">
        <v>4249</v>
      </c>
      <c r="D141" s="19">
        <v>500</v>
      </c>
      <c r="E141" s="19">
        <v>500</v>
      </c>
      <c r="F141" s="35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38">
        <f>ROUND((E141/D141)*100, 0)</f>
        <v>100</v>
      </c>
      <c r="P141" s="19">
        <f t="shared" si="4"/>
        <v>500</v>
      </c>
      <c r="Q141" t="s">
        <v>8314</v>
      </c>
      <c r="R141" t="s">
        <v>8317</v>
      </c>
      <c r="S141" s="30">
        <f>(((I141/60)/60)/24)+DATE(1970, 1, 1)</f>
        <v>42197.920972222222</v>
      </c>
      <c r="T141" s="30">
        <f t="shared" si="5"/>
        <v>42187.920972222222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 s="19">
        <v>200000</v>
      </c>
      <c r="E142" s="19">
        <v>0</v>
      </c>
      <c r="F142" s="35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40">
        <f>ROUND((E142/D142)*100, 0)</f>
        <v>0</v>
      </c>
      <c r="P142" s="19">
        <f t="shared" si="4"/>
        <v>0</v>
      </c>
      <c r="Q142" t="s">
        <v>8314</v>
      </c>
      <c r="R142" t="s">
        <v>8317</v>
      </c>
      <c r="S142" s="30">
        <f>(((I142/60)/60)/24)+DATE(1970, 1, 1)</f>
        <v>42083.15662037037</v>
      </c>
      <c r="T142" s="30">
        <f t="shared" si="5"/>
        <v>42053.198287037041</v>
      </c>
    </row>
    <row r="143" spans="1:20" ht="45" x14ac:dyDescent="0.25">
      <c r="A143">
        <v>141</v>
      </c>
      <c r="B143" s="3" t="s">
        <v>143</v>
      </c>
      <c r="C143" s="3" t="s">
        <v>4251</v>
      </c>
      <c r="D143" s="19">
        <v>12000</v>
      </c>
      <c r="E143" s="19">
        <v>1293</v>
      </c>
      <c r="F143" s="35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40">
        <f>ROUND((E143/D143)*100, 0)</f>
        <v>11</v>
      </c>
      <c r="P143" s="19">
        <f t="shared" si="4"/>
        <v>46.18</v>
      </c>
      <c r="Q143" t="s">
        <v>8314</v>
      </c>
      <c r="R143" t="s">
        <v>8317</v>
      </c>
      <c r="S143" s="30">
        <f>(((I143/60)/60)/24)+DATE(1970, 1, 1)</f>
        <v>42155.153043981481</v>
      </c>
      <c r="T143" s="30">
        <f t="shared" si="5"/>
        <v>42110.153043981481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 s="19">
        <v>3000</v>
      </c>
      <c r="E144" s="19">
        <v>10</v>
      </c>
      <c r="F144" s="35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40">
        <f>ROUND((E144/D144)*100, 0)</f>
        <v>0</v>
      </c>
      <c r="P144" s="19">
        <f t="shared" si="4"/>
        <v>10</v>
      </c>
      <c r="Q144" t="s">
        <v>8314</v>
      </c>
      <c r="R144" t="s">
        <v>8317</v>
      </c>
      <c r="S144" s="30">
        <f>(((I144/60)/60)/24)+DATE(1970, 1, 1)</f>
        <v>41959.934930555552</v>
      </c>
      <c r="T144" s="30">
        <f t="shared" si="5"/>
        <v>41938.893263888887</v>
      </c>
    </row>
    <row r="145" spans="1:20" ht="60" x14ac:dyDescent="0.25">
      <c r="A145">
        <v>143</v>
      </c>
      <c r="B145" s="3" t="s">
        <v>145</v>
      </c>
      <c r="C145" s="3" t="s">
        <v>4253</v>
      </c>
      <c r="D145" s="19">
        <v>5500</v>
      </c>
      <c r="E145" s="19">
        <v>0</v>
      </c>
      <c r="F145" s="3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40">
        <f>ROUND((E145/D145)*100, 0)</f>
        <v>0</v>
      </c>
      <c r="P145" s="19">
        <f t="shared" si="4"/>
        <v>0</v>
      </c>
      <c r="Q145" t="s">
        <v>8314</v>
      </c>
      <c r="R145" t="s">
        <v>8317</v>
      </c>
      <c r="S145" s="30">
        <f>(((I145/60)/60)/24)+DATE(1970, 1, 1)</f>
        <v>42616.246527777781</v>
      </c>
      <c r="T145" s="30">
        <f t="shared" si="5"/>
        <v>42559.064143518524</v>
      </c>
    </row>
    <row r="146" spans="1:20" ht="45" x14ac:dyDescent="0.25">
      <c r="A146">
        <v>144</v>
      </c>
      <c r="B146" s="3" t="s">
        <v>146</v>
      </c>
      <c r="C146" s="3" t="s">
        <v>4254</v>
      </c>
      <c r="D146" s="19">
        <v>7500</v>
      </c>
      <c r="E146" s="19">
        <v>2070</v>
      </c>
      <c r="F146" s="35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40">
        <f>ROUND((E146/D146)*100, 0)</f>
        <v>28</v>
      </c>
      <c r="P146" s="19">
        <f t="shared" si="4"/>
        <v>55.95</v>
      </c>
      <c r="Q146" t="s">
        <v>8314</v>
      </c>
      <c r="R146" t="s">
        <v>8317</v>
      </c>
      <c r="S146" s="30">
        <f>(((I146/60)/60)/24)+DATE(1970, 1, 1)</f>
        <v>42107.72074074074</v>
      </c>
      <c r="T146" s="30">
        <f t="shared" si="5"/>
        <v>42047.762407407412</v>
      </c>
    </row>
    <row r="147" spans="1:20" ht="60" x14ac:dyDescent="0.25">
      <c r="A147">
        <v>145</v>
      </c>
      <c r="B147" s="3" t="s">
        <v>147</v>
      </c>
      <c r="C147" s="3" t="s">
        <v>4255</v>
      </c>
      <c r="D147" s="19">
        <v>4500</v>
      </c>
      <c r="E147" s="19">
        <v>338</v>
      </c>
      <c r="F147" s="35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40">
        <f>ROUND((E147/D147)*100, 0)</f>
        <v>8</v>
      </c>
      <c r="P147" s="19">
        <f t="shared" si="4"/>
        <v>37.56</v>
      </c>
      <c r="Q147" t="s">
        <v>8314</v>
      </c>
      <c r="R147" t="s">
        <v>8317</v>
      </c>
      <c r="S147" s="30">
        <f>(((I147/60)/60)/24)+DATE(1970, 1, 1)</f>
        <v>42227.542268518519</v>
      </c>
      <c r="T147" s="30">
        <f t="shared" si="5"/>
        <v>42200.542268518519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 s="19">
        <v>20000</v>
      </c>
      <c r="E148" s="19">
        <v>115</v>
      </c>
      <c r="F148" s="35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40">
        <f>ROUND((E148/D148)*100, 0)</f>
        <v>1</v>
      </c>
      <c r="P148" s="19">
        <f t="shared" si="4"/>
        <v>38.33</v>
      </c>
      <c r="Q148" t="s">
        <v>8314</v>
      </c>
      <c r="R148" t="s">
        <v>8317</v>
      </c>
      <c r="S148" s="30">
        <f>(((I148/60)/60)/24)+DATE(1970, 1, 1)</f>
        <v>42753.016180555554</v>
      </c>
      <c r="T148" s="30">
        <f t="shared" si="5"/>
        <v>42693.016180555554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 s="19">
        <v>7000</v>
      </c>
      <c r="E149" s="19">
        <v>0</v>
      </c>
      <c r="F149" s="35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40">
        <f>ROUND((E149/D149)*100, 0)</f>
        <v>0</v>
      </c>
      <c r="P149" s="19">
        <f t="shared" si="4"/>
        <v>0</v>
      </c>
      <c r="Q149" t="s">
        <v>8314</v>
      </c>
      <c r="R149" t="s">
        <v>8317</v>
      </c>
      <c r="S149" s="30">
        <f>(((I149/60)/60)/24)+DATE(1970, 1, 1)</f>
        <v>42012.762499999997</v>
      </c>
      <c r="T149" s="30">
        <f t="shared" si="5"/>
        <v>41969.767824074079</v>
      </c>
    </row>
    <row r="150" spans="1:20" ht="60" x14ac:dyDescent="0.25">
      <c r="A150">
        <v>148</v>
      </c>
      <c r="B150" s="3" t="s">
        <v>150</v>
      </c>
      <c r="C150" s="3" t="s">
        <v>4258</v>
      </c>
      <c r="D150" s="19">
        <v>50000</v>
      </c>
      <c r="E150" s="19">
        <v>40</v>
      </c>
      <c r="F150" s="35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40">
        <f>ROUND((E150/D150)*100, 0)</f>
        <v>0</v>
      </c>
      <c r="P150" s="19">
        <f t="shared" si="4"/>
        <v>20</v>
      </c>
      <c r="Q150" t="s">
        <v>8314</v>
      </c>
      <c r="R150" t="s">
        <v>8317</v>
      </c>
      <c r="S150" s="30">
        <f>(((I150/60)/60)/24)+DATE(1970, 1, 1)</f>
        <v>42427.281666666662</v>
      </c>
      <c r="T150" s="30">
        <f t="shared" si="5"/>
        <v>42397.281666666662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 s="19">
        <v>10000</v>
      </c>
      <c r="E151" s="19">
        <v>92</v>
      </c>
      <c r="F151" s="35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40">
        <f>ROUND((E151/D151)*100, 0)</f>
        <v>1</v>
      </c>
      <c r="P151" s="19">
        <f t="shared" si="4"/>
        <v>15.33</v>
      </c>
      <c r="Q151" t="s">
        <v>8314</v>
      </c>
      <c r="R151" t="s">
        <v>8317</v>
      </c>
      <c r="S151" s="30">
        <f>(((I151/60)/60)/24)+DATE(1970, 1, 1)</f>
        <v>41998.333333333328</v>
      </c>
      <c r="T151" s="30">
        <f t="shared" si="5"/>
        <v>41968.172106481477</v>
      </c>
    </row>
    <row r="152" spans="1:20" ht="45" x14ac:dyDescent="0.25">
      <c r="A152">
        <v>150</v>
      </c>
      <c r="B152" s="3" t="s">
        <v>152</v>
      </c>
      <c r="C152" s="3" t="s">
        <v>4260</v>
      </c>
      <c r="D152" s="19">
        <v>130000</v>
      </c>
      <c r="E152" s="19">
        <v>30112</v>
      </c>
      <c r="F152" s="35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40">
        <f>ROUND((E152/D152)*100, 0)</f>
        <v>23</v>
      </c>
      <c r="P152" s="19">
        <f t="shared" si="4"/>
        <v>449.43</v>
      </c>
      <c r="Q152" t="s">
        <v>8314</v>
      </c>
      <c r="R152" t="s">
        <v>8317</v>
      </c>
      <c r="S152" s="30">
        <f>(((I152/60)/60)/24)+DATE(1970, 1, 1)</f>
        <v>42150.161828703705</v>
      </c>
      <c r="T152" s="30">
        <f t="shared" si="5"/>
        <v>42090.161828703705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 s="19">
        <v>250000</v>
      </c>
      <c r="E153" s="19">
        <v>140</v>
      </c>
      <c r="F153" s="35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40">
        <f>ROUND((E153/D153)*100, 0)</f>
        <v>0</v>
      </c>
      <c r="P153" s="19">
        <f t="shared" si="4"/>
        <v>28</v>
      </c>
      <c r="Q153" t="s">
        <v>8314</v>
      </c>
      <c r="R153" t="s">
        <v>8317</v>
      </c>
      <c r="S153" s="30">
        <f>(((I153/60)/60)/24)+DATE(1970, 1, 1)</f>
        <v>42173.550821759258</v>
      </c>
      <c r="T153" s="30">
        <f t="shared" si="5"/>
        <v>42113.550821759258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 s="19">
        <v>380000</v>
      </c>
      <c r="E154" s="19">
        <v>30</v>
      </c>
      <c r="F154" s="35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40">
        <f>ROUND((E154/D154)*100, 0)</f>
        <v>0</v>
      </c>
      <c r="P154" s="19">
        <f t="shared" si="4"/>
        <v>15</v>
      </c>
      <c r="Q154" t="s">
        <v>8314</v>
      </c>
      <c r="R154" t="s">
        <v>8317</v>
      </c>
      <c r="S154" s="30">
        <f>(((I154/60)/60)/24)+DATE(1970, 1, 1)</f>
        <v>41905.077546296299</v>
      </c>
      <c r="T154" s="30">
        <f t="shared" si="5"/>
        <v>41875.077546296299</v>
      </c>
    </row>
    <row r="155" spans="1:20" ht="45" x14ac:dyDescent="0.25">
      <c r="A155">
        <v>153</v>
      </c>
      <c r="B155" s="3" t="s">
        <v>155</v>
      </c>
      <c r="C155" s="3" t="s">
        <v>4263</v>
      </c>
      <c r="D155" s="19">
        <v>50000</v>
      </c>
      <c r="E155" s="19">
        <v>359</v>
      </c>
      <c r="F155" s="3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40">
        <f>ROUND((E155/D155)*100, 0)</f>
        <v>1</v>
      </c>
      <c r="P155" s="19">
        <f t="shared" si="4"/>
        <v>35.9</v>
      </c>
      <c r="Q155" t="s">
        <v>8314</v>
      </c>
      <c r="R155" t="s">
        <v>8317</v>
      </c>
      <c r="S155" s="30">
        <f>(((I155/60)/60)/24)+DATE(1970, 1, 1)</f>
        <v>41975.627824074079</v>
      </c>
      <c r="T155" s="30">
        <f t="shared" si="5"/>
        <v>41933.586157407408</v>
      </c>
    </row>
    <row r="156" spans="1:20" ht="45" x14ac:dyDescent="0.25">
      <c r="A156">
        <v>154</v>
      </c>
      <c r="B156" s="3" t="s">
        <v>156</v>
      </c>
      <c r="C156" s="3" t="s">
        <v>4264</v>
      </c>
      <c r="D156" s="19">
        <v>1500</v>
      </c>
      <c r="E156" s="19">
        <v>40</v>
      </c>
      <c r="F156" s="35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40">
        <f>ROUND((E156/D156)*100, 0)</f>
        <v>3</v>
      </c>
      <c r="P156" s="19">
        <f t="shared" si="4"/>
        <v>13.33</v>
      </c>
      <c r="Q156" t="s">
        <v>8314</v>
      </c>
      <c r="R156" t="s">
        <v>8317</v>
      </c>
      <c r="S156" s="30">
        <f>(((I156/60)/60)/24)+DATE(1970, 1, 1)</f>
        <v>42158.547395833331</v>
      </c>
      <c r="T156" s="30">
        <f t="shared" si="5"/>
        <v>42115.547395833331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 s="19">
        <v>1350000</v>
      </c>
      <c r="E157" s="19">
        <v>81</v>
      </c>
      <c r="F157" s="35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40">
        <f>ROUND((E157/D157)*100, 0)</f>
        <v>0</v>
      </c>
      <c r="P157" s="19">
        <f t="shared" si="4"/>
        <v>20.25</v>
      </c>
      <c r="Q157" t="s">
        <v>8314</v>
      </c>
      <c r="R157" t="s">
        <v>8317</v>
      </c>
      <c r="S157" s="30">
        <f>(((I157/60)/60)/24)+DATE(1970, 1, 1)</f>
        <v>42208.559432870374</v>
      </c>
      <c r="T157" s="30">
        <f t="shared" si="5"/>
        <v>42168.559432870374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 s="19">
        <v>35000</v>
      </c>
      <c r="E158" s="19">
        <v>1785</v>
      </c>
      <c r="F158" s="35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40">
        <f>ROUND((E158/D158)*100, 0)</f>
        <v>5</v>
      </c>
      <c r="P158" s="19">
        <f t="shared" si="4"/>
        <v>119</v>
      </c>
      <c r="Q158" t="s">
        <v>8314</v>
      </c>
      <c r="R158" t="s">
        <v>8317</v>
      </c>
      <c r="S158" s="30">
        <f>(((I158/60)/60)/24)+DATE(1970, 1, 1)</f>
        <v>41854.124953703707</v>
      </c>
      <c r="T158" s="30">
        <f t="shared" si="5"/>
        <v>41794.124953703707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 s="19">
        <v>2995</v>
      </c>
      <c r="E159" s="19">
        <v>8</v>
      </c>
      <c r="F159" s="35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40">
        <f>ROUND((E159/D159)*100, 0)</f>
        <v>0</v>
      </c>
      <c r="P159" s="19">
        <f t="shared" si="4"/>
        <v>4</v>
      </c>
      <c r="Q159" t="s">
        <v>8314</v>
      </c>
      <c r="R159" t="s">
        <v>8317</v>
      </c>
      <c r="S159" s="30">
        <f>(((I159/60)/60)/24)+DATE(1970, 1, 1)</f>
        <v>42426.911712962959</v>
      </c>
      <c r="T159" s="30">
        <f t="shared" si="5"/>
        <v>42396.911712962959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 s="19">
        <v>5000</v>
      </c>
      <c r="E160" s="19">
        <v>0</v>
      </c>
      <c r="F160" s="35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40">
        <f>ROUND((E160/D160)*100, 0)</f>
        <v>0</v>
      </c>
      <c r="P160" s="19">
        <f t="shared" si="4"/>
        <v>0</v>
      </c>
      <c r="Q160" t="s">
        <v>8314</v>
      </c>
      <c r="R160" t="s">
        <v>8317</v>
      </c>
      <c r="S160" s="30">
        <f>(((I160/60)/60)/24)+DATE(1970, 1, 1)</f>
        <v>41934.07671296296</v>
      </c>
      <c r="T160" s="30">
        <f t="shared" si="5"/>
        <v>41904.07671296296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 s="19">
        <v>500000</v>
      </c>
      <c r="E161" s="19">
        <v>10</v>
      </c>
      <c r="F161" s="35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40">
        <f>ROUND((E161/D161)*100, 0)</f>
        <v>0</v>
      </c>
      <c r="P161" s="19">
        <f t="shared" si="4"/>
        <v>10</v>
      </c>
      <c r="Q161" t="s">
        <v>8314</v>
      </c>
      <c r="R161" t="s">
        <v>8317</v>
      </c>
      <c r="S161" s="30">
        <f>(((I161/60)/60)/24)+DATE(1970, 1, 1)</f>
        <v>42554.434548611112</v>
      </c>
      <c r="T161" s="30">
        <f t="shared" si="5"/>
        <v>42514.434548611112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 s="19">
        <v>5000</v>
      </c>
      <c r="E162" s="19">
        <v>0</v>
      </c>
      <c r="F162" s="36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40">
        <f>ROUND((E162/D162)*100, 0)</f>
        <v>0</v>
      </c>
      <c r="P162" s="19">
        <f t="shared" si="4"/>
        <v>0</v>
      </c>
      <c r="Q162" t="s">
        <v>8314</v>
      </c>
      <c r="R162" t="s">
        <v>8318</v>
      </c>
      <c r="S162" s="30">
        <f>(((I162/60)/60)/24)+DATE(1970, 1, 1)</f>
        <v>42231.913090277783</v>
      </c>
      <c r="T162" s="30">
        <f t="shared" si="5"/>
        <v>42171.913090277783</v>
      </c>
    </row>
    <row r="163" spans="1:20" ht="60" x14ac:dyDescent="0.25">
      <c r="A163">
        <v>161</v>
      </c>
      <c r="B163" s="3" t="s">
        <v>163</v>
      </c>
      <c r="C163" s="3" t="s">
        <v>4271</v>
      </c>
      <c r="D163" s="19">
        <v>50000</v>
      </c>
      <c r="E163" s="19">
        <v>5</v>
      </c>
      <c r="F163" s="36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40">
        <f>ROUND((E163/D163)*100, 0)</f>
        <v>0</v>
      </c>
      <c r="P163" s="19">
        <f t="shared" si="4"/>
        <v>5</v>
      </c>
      <c r="Q163" t="s">
        <v>8314</v>
      </c>
      <c r="R163" t="s">
        <v>8318</v>
      </c>
      <c r="S163" s="30">
        <f>(((I163/60)/60)/24)+DATE(1970, 1, 1)</f>
        <v>41822.687442129631</v>
      </c>
      <c r="T163" s="30">
        <f t="shared" si="5"/>
        <v>41792.687442129631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 s="19">
        <v>2800</v>
      </c>
      <c r="E164" s="19">
        <v>435</v>
      </c>
      <c r="F164" s="36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40">
        <f>ROUND((E164/D164)*100, 0)</f>
        <v>16</v>
      </c>
      <c r="P164" s="19">
        <f t="shared" si="4"/>
        <v>43.5</v>
      </c>
      <c r="Q164" t="s">
        <v>8314</v>
      </c>
      <c r="R164" t="s">
        <v>8318</v>
      </c>
      <c r="S164" s="30">
        <f>(((I164/60)/60)/24)+DATE(1970, 1, 1)</f>
        <v>41867.987500000003</v>
      </c>
      <c r="T164" s="30">
        <f t="shared" si="5"/>
        <v>41835.126805555556</v>
      </c>
    </row>
    <row r="165" spans="1:20" ht="60" x14ac:dyDescent="0.25">
      <c r="A165">
        <v>163</v>
      </c>
      <c r="B165" s="3" t="s">
        <v>165</v>
      </c>
      <c r="C165" s="3" t="s">
        <v>4273</v>
      </c>
      <c r="D165" s="19">
        <v>2000000</v>
      </c>
      <c r="E165" s="19">
        <v>0</v>
      </c>
      <c r="F165" s="36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40">
        <f>ROUND((E165/D165)*100, 0)</f>
        <v>0</v>
      </c>
      <c r="P165" s="19">
        <f t="shared" si="4"/>
        <v>0</v>
      </c>
      <c r="Q165" t="s">
        <v>8314</v>
      </c>
      <c r="R165" t="s">
        <v>8318</v>
      </c>
      <c r="S165" s="30">
        <f>(((I165/60)/60)/24)+DATE(1970, 1, 1)</f>
        <v>42278</v>
      </c>
      <c r="T165" s="30">
        <f t="shared" si="5"/>
        <v>42243.961273148147</v>
      </c>
    </row>
    <row r="166" spans="1:20" ht="60" x14ac:dyDescent="0.25">
      <c r="A166">
        <v>164</v>
      </c>
      <c r="B166" s="3" t="s">
        <v>166</v>
      </c>
      <c r="C166" s="3" t="s">
        <v>4274</v>
      </c>
      <c r="D166" s="19">
        <v>120000</v>
      </c>
      <c r="E166" s="19">
        <v>640</v>
      </c>
      <c r="F166" s="3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40">
        <f>ROUND((E166/D166)*100, 0)</f>
        <v>1</v>
      </c>
      <c r="P166" s="19">
        <f t="shared" si="4"/>
        <v>91.43</v>
      </c>
      <c r="Q166" t="s">
        <v>8314</v>
      </c>
      <c r="R166" t="s">
        <v>8318</v>
      </c>
      <c r="S166" s="30">
        <f>(((I166/60)/60)/24)+DATE(1970, 1, 1)</f>
        <v>41901.762743055559</v>
      </c>
      <c r="T166" s="30">
        <f t="shared" si="5"/>
        <v>41841.762743055559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 s="19">
        <v>17000</v>
      </c>
      <c r="E167" s="19">
        <v>0</v>
      </c>
      <c r="F167" s="36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40">
        <f>ROUND((E167/D167)*100, 0)</f>
        <v>0</v>
      </c>
      <c r="P167" s="19">
        <f t="shared" si="4"/>
        <v>0</v>
      </c>
      <c r="Q167" t="s">
        <v>8314</v>
      </c>
      <c r="R167" t="s">
        <v>8318</v>
      </c>
      <c r="S167" s="30">
        <f>(((I167/60)/60)/24)+DATE(1970, 1, 1)</f>
        <v>42381.658842592587</v>
      </c>
      <c r="T167" s="30">
        <f t="shared" si="5"/>
        <v>42351.658842592587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 s="19">
        <v>5000</v>
      </c>
      <c r="E168" s="19">
        <v>3000</v>
      </c>
      <c r="F168" s="36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40">
        <f>ROUND((E168/D168)*100, 0)</f>
        <v>60</v>
      </c>
      <c r="P168" s="19">
        <f t="shared" si="4"/>
        <v>3000</v>
      </c>
      <c r="Q168" t="s">
        <v>8314</v>
      </c>
      <c r="R168" t="s">
        <v>8318</v>
      </c>
      <c r="S168" s="30">
        <f>(((I168/60)/60)/24)+DATE(1970, 1, 1)</f>
        <v>42751.075949074075</v>
      </c>
      <c r="T168" s="30">
        <f t="shared" si="5"/>
        <v>42721.075949074075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 s="19">
        <v>110000</v>
      </c>
      <c r="E169" s="19">
        <v>11</v>
      </c>
      <c r="F169" s="36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40">
        <f>ROUND((E169/D169)*100, 0)</f>
        <v>0</v>
      </c>
      <c r="P169" s="19">
        <f t="shared" si="4"/>
        <v>5.5</v>
      </c>
      <c r="Q169" t="s">
        <v>8314</v>
      </c>
      <c r="R169" t="s">
        <v>8318</v>
      </c>
      <c r="S169" s="30">
        <f>(((I169/60)/60)/24)+DATE(1970, 1, 1)</f>
        <v>42220.927488425921</v>
      </c>
      <c r="T169" s="30">
        <f t="shared" si="5"/>
        <v>42160.927488425921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 s="19">
        <v>8000</v>
      </c>
      <c r="E170" s="19">
        <v>325</v>
      </c>
      <c r="F170" s="36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40">
        <f>ROUND((E170/D170)*100, 0)</f>
        <v>4</v>
      </c>
      <c r="P170" s="19">
        <f t="shared" si="4"/>
        <v>108.33</v>
      </c>
      <c r="Q170" t="s">
        <v>8314</v>
      </c>
      <c r="R170" t="s">
        <v>8318</v>
      </c>
      <c r="S170" s="30">
        <f>(((I170/60)/60)/24)+DATE(1970, 1, 1)</f>
        <v>42082.793634259258</v>
      </c>
      <c r="T170" s="30">
        <f t="shared" si="5"/>
        <v>42052.83530092593</v>
      </c>
    </row>
    <row r="171" spans="1:20" ht="60" x14ac:dyDescent="0.25">
      <c r="A171">
        <v>169</v>
      </c>
      <c r="B171" s="3" t="s">
        <v>171</v>
      </c>
      <c r="C171" s="3" t="s">
        <v>4279</v>
      </c>
      <c r="D171" s="19">
        <v>2500</v>
      </c>
      <c r="E171" s="19">
        <v>560</v>
      </c>
      <c r="F171" s="36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40">
        <f>ROUND((E171/D171)*100, 0)</f>
        <v>22</v>
      </c>
      <c r="P171" s="19">
        <f t="shared" si="4"/>
        <v>56</v>
      </c>
      <c r="Q171" t="s">
        <v>8314</v>
      </c>
      <c r="R171" t="s">
        <v>8318</v>
      </c>
      <c r="S171" s="30">
        <f>(((I171/60)/60)/24)+DATE(1970, 1, 1)</f>
        <v>41930.505312499998</v>
      </c>
      <c r="T171" s="30">
        <f t="shared" si="5"/>
        <v>41900.505312499998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 s="19">
        <v>10000</v>
      </c>
      <c r="E172" s="19">
        <v>325</v>
      </c>
      <c r="F172" s="36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40">
        <f>ROUND((E172/D172)*100, 0)</f>
        <v>3</v>
      </c>
      <c r="P172" s="19">
        <f t="shared" si="4"/>
        <v>32.5</v>
      </c>
      <c r="Q172" t="s">
        <v>8314</v>
      </c>
      <c r="R172" t="s">
        <v>8318</v>
      </c>
      <c r="S172" s="30">
        <f>(((I172/60)/60)/24)+DATE(1970, 1, 1)</f>
        <v>42246.227777777778</v>
      </c>
      <c r="T172" s="30">
        <f t="shared" si="5"/>
        <v>42216.977812500001</v>
      </c>
    </row>
    <row r="173" spans="1:20" ht="45" x14ac:dyDescent="0.25">
      <c r="A173">
        <v>171</v>
      </c>
      <c r="B173" s="3" t="s">
        <v>173</v>
      </c>
      <c r="C173" s="3" t="s">
        <v>4281</v>
      </c>
      <c r="D173" s="19">
        <v>50000</v>
      </c>
      <c r="E173" s="19">
        <v>1</v>
      </c>
      <c r="F173" s="36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40">
        <f>ROUND((E173/D173)*100, 0)</f>
        <v>0</v>
      </c>
      <c r="P173" s="19">
        <f t="shared" si="4"/>
        <v>1</v>
      </c>
      <c r="Q173" t="s">
        <v>8314</v>
      </c>
      <c r="R173" t="s">
        <v>8318</v>
      </c>
      <c r="S173" s="30">
        <f>(((I173/60)/60)/24)+DATE(1970, 1, 1)</f>
        <v>42594.180717592593</v>
      </c>
      <c r="T173" s="30">
        <f t="shared" si="5"/>
        <v>42534.180717592593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 s="19">
        <v>95000</v>
      </c>
      <c r="E174" s="19">
        <v>0</v>
      </c>
      <c r="F174" s="36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40">
        <f>ROUND((E174/D174)*100, 0)</f>
        <v>0</v>
      </c>
      <c r="P174" s="19">
        <f t="shared" si="4"/>
        <v>0</v>
      </c>
      <c r="Q174" t="s">
        <v>8314</v>
      </c>
      <c r="R174" t="s">
        <v>8318</v>
      </c>
      <c r="S174" s="30">
        <f>(((I174/60)/60)/24)+DATE(1970, 1, 1)</f>
        <v>42082.353275462956</v>
      </c>
      <c r="T174" s="30">
        <f t="shared" si="5"/>
        <v>42047.394942129627</v>
      </c>
    </row>
    <row r="175" spans="1:20" ht="45" x14ac:dyDescent="0.25">
      <c r="A175">
        <v>173</v>
      </c>
      <c r="B175" s="3" t="s">
        <v>175</v>
      </c>
      <c r="C175" s="3" t="s">
        <v>4283</v>
      </c>
      <c r="D175" s="19">
        <v>1110</v>
      </c>
      <c r="E175" s="19">
        <v>0</v>
      </c>
      <c r="F175" s="36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40">
        <f>ROUND((E175/D175)*100, 0)</f>
        <v>0</v>
      </c>
      <c r="P175" s="19">
        <f t="shared" si="4"/>
        <v>0</v>
      </c>
      <c r="Q175" t="s">
        <v>8314</v>
      </c>
      <c r="R175" t="s">
        <v>8318</v>
      </c>
      <c r="S175" s="30">
        <f>(((I175/60)/60)/24)+DATE(1970, 1, 1)</f>
        <v>42063.573009259257</v>
      </c>
      <c r="T175" s="30">
        <f t="shared" si="5"/>
        <v>42033.573009259257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 s="19">
        <v>6000</v>
      </c>
      <c r="E176" s="19">
        <v>0</v>
      </c>
      <c r="F176" s="3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40">
        <f>ROUND((E176/D176)*100, 0)</f>
        <v>0</v>
      </c>
      <c r="P176" s="19">
        <f t="shared" si="4"/>
        <v>0</v>
      </c>
      <c r="Q176" t="s">
        <v>8314</v>
      </c>
      <c r="R176" t="s">
        <v>8318</v>
      </c>
      <c r="S176" s="30">
        <f>(((I176/60)/60)/24)+DATE(1970, 1, 1)</f>
        <v>42132.758981481486</v>
      </c>
      <c r="T176" s="30">
        <f t="shared" si="5"/>
        <v>42072.758981481486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 s="19">
        <v>20000</v>
      </c>
      <c r="E177" s="19">
        <v>1297</v>
      </c>
      <c r="F177" s="36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40">
        <f>ROUND((E177/D177)*100, 0)</f>
        <v>6</v>
      </c>
      <c r="P177" s="19">
        <f t="shared" si="4"/>
        <v>49.88</v>
      </c>
      <c r="Q177" t="s">
        <v>8314</v>
      </c>
      <c r="R177" t="s">
        <v>8318</v>
      </c>
      <c r="S177" s="30">
        <f>(((I177/60)/60)/24)+DATE(1970, 1, 1)</f>
        <v>41880.777905092589</v>
      </c>
      <c r="T177" s="30">
        <f t="shared" si="5"/>
        <v>41855.777905092589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 s="19">
        <v>1500</v>
      </c>
      <c r="E178" s="19">
        <v>0</v>
      </c>
      <c r="F178" s="36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40">
        <f>ROUND((E178/D178)*100, 0)</f>
        <v>0</v>
      </c>
      <c r="P178" s="19">
        <f t="shared" si="4"/>
        <v>0</v>
      </c>
      <c r="Q178" t="s">
        <v>8314</v>
      </c>
      <c r="R178" t="s">
        <v>8318</v>
      </c>
      <c r="S178" s="30">
        <f>(((I178/60)/60)/24)+DATE(1970, 1, 1)</f>
        <v>42221.824062500003</v>
      </c>
      <c r="T178" s="30">
        <f t="shared" si="5"/>
        <v>42191.824062500003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 s="19">
        <v>450</v>
      </c>
      <c r="E179" s="19">
        <v>180</v>
      </c>
      <c r="F179" s="36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40">
        <f>ROUND((E179/D179)*100, 0)</f>
        <v>40</v>
      </c>
      <c r="P179" s="19">
        <f t="shared" si="4"/>
        <v>25.71</v>
      </c>
      <c r="Q179" t="s">
        <v>8314</v>
      </c>
      <c r="R179" t="s">
        <v>8318</v>
      </c>
      <c r="S179" s="30">
        <f>(((I179/60)/60)/24)+DATE(1970, 1, 1)</f>
        <v>42087.00608796296</v>
      </c>
      <c r="T179" s="30">
        <f t="shared" si="5"/>
        <v>42070.047754629632</v>
      </c>
    </row>
    <row r="180" spans="1:20" ht="45" x14ac:dyDescent="0.25">
      <c r="A180">
        <v>178</v>
      </c>
      <c r="B180" s="3" t="s">
        <v>180</v>
      </c>
      <c r="C180" s="3" t="s">
        <v>4288</v>
      </c>
      <c r="D180" s="19">
        <v>500000</v>
      </c>
      <c r="E180" s="19">
        <v>0</v>
      </c>
      <c r="F180" s="36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40">
        <f>ROUND((E180/D180)*100, 0)</f>
        <v>0</v>
      </c>
      <c r="P180" s="19">
        <f t="shared" si="4"/>
        <v>0</v>
      </c>
      <c r="Q180" t="s">
        <v>8314</v>
      </c>
      <c r="R180" t="s">
        <v>8318</v>
      </c>
      <c r="S180" s="30">
        <f>(((I180/60)/60)/24)+DATE(1970, 1, 1)</f>
        <v>42334.997048611112</v>
      </c>
      <c r="T180" s="30">
        <f t="shared" si="5"/>
        <v>42304.955381944441</v>
      </c>
    </row>
    <row r="181" spans="1:20" ht="30" x14ac:dyDescent="0.25">
      <c r="A181">
        <v>179</v>
      </c>
      <c r="B181" s="3" t="s">
        <v>181</v>
      </c>
      <c r="C181" s="3" t="s">
        <v>4289</v>
      </c>
      <c r="D181" s="19">
        <v>1000</v>
      </c>
      <c r="E181" s="19">
        <v>200</v>
      </c>
      <c r="F181" s="36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40">
        <f>ROUND((E181/D181)*100, 0)</f>
        <v>20</v>
      </c>
      <c r="P181" s="19">
        <f t="shared" si="4"/>
        <v>100</v>
      </c>
      <c r="Q181" t="s">
        <v>8314</v>
      </c>
      <c r="R181" t="s">
        <v>8318</v>
      </c>
      <c r="S181" s="30">
        <f>(((I181/60)/60)/24)+DATE(1970, 1, 1)</f>
        <v>42433.080497685187</v>
      </c>
      <c r="T181" s="30">
        <f t="shared" si="5"/>
        <v>42403.080497685187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 s="19">
        <v>1200</v>
      </c>
      <c r="E182" s="19">
        <v>401</v>
      </c>
      <c r="F182" s="36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40">
        <f>ROUND((E182/D182)*100, 0)</f>
        <v>33</v>
      </c>
      <c r="P182" s="19">
        <f t="shared" si="4"/>
        <v>30.85</v>
      </c>
      <c r="Q182" t="s">
        <v>8314</v>
      </c>
      <c r="R182" t="s">
        <v>8318</v>
      </c>
      <c r="S182" s="30">
        <f>(((I182/60)/60)/24)+DATE(1970, 1, 1)</f>
        <v>42107.791666666672</v>
      </c>
      <c r="T182" s="30">
        <f t="shared" si="5"/>
        <v>42067.991238425922</v>
      </c>
    </row>
    <row r="183" spans="1:20" ht="60" x14ac:dyDescent="0.25">
      <c r="A183">
        <v>181</v>
      </c>
      <c r="B183" s="3" t="s">
        <v>183</v>
      </c>
      <c r="C183" s="3" t="s">
        <v>4291</v>
      </c>
      <c r="D183" s="19">
        <v>3423</v>
      </c>
      <c r="E183" s="19">
        <v>722</v>
      </c>
      <c r="F183" s="36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40">
        <f>ROUND((E183/D183)*100, 0)</f>
        <v>21</v>
      </c>
      <c r="P183" s="19">
        <f t="shared" si="4"/>
        <v>180.5</v>
      </c>
      <c r="Q183" t="s">
        <v>8314</v>
      </c>
      <c r="R183" t="s">
        <v>8318</v>
      </c>
      <c r="S183" s="30">
        <f>(((I183/60)/60)/24)+DATE(1970, 1, 1)</f>
        <v>42177.741840277777</v>
      </c>
      <c r="T183" s="30">
        <f t="shared" si="5"/>
        <v>42147.741840277777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 s="19">
        <v>1000</v>
      </c>
      <c r="E184" s="19">
        <v>0</v>
      </c>
      <c r="F184" s="36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40">
        <f>ROUND((E184/D184)*100, 0)</f>
        <v>0</v>
      </c>
      <c r="P184" s="19">
        <f t="shared" si="4"/>
        <v>0</v>
      </c>
      <c r="Q184" t="s">
        <v>8314</v>
      </c>
      <c r="R184" t="s">
        <v>8318</v>
      </c>
      <c r="S184" s="30">
        <f>(((I184/60)/60)/24)+DATE(1970, 1, 1)</f>
        <v>42742.011944444443</v>
      </c>
      <c r="T184" s="30">
        <f t="shared" si="5"/>
        <v>42712.011944444443</v>
      </c>
    </row>
    <row r="185" spans="1:20" x14ac:dyDescent="0.25">
      <c r="A185">
        <v>183</v>
      </c>
      <c r="B185" s="3" t="s">
        <v>185</v>
      </c>
      <c r="C185" s="3" t="s">
        <v>4293</v>
      </c>
      <c r="D185" s="19">
        <v>12500</v>
      </c>
      <c r="E185" s="19">
        <v>4482</v>
      </c>
      <c r="F185" s="36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40">
        <f>ROUND((E185/D185)*100, 0)</f>
        <v>36</v>
      </c>
      <c r="P185" s="19">
        <f t="shared" si="4"/>
        <v>373.5</v>
      </c>
      <c r="Q185" t="s">
        <v>8314</v>
      </c>
      <c r="R185" t="s">
        <v>8318</v>
      </c>
      <c r="S185" s="30">
        <f>(((I185/60)/60)/24)+DATE(1970, 1, 1)</f>
        <v>41969.851967592593</v>
      </c>
      <c r="T185" s="30">
        <f t="shared" si="5"/>
        <v>41939.810300925928</v>
      </c>
    </row>
    <row r="186" spans="1:20" ht="60" x14ac:dyDescent="0.25">
      <c r="A186">
        <v>184</v>
      </c>
      <c r="B186" s="3" t="s">
        <v>186</v>
      </c>
      <c r="C186" s="3" t="s">
        <v>4294</v>
      </c>
      <c r="D186" s="19">
        <v>1500</v>
      </c>
      <c r="E186" s="19">
        <v>51</v>
      </c>
      <c r="F186" s="3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40">
        <f>ROUND((E186/D186)*100, 0)</f>
        <v>3</v>
      </c>
      <c r="P186" s="19">
        <f t="shared" si="4"/>
        <v>25.5</v>
      </c>
      <c r="Q186" t="s">
        <v>8314</v>
      </c>
      <c r="R186" t="s">
        <v>8318</v>
      </c>
      <c r="S186" s="30">
        <f>(((I186/60)/60)/24)+DATE(1970, 1, 1)</f>
        <v>41883.165972222225</v>
      </c>
      <c r="T186" s="30">
        <f t="shared" si="5"/>
        <v>41825.791226851856</v>
      </c>
    </row>
    <row r="187" spans="1:20" x14ac:dyDescent="0.25">
      <c r="A187">
        <v>185</v>
      </c>
      <c r="B187" s="3" t="s">
        <v>187</v>
      </c>
      <c r="C187" s="3" t="s">
        <v>4295</v>
      </c>
      <c r="D187" s="19">
        <v>40000</v>
      </c>
      <c r="E187" s="19">
        <v>2200</v>
      </c>
      <c r="F187" s="36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40">
        <f>ROUND((E187/D187)*100, 0)</f>
        <v>6</v>
      </c>
      <c r="P187" s="19">
        <f t="shared" si="4"/>
        <v>220</v>
      </c>
      <c r="Q187" t="s">
        <v>8314</v>
      </c>
      <c r="R187" t="s">
        <v>8318</v>
      </c>
      <c r="S187" s="30">
        <f>(((I187/60)/60)/24)+DATE(1970, 1, 1)</f>
        <v>42600.91133101852</v>
      </c>
      <c r="T187" s="30">
        <f t="shared" si="5"/>
        <v>42570.91133101852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 s="19">
        <v>5000</v>
      </c>
      <c r="E188" s="19">
        <v>0</v>
      </c>
      <c r="F188" s="36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40">
        <f>ROUND((E188/D188)*100, 0)</f>
        <v>0</v>
      </c>
      <c r="P188" s="19">
        <f t="shared" si="4"/>
        <v>0</v>
      </c>
      <c r="Q188" t="s">
        <v>8314</v>
      </c>
      <c r="R188" t="s">
        <v>8318</v>
      </c>
      <c r="S188" s="30">
        <f>(((I188/60)/60)/24)+DATE(1970, 1, 1)</f>
        <v>42797.833333333328</v>
      </c>
      <c r="T188" s="30">
        <f t="shared" si="5"/>
        <v>42767.812893518523</v>
      </c>
    </row>
    <row r="189" spans="1:20" ht="45" x14ac:dyDescent="0.25">
      <c r="A189">
        <v>187</v>
      </c>
      <c r="B189" s="3" t="s">
        <v>189</v>
      </c>
      <c r="C189" s="3" t="s">
        <v>4297</v>
      </c>
      <c r="D189" s="19">
        <v>5000</v>
      </c>
      <c r="E189" s="19">
        <v>800</v>
      </c>
      <c r="F189" s="36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40">
        <f>ROUND((E189/D189)*100, 0)</f>
        <v>16</v>
      </c>
      <c r="P189" s="19">
        <f t="shared" si="4"/>
        <v>160</v>
      </c>
      <c r="Q189" t="s">
        <v>8314</v>
      </c>
      <c r="R189" t="s">
        <v>8318</v>
      </c>
      <c r="S189" s="30">
        <f>(((I189/60)/60)/24)+DATE(1970, 1, 1)</f>
        <v>42206.290972222225</v>
      </c>
      <c r="T189" s="30">
        <f t="shared" si="5"/>
        <v>42182.234456018516</v>
      </c>
    </row>
    <row r="190" spans="1:20" ht="60" x14ac:dyDescent="0.25">
      <c r="A190">
        <v>188</v>
      </c>
      <c r="B190" s="3" t="s">
        <v>190</v>
      </c>
      <c r="C190" s="3" t="s">
        <v>4298</v>
      </c>
      <c r="D190" s="19">
        <v>1500</v>
      </c>
      <c r="E190" s="19">
        <v>0</v>
      </c>
      <c r="F190" s="36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40">
        <f>ROUND((E190/D190)*100, 0)</f>
        <v>0</v>
      </c>
      <c r="P190" s="19">
        <f t="shared" si="4"/>
        <v>0</v>
      </c>
      <c r="Q190" t="s">
        <v>8314</v>
      </c>
      <c r="R190" t="s">
        <v>8318</v>
      </c>
      <c r="S190" s="30">
        <f>(((I190/60)/60)/24)+DATE(1970, 1, 1)</f>
        <v>41887.18304398148</v>
      </c>
      <c r="T190" s="30">
        <f t="shared" si="5"/>
        <v>41857.18304398148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 s="19">
        <v>500000</v>
      </c>
      <c r="E191" s="19">
        <v>345</v>
      </c>
      <c r="F191" s="36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40">
        <f>ROUND((E191/D191)*100, 0)</f>
        <v>0</v>
      </c>
      <c r="P191" s="19">
        <f t="shared" si="4"/>
        <v>69</v>
      </c>
      <c r="Q191" t="s">
        <v>8314</v>
      </c>
      <c r="R191" t="s">
        <v>8318</v>
      </c>
      <c r="S191" s="30">
        <f>(((I191/60)/60)/24)+DATE(1970, 1, 1)</f>
        <v>42616.690706018519</v>
      </c>
      <c r="T191" s="30">
        <f t="shared" si="5"/>
        <v>42556.690706018519</v>
      </c>
    </row>
    <row r="192" spans="1:20" x14ac:dyDescent="0.25">
      <c r="A192">
        <v>190</v>
      </c>
      <c r="B192" s="3" t="s">
        <v>192</v>
      </c>
      <c r="C192" s="3" t="s">
        <v>4300</v>
      </c>
      <c r="D192" s="19">
        <v>12000</v>
      </c>
      <c r="E192" s="19">
        <v>50</v>
      </c>
      <c r="F192" s="36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40">
        <f>ROUND((E192/D192)*100, 0)</f>
        <v>0</v>
      </c>
      <c r="P192" s="19">
        <f t="shared" si="4"/>
        <v>50</v>
      </c>
      <c r="Q192" t="s">
        <v>8314</v>
      </c>
      <c r="R192" t="s">
        <v>8318</v>
      </c>
      <c r="S192" s="30">
        <f>(((I192/60)/60)/24)+DATE(1970, 1, 1)</f>
        <v>42537.650995370372</v>
      </c>
      <c r="T192" s="30">
        <f t="shared" si="5"/>
        <v>42527.650995370372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 s="19">
        <v>5000</v>
      </c>
      <c r="E193" s="19">
        <v>250</v>
      </c>
      <c r="F193" s="36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40">
        <f>ROUND((E193/D193)*100, 0)</f>
        <v>5</v>
      </c>
      <c r="P193" s="19">
        <f t="shared" si="4"/>
        <v>83.33</v>
      </c>
      <c r="Q193" t="s">
        <v>8314</v>
      </c>
      <c r="R193" t="s">
        <v>8318</v>
      </c>
      <c r="S193" s="30">
        <f>(((I193/60)/60)/24)+DATE(1970, 1, 1)</f>
        <v>42279.441412037035</v>
      </c>
      <c r="T193" s="30">
        <f t="shared" si="5"/>
        <v>42239.441412037035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 s="19">
        <v>1000000</v>
      </c>
      <c r="E194" s="19">
        <v>17</v>
      </c>
      <c r="F194" s="36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40">
        <f>ROUND((E194/D194)*100, 0)</f>
        <v>0</v>
      </c>
      <c r="P194" s="19">
        <f t="shared" si="4"/>
        <v>5.67</v>
      </c>
      <c r="Q194" t="s">
        <v>8314</v>
      </c>
      <c r="R194" t="s">
        <v>8318</v>
      </c>
      <c r="S194" s="30">
        <f>(((I194/60)/60)/24)+DATE(1970, 1, 1)</f>
        <v>41929.792037037041</v>
      </c>
      <c r="T194" s="30">
        <f t="shared" si="5"/>
        <v>41899.792037037041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 s="19">
        <v>1000</v>
      </c>
      <c r="E195" s="19">
        <v>0</v>
      </c>
      <c r="F195" s="36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40">
        <f>ROUND((E195/D195)*100, 0)</f>
        <v>0</v>
      </c>
      <c r="P195" s="19">
        <f t="shared" ref="P195:P258" si="6">IFERROR(ROUND((E195/L195), 2),0)</f>
        <v>0</v>
      </c>
      <c r="Q195" t="s">
        <v>8314</v>
      </c>
      <c r="R195" t="s">
        <v>8318</v>
      </c>
      <c r="S195" s="30">
        <f>(((I195/60)/60)/24)+DATE(1970, 1, 1)</f>
        <v>41971.976458333331</v>
      </c>
      <c r="T195" s="30">
        <f t="shared" ref="T195:T258" si="7">(((J195/60)/60)/24)+DATE(1970, 1, 1)</f>
        <v>41911.934791666667</v>
      </c>
    </row>
    <row r="196" spans="1:20" ht="45" x14ac:dyDescent="0.25">
      <c r="A196">
        <v>194</v>
      </c>
      <c r="B196" s="3" t="s">
        <v>196</v>
      </c>
      <c r="C196" s="3" t="s">
        <v>4304</v>
      </c>
      <c r="D196" s="19">
        <v>2500</v>
      </c>
      <c r="E196" s="19">
        <v>3</v>
      </c>
      <c r="F196" s="3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40">
        <f>ROUND((E196/D196)*100, 0)</f>
        <v>0</v>
      </c>
      <c r="P196" s="19">
        <f t="shared" si="6"/>
        <v>1</v>
      </c>
      <c r="Q196" t="s">
        <v>8314</v>
      </c>
      <c r="R196" t="s">
        <v>8318</v>
      </c>
      <c r="S196" s="30">
        <f>(((I196/60)/60)/24)+DATE(1970, 1, 1)</f>
        <v>42435.996886574074</v>
      </c>
      <c r="T196" s="30">
        <f t="shared" si="7"/>
        <v>42375.996886574074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 s="19">
        <v>2000000</v>
      </c>
      <c r="E197" s="19">
        <v>0</v>
      </c>
      <c r="F197" s="36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40">
        <f>ROUND((E197/D197)*100, 0)</f>
        <v>0</v>
      </c>
      <c r="P197" s="19">
        <f t="shared" si="6"/>
        <v>0</v>
      </c>
      <c r="Q197" t="s">
        <v>8314</v>
      </c>
      <c r="R197" t="s">
        <v>8318</v>
      </c>
      <c r="S197" s="30">
        <f>(((I197/60)/60)/24)+DATE(1970, 1, 1)</f>
        <v>42195.67050925926</v>
      </c>
      <c r="T197" s="30">
        <f t="shared" si="7"/>
        <v>42135.67050925926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 s="19">
        <v>3500</v>
      </c>
      <c r="E198" s="19">
        <v>1465</v>
      </c>
      <c r="F198" s="36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40">
        <f>ROUND((E198/D198)*100, 0)</f>
        <v>42</v>
      </c>
      <c r="P198" s="19">
        <f t="shared" si="6"/>
        <v>77.11</v>
      </c>
      <c r="Q198" t="s">
        <v>8314</v>
      </c>
      <c r="R198" t="s">
        <v>8318</v>
      </c>
      <c r="S198" s="30">
        <f>(((I198/60)/60)/24)+DATE(1970, 1, 1)</f>
        <v>42287.875</v>
      </c>
      <c r="T198" s="30">
        <f t="shared" si="7"/>
        <v>42259.542800925927</v>
      </c>
    </row>
    <row r="199" spans="1:20" ht="60" x14ac:dyDescent="0.25">
      <c r="A199">
        <v>197</v>
      </c>
      <c r="B199" s="3" t="s">
        <v>199</v>
      </c>
      <c r="C199" s="3" t="s">
        <v>4307</v>
      </c>
      <c r="D199" s="19">
        <v>2500</v>
      </c>
      <c r="E199" s="19">
        <v>262</v>
      </c>
      <c r="F199" s="36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40">
        <f>ROUND((E199/D199)*100, 0)</f>
        <v>10</v>
      </c>
      <c r="P199" s="19">
        <f t="shared" si="6"/>
        <v>32.75</v>
      </c>
      <c r="Q199" t="s">
        <v>8314</v>
      </c>
      <c r="R199" t="s">
        <v>8318</v>
      </c>
      <c r="S199" s="30">
        <f>(((I199/60)/60)/24)+DATE(1970, 1, 1)</f>
        <v>42783.875</v>
      </c>
      <c r="T199" s="30">
        <f t="shared" si="7"/>
        <v>42741.848379629635</v>
      </c>
    </row>
    <row r="200" spans="1:20" ht="60" x14ac:dyDescent="0.25">
      <c r="A200">
        <v>198</v>
      </c>
      <c r="B200" s="3" t="s">
        <v>200</v>
      </c>
      <c r="C200" s="3" t="s">
        <v>4308</v>
      </c>
      <c r="D200" s="19">
        <v>25000</v>
      </c>
      <c r="E200" s="19">
        <v>279</v>
      </c>
      <c r="F200" s="36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40">
        <f>ROUND((E200/D200)*100, 0)</f>
        <v>1</v>
      </c>
      <c r="P200" s="19">
        <f t="shared" si="6"/>
        <v>46.5</v>
      </c>
      <c r="Q200" t="s">
        <v>8314</v>
      </c>
      <c r="R200" t="s">
        <v>8318</v>
      </c>
      <c r="S200" s="30">
        <f>(((I200/60)/60)/24)+DATE(1970, 1, 1)</f>
        <v>41917.383356481485</v>
      </c>
      <c r="T200" s="30">
        <f t="shared" si="7"/>
        <v>41887.383356481485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 s="19">
        <v>10000</v>
      </c>
      <c r="E201" s="19">
        <v>0</v>
      </c>
      <c r="F201" s="36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40">
        <f>ROUND((E201/D201)*100, 0)</f>
        <v>0</v>
      </c>
      <c r="P201" s="19">
        <f t="shared" si="6"/>
        <v>0</v>
      </c>
      <c r="Q201" t="s">
        <v>8314</v>
      </c>
      <c r="R201" t="s">
        <v>8318</v>
      </c>
      <c r="S201" s="30">
        <f>(((I201/60)/60)/24)+DATE(1970, 1, 1)</f>
        <v>42614.123865740738</v>
      </c>
      <c r="T201" s="30">
        <f t="shared" si="7"/>
        <v>42584.123865740738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 s="19">
        <v>6000</v>
      </c>
      <c r="E202" s="19">
        <v>1571.55</v>
      </c>
      <c r="F202" s="36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40">
        <f>ROUND((E202/D202)*100, 0)</f>
        <v>26</v>
      </c>
      <c r="P202" s="19">
        <f t="shared" si="6"/>
        <v>87.31</v>
      </c>
      <c r="Q202" t="s">
        <v>8314</v>
      </c>
      <c r="R202" t="s">
        <v>8318</v>
      </c>
      <c r="S202" s="30">
        <f>(((I202/60)/60)/24)+DATE(1970, 1, 1)</f>
        <v>41897.083368055559</v>
      </c>
      <c r="T202" s="30">
        <f t="shared" si="7"/>
        <v>41867.083368055559</v>
      </c>
    </row>
    <row r="203" spans="1:20" ht="60" x14ac:dyDescent="0.25">
      <c r="A203">
        <v>201</v>
      </c>
      <c r="B203" s="3" t="s">
        <v>203</v>
      </c>
      <c r="C203" s="3" t="s">
        <v>4311</v>
      </c>
      <c r="D203" s="19">
        <v>650</v>
      </c>
      <c r="E203" s="19">
        <v>380</v>
      </c>
      <c r="F203" s="36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40">
        <f>ROUND((E203/D203)*100, 0)</f>
        <v>58</v>
      </c>
      <c r="P203" s="19">
        <f t="shared" si="6"/>
        <v>54.29</v>
      </c>
      <c r="Q203" t="s">
        <v>8314</v>
      </c>
      <c r="R203" t="s">
        <v>8318</v>
      </c>
      <c r="S203" s="30">
        <f>(((I203/60)/60)/24)+DATE(1970, 1, 1)</f>
        <v>42043.818622685183</v>
      </c>
      <c r="T203" s="30">
        <f t="shared" si="7"/>
        <v>42023.818622685183</v>
      </c>
    </row>
    <row r="204" spans="1:20" x14ac:dyDescent="0.25">
      <c r="A204">
        <v>202</v>
      </c>
      <c r="B204" s="3" t="s">
        <v>204</v>
      </c>
      <c r="C204" s="3" t="s">
        <v>4312</v>
      </c>
      <c r="D204" s="19">
        <v>6000</v>
      </c>
      <c r="E204" s="19">
        <v>0</v>
      </c>
      <c r="F204" s="36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40">
        <f>ROUND((E204/D204)*100, 0)</f>
        <v>0</v>
      </c>
      <c r="P204" s="19">
        <f t="shared" si="6"/>
        <v>0</v>
      </c>
      <c r="Q204" t="s">
        <v>8314</v>
      </c>
      <c r="R204" t="s">
        <v>8318</v>
      </c>
      <c r="S204" s="30">
        <f>(((I204/60)/60)/24)+DATE(1970, 1, 1)</f>
        <v>42285.874305555553</v>
      </c>
      <c r="T204" s="30">
        <f t="shared" si="7"/>
        <v>42255.927824074075</v>
      </c>
    </row>
    <row r="205" spans="1:20" ht="60" x14ac:dyDescent="0.25">
      <c r="A205">
        <v>203</v>
      </c>
      <c r="B205" s="3" t="s">
        <v>205</v>
      </c>
      <c r="C205" s="3" t="s">
        <v>4313</v>
      </c>
      <c r="D205" s="19">
        <v>2500</v>
      </c>
      <c r="E205" s="19">
        <v>746</v>
      </c>
      <c r="F205" s="36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40">
        <f>ROUND((E205/D205)*100, 0)</f>
        <v>30</v>
      </c>
      <c r="P205" s="19">
        <f t="shared" si="6"/>
        <v>93.25</v>
      </c>
      <c r="Q205" t="s">
        <v>8314</v>
      </c>
      <c r="R205" t="s">
        <v>8318</v>
      </c>
      <c r="S205" s="30">
        <f>(((I205/60)/60)/24)+DATE(1970, 1, 1)</f>
        <v>42033.847962962958</v>
      </c>
      <c r="T205" s="30">
        <f t="shared" si="7"/>
        <v>41973.847962962958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 s="19">
        <v>300000</v>
      </c>
      <c r="E206" s="19">
        <v>152165</v>
      </c>
      <c r="F206" s="3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40">
        <f>ROUND((E206/D206)*100, 0)</f>
        <v>51</v>
      </c>
      <c r="P206" s="19">
        <f t="shared" si="6"/>
        <v>117.68</v>
      </c>
      <c r="Q206" t="s">
        <v>8314</v>
      </c>
      <c r="R206" t="s">
        <v>8318</v>
      </c>
      <c r="S206" s="30">
        <f>(((I206/60)/60)/24)+DATE(1970, 1, 1)</f>
        <v>42586.583368055552</v>
      </c>
      <c r="T206" s="30">
        <f t="shared" si="7"/>
        <v>42556.583368055552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 s="19">
        <v>8000</v>
      </c>
      <c r="E207" s="19">
        <v>1300</v>
      </c>
      <c r="F207" s="36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40">
        <f>ROUND((E207/D207)*100, 0)</f>
        <v>16</v>
      </c>
      <c r="P207" s="19">
        <f t="shared" si="6"/>
        <v>76.47</v>
      </c>
      <c r="Q207" t="s">
        <v>8314</v>
      </c>
      <c r="R207" t="s">
        <v>8318</v>
      </c>
      <c r="S207" s="30">
        <f>(((I207/60)/60)/24)+DATE(1970, 1, 1)</f>
        <v>42283.632199074069</v>
      </c>
      <c r="T207" s="30">
        <f t="shared" si="7"/>
        <v>42248.632199074069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 s="19">
        <v>12700</v>
      </c>
      <c r="E208" s="19">
        <v>0</v>
      </c>
      <c r="F208" s="36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40">
        <f>ROUND((E208/D208)*100, 0)</f>
        <v>0</v>
      </c>
      <c r="P208" s="19">
        <f t="shared" si="6"/>
        <v>0</v>
      </c>
      <c r="Q208" t="s">
        <v>8314</v>
      </c>
      <c r="R208" t="s">
        <v>8318</v>
      </c>
      <c r="S208" s="30">
        <f>(((I208/60)/60)/24)+DATE(1970, 1, 1)</f>
        <v>42588.004432870366</v>
      </c>
      <c r="T208" s="30">
        <f t="shared" si="7"/>
        <v>42567.004432870366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 s="19">
        <v>14000</v>
      </c>
      <c r="E209" s="19">
        <v>2130</v>
      </c>
      <c r="F209" s="36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40">
        <f>ROUND((E209/D209)*100, 0)</f>
        <v>15</v>
      </c>
      <c r="P209" s="19">
        <f t="shared" si="6"/>
        <v>163.85</v>
      </c>
      <c r="Q209" t="s">
        <v>8314</v>
      </c>
      <c r="R209" t="s">
        <v>8318</v>
      </c>
      <c r="S209" s="30">
        <f>(((I209/60)/60)/24)+DATE(1970, 1, 1)</f>
        <v>42008.197199074071</v>
      </c>
      <c r="T209" s="30">
        <f t="shared" si="7"/>
        <v>41978.197199074071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 s="19">
        <v>50000</v>
      </c>
      <c r="E210" s="19">
        <v>0</v>
      </c>
      <c r="F210" s="36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40">
        <f>ROUND((E210/D210)*100, 0)</f>
        <v>0</v>
      </c>
      <c r="P210" s="19">
        <f t="shared" si="6"/>
        <v>0</v>
      </c>
      <c r="Q210" t="s">
        <v>8314</v>
      </c>
      <c r="R210" t="s">
        <v>8318</v>
      </c>
      <c r="S210" s="30">
        <f>(((I210/60)/60)/24)+DATE(1970, 1, 1)</f>
        <v>41989.369988425926</v>
      </c>
      <c r="T210" s="30">
        <f t="shared" si="7"/>
        <v>41959.369988425926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 s="19">
        <v>25000</v>
      </c>
      <c r="E211" s="19">
        <v>0</v>
      </c>
      <c r="F211" s="36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40">
        <f>ROUND((E211/D211)*100, 0)</f>
        <v>0</v>
      </c>
      <c r="P211" s="19">
        <f t="shared" si="6"/>
        <v>0</v>
      </c>
      <c r="Q211" t="s">
        <v>8314</v>
      </c>
      <c r="R211" t="s">
        <v>8318</v>
      </c>
      <c r="S211" s="30">
        <f>(((I211/60)/60)/24)+DATE(1970, 1, 1)</f>
        <v>42195.922858796301</v>
      </c>
      <c r="T211" s="30">
        <f t="shared" si="7"/>
        <v>42165.922858796301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 s="19">
        <v>12000</v>
      </c>
      <c r="E212" s="19">
        <v>3030</v>
      </c>
      <c r="F212" s="36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40">
        <f>ROUND((E212/D212)*100, 0)</f>
        <v>25</v>
      </c>
      <c r="P212" s="19">
        <f t="shared" si="6"/>
        <v>91.82</v>
      </c>
      <c r="Q212" t="s">
        <v>8314</v>
      </c>
      <c r="R212" t="s">
        <v>8318</v>
      </c>
      <c r="S212" s="30">
        <f>(((I212/60)/60)/24)+DATE(1970, 1, 1)</f>
        <v>42278.208333333328</v>
      </c>
      <c r="T212" s="30">
        <f t="shared" si="7"/>
        <v>42249.064722222218</v>
      </c>
    </row>
    <row r="213" spans="1:20" ht="60" x14ac:dyDescent="0.25">
      <c r="A213">
        <v>211</v>
      </c>
      <c r="B213" s="3" t="s">
        <v>213</v>
      </c>
      <c r="C213" s="3" t="s">
        <v>4321</v>
      </c>
      <c r="D213" s="19">
        <v>5000</v>
      </c>
      <c r="E213" s="19">
        <v>2230</v>
      </c>
      <c r="F213" s="36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40">
        <f>ROUND((E213/D213)*100, 0)</f>
        <v>45</v>
      </c>
      <c r="P213" s="19">
        <f t="shared" si="6"/>
        <v>185.83</v>
      </c>
      <c r="Q213" t="s">
        <v>8314</v>
      </c>
      <c r="R213" t="s">
        <v>8318</v>
      </c>
      <c r="S213" s="30">
        <f>(((I213/60)/60)/24)+DATE(1970, 1, 1)</f>
        <v>42266.159918981488</v>
      </c>
      <c r="T213" s="30">
        <f t="shared" si="7"/>
        <v>42236.159918981488</v>
      </c>
    </row>
    <row r="214" spans="1:20" ht="45" x14ac:dyDescent="0.25">
      <c r="A214">
        <v>212</v>
      </c>
      <c r="B214" s="3" t="s">
        <v>214</v>
      </c>
      <c r="C214" s="3" t="s">
        <v>4322</v>
      </c>
      <c r="D214" s="19">
        <v>6300</v>
      </c>
      <c r="E214" s="19">
        <v>1</v>
      </c>
      <c r="F214" s="36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40">
        <f>ROUND((E214/D214)*100, 0)</f>
        <v>0</v>
      </c>
      <c r="P214" s="19">
        <f t="shared" si="6"/>
        <v>1</v>
      </c>
      <c r="Q214" t="s">
        <v>8314</v>
      </c>
      <c r="R214" t="s">
        <v>8318</v>
      </c>
      <c r="S214" s="30">
        <f>(((I214/60)/60)/24)+DATE(1970, 1, 1)</f>
        <v>42476.839351851857</v>
      </c>
      <c r="T214" s="30">
        <f t="shared" si="7"/>
        <v>42416.881018518514</v>
      </c>
    </row>
    <row r="215" spans="1:20" ht="45" x14ac:dyDescent="0.25">
      <c r="A215">
        <v>213</v>
      </c>
      <c r="B215" s="3" t="s">
        <v>215</v>
      </c>
      <c r="C215" s="3" t="s">
        <v>4323</v>
      </c>
      <c r="D215" s="19">
        <v>50000</v>
      </c>
      <c r="E215" s="19">
        <v>20</v>
      </c>
      <c r="F215" s="36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40">
        <f>ROUND((E215/D215)*100, 0)</f>
        <v>0</v>
      </c>
      <c r="P215" s="19">
        <f t="shared" si="6"/>
        <v>20</v>
      </c>
      <c r="Q215" t="s">
        <v>8314</v>
      </c>
      <c r="R215" t="s">
        <v>8318</v>
      </c>
      <c r="S215" s="30">
        <f>(((I215/60)/60)/24)+DATE(1970, 1, 1)</f>
        <v>42232.587974537033</v>
      </c>
      <c r="T215" s="30">
        <f t="shared" si="7"/>
        <v>42202.594293981485</v>
      </c>
    </row>
    <row r="216" spans="1:20" ht="60" x14ac:dyDescent="0.25">
      <c r="A216">
        <v>214</v>
      </c>
      <c r="B216" s="3" t="s">
        <v>216</v>
      </c>
      <c r="C216" s="3" t="s">
        <v>4324</v>
      </c>
      <c r="D216" s="19">
        <v>12500</v>
      </c>
      <c r="E216" s="19">
        <v>1</v>
      </c>
      <c r="F216" s="3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40">
        <f>ROUND((E216/D216)*100, 0)</f>
        <v>0</v>
      </c>
      <c r="P216" s="19">
        <f t="shared" si="6"/>
        <v>1</v>
      </c>
      <c r="Q216" t="s">
        <v>8314</v>
      </c>
      <c r="R216" t="s">
        <v>8318</v>
      </c>
      <c r="S216" s="30">
        <f>(((I216/60)/60)/24)+DATE(1970, 1, 1)</f>
        <v>42069.64061342593</v>
      </c>
      <c r="T216" s="30">
        <f t="shared" si="7"/>
        <v>42009.64061342593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 s="19">
        <v>4400</v>
      </c>
      <c r="E217" s="19">
        <v>10</v>
      </c>
      <c r="F217" s="36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40">
        <f>ROUND((E217/D217)*100, 0)</f>
        <v>0</v>
      </c>
      <c r="P217" s="19">
        <f t="shared" si="6"/>
        <v>10</v>
      </c>
      <c r="Q217" t="s">
        <v>8314</v>
      </c>
      <c r="R217" t="s">
        <v>8318</v>
      </c>
      <c r="S217" s="30">
        <f>(((I217/60)/60)/24)+DATE(1970, 1, 1)</f>
        <v>42417.999305555553</v>
      </c>
      <c r="T217" s="30">
        <f t="shared" si="7"/>
        <v>42375.230115740742</v>
      </c>
    </row>
    <row r="218" spans="1:20" ht="60" x14ac:dyDescent="0.25">
      <c r="A218">
        <v>216</v>
      </c>
      <c r="B218" s="3" t="s">
        <v>218</v>
      </c>
      <c r="C218" s="3" t="s">
        <v>4326</v>
      </c>
      <c r="D218" s="19">
        <v>50000</v>
      </c>
      <c r="E218" s="19">
        <v>27849.22</v>
      </c>
      <c r="F218" s="36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40">
        <f>ROUND((E218/D218)*100, 0)</f>
        <v>56</v>
      </c>
      <c r="P218" s="19">
        <f t="shared" si="6"/>
        <v>331.54</v>
      </c>
      <c r="Q218" t="s">
        <v>8314</v>
      </c>
      <c r="R218" t="s">
        <v>8318</v>
      </c>
      <c r="S218" s="30">
        <f>(((I218/60)/60)/24)+DATE(1970, 1, 1)</f>
        <v>42116.917094907403</v>
      </c>
      <c r="T218" s="30">
        <f t="shared" si="7"/>
        <v>42066.958761574075</v>
      </c>
    </row>
    <row r="219" spans="1:20" x14ac:dyDescent="0.25">
      <c r="A219">
        <v>217</v>
      </c>
      <c r="B219" s="3" t="s">
        <v>219</v>
      </c>
      <c r="C219" s="3" t="s">
        <v>4327</v>
      </c>
      <c r="D219" s="19">
        <v>100000</v>
      </c>
      <c r="E219" s="19">
        <v>11943</v>
      </c>
      <c r="F219" s="36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40">
        <f>ROUND((E219/D219)*100, 0)</f>
        <v>12</v>
      </c>
      <c r="P219" s="19">
        <f t="shared" si="6"/>
        <v>314.29000000000002</v>
      </c>
      <c r="Q219" t="s">
        <v>8314</v>
      </c>
      <c r="R219" t="s">
        <v>8318</v>
      </c>
      <c r="S219" s="30">
        <f>(((I219/60)/60)/24)+DATE(1970, 1, 1)</f>
        <v>42001.64061342593</v>
      </c>
      <c r="T219" s="30">
        <f t="shared" si="7"/>
        <v>41970.64061342593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 s="19">
        <v>5000</v>
      </c>
      <c r="E220" s="19">
        <v>100</v>
      </c>
      <c r="F220" s="36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40">
        <f>ROUND((E220/D220)*100, 0)</f>
        <v>2</v>
      </c>
      <c r="P220" s="19">
        <f t="shared" si="6"/>
        <v>100</v>
      </c>
      <c r="Q220" t="s">
        <v>8314</v>
      </c>
      <c r="R220" t="s">
        <v>8318</v>
      </c>
      <c r="S220" s="30">
        <f>(((I220/60)/60)/24)+DATE(1970, 1, 1)</f>
        <v>42139.628344907411</v>
      </c>
      <c r="T220" s="30">
        <f t="shared" si="7"/>
        <v>42079.628344907411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 s="19">
        <v>50000</v>
      </c>
      <c r="E221" s="19">
        <v>8815</v>
      </c>
      <c r="F221" s="36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40">
        <f>ROUND((E221/D221)*100, 0)</f>
        <v>18</v>
      </c>
      <c r="P221" s="19">
        <f t="shared" si="6"/>
        <v>115.99</v>
      </c>
      <c r="Q221" t="s">
        <v>8314</v>
      </c>
      <c r="R221" t="s">
        <v>8318</v>
      </c>
      <c r="S221" s="30">
        <f>(((I221/60)/60)/24)+DATE(1970, 1, 1)</f>
        <v>42461.290972222225</v>
      </c>
      <c r="T221" s="30">
        <f t="shared" si="7"/>
        <v>42429.326678240745</v>
      </c>
    </row>
    <row r="222" spans="1:20" ht="45" x14ac:dyDescent="0.25">
      <c r="A222">
        <v>220</v>
      </c>
      <c r="B222" s="3" t="s">
        <v>222</v>
      </c>
      <c r="C222" s="3" t="s">
        <v>4330</v>
      </c>
      <c r="D222" s="19">
        <v>50000</v>
      </c>
      <c r="E222" s="19">
        <v>360</v>
      </c>
      <c r="F222" s="36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40">
        <f>ROUND((E222/D222)*100, 0)</f>
        <v>1</v>
      </c>
      <c r="P222" s="19">
        <f t="shared" si="6"/>
        <v>120</v>
      </c>
      <c r="Q222" t="s">
        <v>8314</v>
      </c>
      <c r="R222" t="s">
        <v>8318</v>
      </c>
      <c r="S222" s="30">
        <f>(((I222/60)/60)/24)+DATE(1970, 1, 1)</f>
        <v>42236.837499999994</v>
      </c>
      <c r="T222" s="30">
        <f t="shared" si="7"/>
        <v>42195.643865740742</v>
      </c>
    </row>
    <row r="223" spans="1:20" ht="30" x14ac:dyDescent="0.25">
      <c r="A223">
        <v>221</v>
      </c>
      <c r="B223" s="3" t="s">
        <v>223</v>
      </c>
      <c r="C223" s="3" t="s">
        <v>4331</v>
      </c>
      <c r="D223" s="19">
        <v>50000</v>
      </c>
      <c r="E223" s="19">
        <v>0</v>
      </c>
      <c r="F223" s="36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40">
        <f>ROUND((E223/D223)*100, 0)</f>
        <v>0</v>
      </c>
      <c r="P223" s="19">
        <f t="shared" si="6"/>
        <v>0</v>
      </c>
      <c r="Q223" t="s">
        <v>8314</v>
      </c>
      <c r="R223" t="s">
        <v>8318</v>
      </c>
      <c r="S223" s="30">
        <f>(((I223/60)/60)/24)+DATE(1970, 1, 1)</f>
        <v>42091.79587962963</v>
      </c>
      <c r="T223" s="30">
        <f t="shared" si="7"/>
        <v>42031.837546296301</v>
      </c>
    </row>
    <row r="224" spans="1:20" ht="60" x14ac:dyDescent="0.25">
      <c r="A224">
        <v>222</v>
      </c>
      <c r="B224" s="3" t="s">
        <v>224</v>
      </c>
      <c r="C224" s="3" t="s">
        <v>4332</v>
      </c>
      <c r="D224" s="19">
        <v>1000</v>
      </c>
      <c r="E224" s="19">
        <v>130</v>
      </c>
      <c r="F224" s="36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40">
        <f>ROUND((E224/D224)*100, 0)</f>
        <v>13</v>
      </c>
      <c r="P224" s="19">
        <f t="shared" si="6"/>
        <v>65</v>
      </c>
      <c r="Q224" t="s">
        <v>8314</v>
      </c>
      <c r="R224" t="s">
        <v>8318</v>
      </c>
      <c r="S224" s="30">
        <f>(((I224/60)/60)/24)+DATE(1970, 1, 1)</f>
        <v>42090.110416666663</v>
      </c>
      <c r="T224" s="30">
        <f t="shared" si="7"/>
        <v>42031.769884259258</v>
      </c>
    </row>
    <row r="225" spans="1:20" ht="60" x14ac:dyDescent="0.25">
      <c r="A225">
        <v>223</v>
      </c>
      <c r="B225" s="3" t="s">
        <v>225</v>
      </c>
      <c r="C225" s="3" t="s">
        <v>4333</v>
      </c>
      <c r="D225" s="19">
        <v>1500000</v>
      </c>
      <c r="E225" s="19">
        <v>0</v>
      </c>
      <c r="F225" s="36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40">
        <f>ROUND((E225/D225)*100, 0)</f>
        <v>0</v>
      </c>
      <c r="P225" s="19">
        <f t="shared" si="6"/>
        <v>0</v>
      </c>
      <c r="Q225" t="s">
        <v>8314</v>
      </c>
      <c r="R225" t="s">
        <v>8318</v>
      </c>
      <c r="S225" s="30">
        <f>(((I225/60)/60)/24)+DATE(1970, 1, 1)</f>
        <v>42512.045138888891</v>
      </c>
      <c r="T225" s="30">
        <f t="shared" si="7"/>
        <v>42482.048032407409</v>
      </c>
    </row>
    <row r="226" spans="1:20" ht="60" x14ac:dyDescent="0.25">
      <c r="A226">
        <v>224</v>
      </c>
      <c r="B226" s="3" t="s">
        <v>226</v>
      </c>
      <c r="C226" s="3" t="s">
        <v>4334</v>
      </c>
      <c r="D226" s="19">
        <v>6000000</v>
      </c>
      <c r="E226" s="19">
        <v>0</v>
      </c>
      <c r="F226" s="3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40">
        <f>ROUND((E226/D226)*100, 0)</f>
        <v>0</v>
      </c>
      <c r="P226" s="19">
        <f t="shared" si="6"/>
        <v>0</v>
      </c>
      <c r="Q226" t="s">
        <v>8314</v>
      </c>
      <c r="R226" t="s">
        <v>8318</v>
      </c>
      <c r="S226" s="30">
        <f>(((I226/60)/60)/24)+DATE(1970, 1, 1)</f>
        <v>42195.235254629632</v>
      </c>
      <c r="T226" s="30">
        <f t="shared" si="7"/>
        <v>42135.235254629632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 s="19">
        <v>200</v>
      </c>
      <c r="E227" s="19">
        <v>0</v>
      </c>
      <c r="F227" s="36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40">
        <f>ROUND((E227/D227)*100, 0)</f>
        <v>0</v>
      </c>
      <c r="P227" s="19">
        <f t="shared" si="6"/>
        <v>0</v>
      </c>
      <c r="Q227" t="s">
        <v>8314</v>
      </c>
      <c r="R227" t="s">
        <v>8318</v>
      </c>
      <c r="S227" s="30">
        <f>(((I227/60)/60)/24)+DATE(1970, 1, 1)</f>
        <v>42468.919606481482</v>
      </c>
      <c r="T227" s="30">
        <f t="shared" si="7"/>
        <v>42438.961273148147</v>
      </c>
    </row>
    <row r="228" spans="1:20" ht="45" x14ac:dyDescent="0.25">
      <c r="A228">
        <v>226</v>
      </c>
      <c r="B228" s="3" t="s">
        <v>228</v>
      </c>
      <c r="C228" s="3" t="s">
        <v>4336</v>
      </c>
      <c r="D228" s="19">
        <v>29000</v>
      </c>
      <c r="E228" s="19">
        <v>250</v>
      </c>
      <c r="F228" s="36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40">
        <f>ROUND((E228/D228)*100, 0)</f>
        <v>1</v>
      </c>
      <c r="P228" s="19">
        <f t="shared" si="6"/>
        <v>125</v>
      </c>
      <c r="Q228" t="s">
        <v>8314</v>
      </c>
      <c r="R228" t="s">
        <v>8318</v>
      </c>
      <c r="S228" s="30">
        <f>(((I228/60)/60)/24)+DATE(1970, 1, 1)</f>
        <v>42155.395138888889</v>
      </c>
      <c r="T228" s="30">
        <f t="shared" si="7"/>
        <v>42106.666018518517</v>
      </c>
    </row>
    <row r="229" spans="1:20" ht="45" x14ac:dyDescent="0.25">
      <c r="A229">
        <v>227</v>
      </c>
      <c r="B229" s="3" t="s">
        <v>229</v>
      </c>
      <c r="C229" s="3" t="s">
        <v>4337</v>
      </c>
      <c r="D229" s="19">
        <v>28000</v>
      </c>
      <c r="E229" s="19">
        <v>0</v>
      </c>
      <c r="F229" s="36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40">
        <f>ROUND((E229/D229)*100, 0)</f>
        <v>0</v>
      </c>
      <c r="P229" s="19">
        <f t="shared" si="6"/>
        <v>0</v>
      </c>
      <c r="Q229" t="s">
        <v>8314</v>
      </c>
      <c r="R229" t="s">
        <v>8318</v>
      </c>
      <c r="S229" s="30">
        <f>(((I229/60)/60)/24)+DATE(1970, 1, 1)</f>
        <v>42194.893993055557</v>
      </c>
      <c r="T229" s="30">
        <f t="shared" si="7"/>
        <v>42164.893993055557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 s="19">
        <v>8000</v>
      </c>
      <c r="E230" s="19">
        <v>0</v>
      </c>
      <c r="F230" s="36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40">
        <f>ROUND((E230/D230)*100, 0)</f>
        <v>0</v>
      </c>
      <c r="P230" s="19">
        <f t="shared" si="6"/>
        <v>0</v>
      </c>
      <c r="Q230" t="s">
        <v>8314</v>
      </c>
      <c r="R230" t="s">
        <v>8318</v>
      </c>
      <c r="S230" s="30">
        <f>(((I230/60)/60)/24)+DATE(1970, 1, 1)</f>
        <v>42156.686400462961</v>
      </c>
      <c r="T230" s="30">
        <f t="shared" si="7"/>
        <v>42096.686400462961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 s="19">
        <v>3000</v>
      </c>
      <c r="E231" s="19">
        <v>0</v>
      </c>
      <c r="F231" s="36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40">
        <f>ROUND((E231/D231)*100, 0)</f>
        <v>0</v>
      </c>
      <c r="P231" s="19">
        <f t="shared" si="6"/>
        <v>0</v>
      </c>
      <c r="Q231" t="s">
        <v>8314</v>
      </c>
      <c r="R231" t="s">
        <v>8318</v>
      </c>
      <c r="S231" s="30">
        <f>(((I231/60)/60)/24)+DATE(1970, 1, 1)</f>
        <v>42413.933993055558</v>
      </c>
      <c r="T231" s="30">
        <f t="shared" si="7"/>
        <v>42383.933993055558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 s="19">
        <v>15000</v>
      </c>
      <c r="E232" s="19">
        <v>60</v>
      </c>
      <c r="F232" s="36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40">
        <f>ROUND((E232/D232)*100, 0)</f>
        <v>0</v>
      </c>
      <c r="P232" s="19">
        <f t="shared" si="6"/>
        <v>30</v>
      </c>
      <c r="Q232" t="s">
        <v>8314</v>
      </c>
      <c r="R232" t="s">
        <v>8318</v>
      </c>
      <c r="S232" s="30">
        <f>(((I232/60)/60)/24)+DATE(1970, 1, 1)</f>
        <v>42159.777210648142</v>
      </c>
      <c r="T232" s="30">
        <f t="shared" si="7"/>
        <v>42129.777210648142</v>
      </c>
    </row>
    <row r="233" spans="1:20" ht="60" x14ac:dyDescent="0.25">
      <c r="A233">
        <v>231</v>
      </c>
      <c r="B233" s="3" t="s">
        <v>233</v>
      </c>
      <c r="C233" s="3" t="s">
        <v>4341</v>
      </c>
      <c r="D233" s="19">
        <v>1500000</v>
      </c>
      <c r="E233" s="19">
        <v>0</v>
      </c>
      <c r="F233" s="36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40">
        <f>ROUND((E233/D233)*100, 0)</f>
        <v>0</v>
      </c>
      <c r="P233" s="19">
        <f t="shared" si="6"/>
        <v>0</v>
      </c>
      <c r="Q233" t="s">
        <v>8314</v>
      </c>
      <c r="R233" t="s">
        <v>8318</v>
      </c>
      <c r="S233" s="30">
        <f>(((I233/60)/60)/24)+DATE(1970, 1, 1)</f>
        <v>42371.958923611113</v>
      </c>
      <c r="T233" s="30">
        <f t="shared" si="7"/>
        <v>42341.958923611113</v>
      </c>
    </row>
    <row r="234" spans="1:20" ht="60" x14ac:dyDescent="0.25">
      <c r="A234">
        <v>232</v>
      </c>
      <c r="B234" s="3" t="s">
        <v>234</v>
      </c>
      <c r="C234" s="3" t="s">
        <v>4342</v>
      </c>
      <c r="D234" s="19">
        <v>4000</v>
      </c>
      <c r="E234" s="19">
        <v>110</v>
      </c>
      <c r="F234" s="36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40">
        <f>ROUND((E234/D234)*100, 0)</f>
        <v>3</v>
      </c>
      <c r="P234" s="19">
        <f t="shared" si="6"/>
        <v>15.71</v>
      </c>
      <c r="Q234" t="s">
        <v>8314</v>
      </c>
      <c r="R234" t="s">
        <v>8318</v>
      </c>
      <c r="S234" s="30">
        <f>(((I234/60)/60)/24)+DATE(1970, 1, 1)</f>
        <v>42062.82576388889</v>
      </c>
      <c r="T234" s="30">
        <f t="shared" si="7"/>
        <v>42032.82576388889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 s="19">
        <v>350000</v>
      </c>
      <c r="E235" s="19">
        <v>0</v>
      </c>
      <c r="F235" s="36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40">
        <f>ROUND((E235/D235)*100, 0)</f>
        <v>0</v>
      </c>
      <c r="P235" s="19">
        <f t="shared" si="6"/>
        <v>0</v>
      </c>
      <c r="Q235" t="s">
        <v>8314</v>
      </c>
      <c r="R235" t="s">
        <v>8318</v>
      </c>
      <c r="S235" s="30">
        <f>(((I235/60)/60)/24)+DATE(1970, 1, 1)</f>
        <v>42642.911712962959</v>
      </c>
      <c r="T235" s="30">
        <f t="shared" si="7"/>
        <v>42612.911712962959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 s="19">
        <v>1000</v>
      </c>
      <c r="E236" s="19">
        <v>401</v>
      </c>
      <c r="F236" s="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40">
        <f>ROUND((E236/D236)*100, 0)</f>
        <v>40</v>
      </c>
      <c r="P236" s="19">
        <f t="shared" si="6"/>
        <v>80.2</v>
      </c>
      <c r="Q236" t="s">
        <v>8314</v>
      </c>
      <c r="R236" t="s">
        <v>8318</v>
      </c>
      <c r="S236" s="30">
        <f>(((I236/60)/60)/24)+DATE(1970, 1, 1)</f>
        <v>42176.035405092596</v>
      </c>
      <c r="T236" s="30">
        <f t="shared" si="7"/>
        <v>42136.035405092596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 s="19">
        <v>10000</v>
      </c>
      <c r="E237" s="19">
        <v>0</v>
      </c>
      <c r="F237" s="36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40">
        <f>ROUND((E237/D237)*100, 0)</f>
        <v>0</v>
      </c>
      <c r="P237" s="19">
        <f t="shared" si="6"/>
        <v>0</v>
      </c>
      <c r="Q237" t="s">
        <v>8314</v>
      </c>
      <c r="R237" t="s">
        <v>8318</v>
      </c>
      <c r="S237" s="30">
        <f>(((I237/60)/60)/24)+DATE(1970, 1, 1)</f>
        <v>42194.908530092594</v>
      </c>
      <c r="T237" s="30">
        <f t="shared" si="7"/>
        <v>42164.908530092594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 s="19">
        <v>150000</v>
      </c>
      <c r="E238" s="19">
        <v>0</v>
      </c>
      <c r="F238" s="36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40">
        <f>ROUND((E238/D238)*100, 0)</f>
        <v>0</v>
      </c>
      <c r="P238" s="19">
        <f t="shared" si="6"/>
        <v>0</v>
      </c>
      <c r="Q238" t="s">
        <v>8314</v>
      </c>
      <c r="R238" t="s">
        <v>8318</v>
      </c>
      <c r="S238" s="30">
        <f>(((I238/60)/60)/24)+DATE(1970, 1, 1)</f>
        <v>42374</v>
      </c>
      <c r="T238" s="30">
        <f t="shared" si="7"/>
        <v>42321.08447916666</v>
      </c>
    </row>
    <row r="239" spans="1:20" ht="30" x14ac:dyDescent="0.25">
      <c r="A239">
        <v>237</v>
      </c>
      <c r="B239" s="3" t="s">
        <v>239</v>
      </c>
      <c r="C239" s="3" t="s">
        <v>4347</v>
      </c>
      <c r="D239" s="19">
        <v>15000</v>
      </c>
      <c r="E239" s="19">
        <v>50</v>
      </c>
      <c r="F239" s="36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40">
        <f>ROUND((E239/D239)*100, 0)</f>
        <v>0</v>
      </c>
      <c r="P239" s="19">
        <f t="shared" si="6"/>
        <v>50</v>
      </c>
      <c r="Q239" t="s">
        <v>8314</v>
      </c>
      <c r="R239" t="s">
        <v>8318</v>
      </c>
      <c r="S239" s="30">
        <f>(((I239/60)/60)/24)+DATE(1970, 1, 1)</f>
        <v>42437.577187499999</v>
      </c>
      <c r="T239" s="30">
        <f t="shared" si="7"/>
        <v>42377.577187499999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 s="19">
        <v>26000</v>
      </c>
      <c r="E240" s="19">
        <v>0</v>
      </c>
      <c r="F240" s="36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40">
        <f>ROUND((E240/D240)*100, 0)</f>
        <v>0</v>
      </c>
      <c r="P240" s="19">
        <f t="shared" si="6"/>
        <v>0</v>
      </c>
      <c r="Q240" t="s">
        <v>8314</v>
      </c>
      <c r="R240" t="s">
        <v>8318</v>
      </c>
      <c r="S240" s="30">
        <f>(((I240/60)/60)/24)+DATE(1970, 1, 1)</f>
        <v>42734.375</v>
      </c>
      <c r="T240" s="30">
        <f t="shared" si="7"/>
        <v>42713.962499999994</v>
      </c>
    </row>
    <row r="241" spans="1:20" ht="45" x14ac:dyDescent="0.25">
      <c r="A241">
        <v>239</v>
      </c>
      <c r="B241" s="3" t="s">
        <v>241</v>
      </c>
      <c r="C241" s="3" t="s">
        <v>4349</v>
      </c>
      <c r="D241" s="19">
        <v>1000</v>
      </c>
      <c r="E241" s="19">
        <v>250</v>
      </c>
      <c r="F241" s="36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40">
        <f>ROUND((E241/D241)*100, 0)</f>
        <v>25</v>
      </c>
      <c r="P241" s="19">
        <f t="shared" si="6"/>
        <v>50</v>
      </c>
      <c r="Q241" t="s">
        <v>8314</v>
      </c>
      <c r="R241" t="s">
        <v>8318</v>
      </c>
      <c r="S241" s="30">
        <f>(((I241/60)/60)/24)+DATE(1970, 1, 1)</f>
        <v>42316.5</v>
      </c>
      <c r="T241" s="30">
        <f t="shared" si="7"/>
        <v>42297.110300925924</v>
      </c>
    </row>
    <row r="242" spans="1:20" ht="60" x14ac:dyDescent="0.25">
      <c r="A242">
        <v>240</v>
      </c>
      <c r="B242" s="3" t="s">
        <v>242</v>
      </c>
      <c r="C242" s="3" t="s">
        <v>4350</v>
      </c>
      <c r="D242" s="19">
        <v>15000</v>
      </c>
      <c r="E242" s="19">
        <v>16145.12</v>
      </c>
      <c r="F242" s="34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38">
        <f>ROUND((E242/D242)*100, 0)</f>
        <v>108</v>
      </c>
      <c r="P242" s="19">
        <f t="shared" si="6"/>
        <v>117.85</v>
      </c>
      <c r="Q242" t="s">
        <v>8314</v>
      </c>
      <c r="R242" t="s">
        <v>8319</v>
      </c>
      <c r="S242" s="30">
        <f>(((I242/60)/60)/24)+DATE(1970, 1, 1)</f>
        <v>41399.708460648151</v>
      </c>
      <c r="T242" s="30">
        <f t="shared" si="7"/>
        <v>41354.708460648151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 s="19">
        <v>36400</v>
      </c>
      <c r="E243" s="19">
        <v>41000</v>
      </c>
      <c r="F243" s="34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38">
        <f>ROUND((E243/D243)*100, 0)</f>
        <v>113</v>
      </c>
      <c r="P243" s="19">
        <f t="shared" si="6"/>
        <v>109.04</v>
      </c>
      <c r="Q243" t="s">
        <v>8314</v>
      </c>
      <c r="R243" t="s">
        <v>8319</v>
      </c>
      <c r="S243" s="30">
        <f>(((I243/60)/60)/24)+DATE(1970, 1, 1)</f>
        <v>41994.697962962964</v>
      </c>
      <c r="T243" s="30">
        <f t="shared" si="7"/>
        <v>41949.697962962964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 s="19">
        <v>13000</v>
      </c>
      <c r="E244" s="19">
        <v>14750</v>
      </c>
      <c r="F244" s="3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38">
        <f>ROUND((E244/D244)*100, 0)</f>
        <v>113</v>
      </c>
      <c r="P244" s="19">
        <f t="shared" si="6"/>
        <v>73.02</v>
      </c>
      <c r="Q244" t="s">
        <v>8314</v>
      </c>
      <c r="R244" t="s">
        <v>8319</v>
      </c>
      <c r="S244" s="30">
        <f>(((I244/60)/60)/24)+DATE(1970, 1, 1)</f>
        <v>40897.492939814816</v>
      </c>
      <c r="T244" s="30">
        <f t="shared" si="7"/>
        <v>40862.492939814816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 s="19">
        <v>25000</v>
      </c>
      <c r="E245" s="19">
        <v>25648</v>
      </c>
      <c r="F245" s="34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38">
        <f>ROUND((E245/D245)*100, 0)</f>
        <v>103</v>
      </c>
      <c r="P245" s="19">
        <f t="shared" si="6"/>
        <v>78.2</v>
      </c>
      <c r="Q245" t="s">
        <v>8314</v>
      </c>
      <c r="R245" t="s">
        <v>8319</v>
      </c>
      <c r="S245" s="30">
        <f>(((I245/60)/60)/24)+DATE(1970, 1, 1)</f>
        <v>41692.047500000001</v>
      </c>
      <c r="T245" s="30">
        <f t="shared" si="7"/>
        <v>41662.047500000001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 s="19">
        <v>3500</v>
      </c>
      <c r="E246" s="19">
        <v>3981.5</v>
      </c>
      <c r="F246" s="34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38">
        <f>ROUND((E246/D246)*100, 0)</f>
        <v>114</v>
      </c>
      <c r="P246" s="19">
        <f t="shared" si="6"/>
        <v>47.4</v>
      </c>
      <c r="Q246" t="s">
        <v>8314</v>
      </c>
      <c r="R246" t="s">
        <v>8319</v>
      </c>
      <c r="S246" s="30">
        <f>(((I246/60)/60)/24)+DATE(1970, 1, 1)</f>
        <v>40253.29583333333</v>
      </c>
      <c r="T246" s="30">
        <f t="shared" si="7"/>
        <v>40213.323599537034</v>
      </c>
    </row>
    <row r="247" spans="1:20" ht="60" x14ac:dyDescent="0.25">
      <c r="A247">
        <v>245</v>
      </c>
      <c r="B247" s="3" t="s">
        <v>246</v>
      </c>
      <c r="C247" s="3" t="s">
        <v>4355</v>
      </c>
      <c r="D247" s="19">
        <v>5000</v>
      </c>
      <c r="E247" s="19">
        <v>5186</v>
      </c>
      <c r="F247" s="34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38">
        <f>ROUND((E247/D247)*100, 0)</f>
        <v>104</v>
      </c>
      <c r="P247" s="19">
        <f t="shared" si="6"/>
        <v>54.02</v>
      </c>
      <c r="Q247" t="s">
        <v>8314</v>
      </c>
      <c r="R247" t="s">
        <v>8319</v>
      </c>
      <c r="S247" s="30">
        <f>(((I247/60)/60)/24)+DATE(1970, 1, 1)</f>
        <v>41137.053067129629</v>
      </c>
      <c r="T247" s="30">
        <f t="shared" si="7"/>
        <v>41107.053067129629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 s="19">
        <v>5000</v>
      </c>
      <c r="E248" s="19">
        <v>15273</v>
      </c>
      <c r="F248" s="34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39">
        <f>ROUND((E248/D248)*100, 0)</f>
        <v>305</v>
      </c>
      <c r="P248" s="19">
        <f t="shared" si="6"/>
        <v>68.489999999999995</v>
      </c>
      <c r="Q248" t="s">
        <v>8314</v>
      </c>
      <c r="R248" t="s">
        <v>8319</v>
      </c>
      <c r="S248" s="30">
        <f>(((I248/60)/60)/24)+DATE(1970, 1, 1)</f>
        <v>40530.405150462961</v>
      </c>
      <c r="T248" s="30">
        <f t="shared" si="7"/>
        <v>40480.363483796296</v>
      </c>
    </row>
    <row r="249" spans="1:20" ht="60" x14ac:dyDescent="0.25">
      <c r="A249">
        <v>247</v>
      </c>
      <c r="B249" s="3" t="s">
        <v>248</v>
      </c>
      <c r="C249" s="3" t="s">
        <v>4357</v>
      </c>
      <c r="D249" s="19">
        <v>5000</v>
      </c>
      <c r="E249" s="19">
        <v>6705</v>
      </c>
      <c r="F249" s="34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38">
        <f>ROUND((E249/D249)*100, 0)</f>
        <v>134</v>
      </c>
      <c r="P249" s="19">
        <f t="shared" si="6"/>
        <v>108.15</v>
      </c>
      <c r="Q249" t="s">
        <v>8314</v>
      </c>
      <c r="R249" t="s">
        <v>8319</v>
      </c>
      <c r="S249" s="30">
        <f>(((I249/60)/60)/24)+DATE(1970, 1, 1)</f>
        <v>40467.152083333334</v>
      </c>
      <c r="T249" s="30">
        <f t="shared" si="7"/>
        <v>40430.604328703703</v>
      </c>
    </row>
    <row r="250" spans="1:20" ht="60" x14ac:dyDescent="0.25">
      <c r="A250">
        <v>248</v>
      </c>
      <c r="B250" s="3" t="s">
        <v>249</v>
      </c>
      <c r="C250" s="3" t="s">
        <v>4358</v>
      </c>
      <c r="D250" s="19">
        <v>85000</v>
      </c>
      <c r="E250" s="19">
        <v>86133</v>
      </c>
      <c r="F250" s="34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38">
        <f>ROUND((E250/D250)*100, 0)</f>
        <v>101</v>
      </c>
      <c r="P250" s="19">
        <f t="shared" si="6"/>
        <v>589.95000000000005</v>
      </c>
      <c r="Q250" t="s">
        <v>8314</v>
      </c>
      <c r="R250" t="s">
        <v>8319</v>
      </c>
      <c r="S250" s="30">
        <f>(((I250/60)/60)/24)+DATE(1970, 1, 1)</f>
        <v>40915.774409722224</v>
      </c>
      <c r="T250" s="30">
        <f t="shared" si="7"/>
        <v>40870.774409722224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 s="19">
        <v>10000</v>
      </c>
      <c r="E251" s="19">
        <v>11292</v>
      </c>
      <c r="F251" s="34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38">
        <f>ROUND((E251/D251)*100, 0)</f>
        <v>113</v>
      </c>
      <c r="P251" s="19">
        <f t="shared" si="6"/>
        <v>48.05</v>
      </c>
      <c r="Q251" t="s">
        <v>8314</v>
      </c>
      <c r="R251" t="s">
        <v>8319</v>
      </c>
      <c r="S251" s="30">
        <f>(((I251/60)/60)/24)+DATE(1970, 1, 1)</f>
        <v>40412.736111111109</v>
      </c>
      <c r="T251" s="30">
        <f t="shared" si="7"/>
        <v>40332.923842592594</v>
      </c>
    </row>
    <row r="252" spans="1:20" ht="60" x14ac:dyDescent="0.25">
      <c r="A252">
        <v>250</v>
      </c>
      <c r="B252" s="3" t="s">
        <v>251</v>
      </c>
      <c r="C252" s="3" t="s">
        <v>4360</v>
      </c>
      <c r="D252" s="19">
        <v>30000</v>
      </c>
      <c r="E252" s="19">
        <v>31675</v>
      </c>
      <c r="F252" s="34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38">
        <f>ROUND((E252/D252)*100, 0)</f>
        <v>106</v>
      </c>
      <c r="P252" s="19">
        <f t="shared" si="6"/>
        <v>72.48</v>
      </c>
      <c r="Q252" t="s">
        <v>8314</v>
      </c>
      <c r="R252" t="s">
        <v>8319</v>
      </c>
      <c r="S252" s="30">
        <f>(((I252/60)/60)/24)+DATE(1970, 1, 1)</f>
        <v>41431.565868055557</v>
      </c>
      <c r="T252" s="30">
        <f t="shared" si="7"/>
        <v>41401.565868055557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 s="19">
        <v>3500</v>
      </c>
      <c r="E253" s="19">
        <v>4395</v>
      </c>
      <c r="F253" s="34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38">
        <f>ROUND((E253/D253)*100, 0)</f>
        <v>126</v>
      </c>
      <c r="P253" s="19">
        <f t="shared" si="6"/>
        <v>57.08</v>
      </c>
      <c r="Q253" t="s">
        <v>8314</v>
      </c>
      <c r="R253" t="s">
        <v>8319</v>
      </c>
      <c r="S253" s="30">
        <f>(((I253/60)/60)/24)+DATE(1970, 1, 1)</f>
        <v>41045.791666666664</v>
      </c>
      <c r="T253" s="30">
        <f t="shared" si="7"/>
        <v>41013.787569444445</v>
      </c>
    </row>
    <row r="254" spans="1:20" ht="45" x14ac:dyDescent="0.25">
      <c r="A254">
        <v>252</v>
      </c>
      <c r="B254" s="3" t="s">
        <v>253</v>
      </c>
      <c r="C254" s="3" t="s">
        <v>4362</v>
      </c>
      <c r="D254" s="19">
        <v>5000</v>
      </c>
      <c r="E254" s="19">
        <v>9228</v>
      </c>
      <c r="F254" s="3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38">
        <f>ROUND((E254/D254)*100, 0)</f>
        <v>185</v>
      </c>
      <c r="P254" s="19">
        <f t="shared" si="6"/>
        <v>85.44</v>
      </c>
      <c r="Q254" t="s">
        <v>8314</v>
      </c>
      <c r="R254" t="s">
        <v>8319</v>
      </c>
      <c r="S254" s="30">
        <f>(((I254/60)/60)/24)+DATE(1970, 1, 1)</f>
        <v>40330.165972222225</v>
      </c>
      <c r="T254" s="30">
        <f t="shared" si="7"/>
        <v>40266.662708333337</v>
      </c>
    </row>
    <row r="255" spans="1:20" ht="60" x14ac:dyDescent="0.25">
      <c r="A255">
        <v>253</v>
      </c>
      <c r="B255" s="3" t="s">
        <v>254</v>
      </c>
      <c r="C255" s="3" t="s">
        <v>4363</v>
      </c>
      <c r="D255" s="19">
        <v>1500</v>
      </c>
      <c r="E255" s="19">
        <v>1511</v>
      </c>
      <c r="F255" s="34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38">
        <f>ROUND((E255/D255)*100, 0)</f>
        <v>101</v>
      </c>
      <c r="P255" s="19">
        <f t="shared" si="6"/>
        <v>215.86</v>
      </c>
      <c r="Q255" t="s">
        <v>8314</v>
      </c>
      <c r="R255" t="s">
        <v>8319</v>
      </c>
      <c r="S255" s="30">
        <f>(((I255/60)/60)/24)+DATE(1970, 1, 1)</f>
        <v>40954.650868055556</v>
      </c>
      <c r="T255" s="30">
        <f t="shared" si="7"/>
        <v>40924.650868055556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 s="19">
        <v>24000</v>
      </c>
      <c r="E256" s="19">
        <v>28067.34</v>
      </c>
      <c r="F256" s="34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38">
        <f>ROUND((E256/D256)*100, 0)</f>
        <v>117</v>
      </c>
      <c r="P256" s="19">
        <f t="shared" si="6"/>
        <v>89.39</v>
      </c>
      <c r="Q256" t="s">
        <v>8314</v>
      </c>
      <c r="R256" t="s">
        <v>8319</v>
      </c>
      <c r="S256" s="30">
        <f>(((I256/60)/60)/24)+DATE(1970, 1, 1)</f>
        <v>42294.083333333328</v>
      </c>
      <c r="T256" s="30">
        <f t="shared" si="7"/>
        <v>42263.952662037031</v>
      </c>
    </row>
    <row r="257" spans="1:20" ht="30" x14ac:dyDescent="0.25">
      <c r="A257">
        <v>255</v>
      </c>
      <c r="B257" s="3" t="s">
        <v>256</v>
      </c>
      <c r="C257" s="3" t="s">
        <v>4365</v>
      </c>
      <c r="D257" s="19">
        <v>8000</v>
      </c>
      <c r="E257" s="19">
        <v>8538.66</v>
      </c>
      <c r="F257" s="34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38">
        <f>ROUND((E257/D257)*100, 0)</f>
        <v>107</v>
      </c>
      <c r="P257" s="19">
        <f t="shared" si="6"/>
        <v>45.42</v>
      </c>
      <c r="Q257" t="s">
        <v>8314</v>
      </c>
      <c r="R257" t="s">
        <v>8319</v>
      </c>
      <c r="S257" s="30">
        <f>(((I257/60)/60)/24)+DATE(1970, 1, 1)</f>
        <v>40618.48474537037</v>
      </c>
      <c r="T257" s="30">
        <f t="shared" si="7"/>
        <v>40588.526412037041</v>
      </c>
    </row>
    <row r="258" spans="1:20" ht="60" x14ac:dyDescent="0.25">
      <c r="A258">
        <v>256</v>
      </c>
      <c r="B258" s="3" t="s">
        <v>257</v>
      </c>
      <c r="C258" s="3" t="s">
        <v>4366</v>
      </c>
      <c r="D258" s="19">
        <v>13000</v>
      </c>
      <c r="E258" s="19">
        <v>18083</v>
      </c>
      <c r="F258" s="34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38">
        <f>ROUND((E258/D258)*100, 0)</f>
        <v>139</v>
      </c>
      <c r="P258" s="19">
        <f t="shared" si="6"/>
        <v>65.760000000000005</v>
      </c>
      <c r="Q258" t="s">
        <v>8314</v>
      </c>
      <c r="R258" t="s">
        <v>8319</v>
      </c>
      <c r="S258" s="30">
        <f>(((I258/60)/60)/24)+DATE(1970, 1, 1)</f>
        <v>41349.769293981481</v>
      </c>
      <c r="T258" s="30">
        <f t="shared" si="7"/>
        <v>41319.769293981481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 s="19">
        <v>35000</v>
      </c>
      <c r="E259" s="19">
        <v>37354.269999999997</v>
      </c>
      <c r="F259" s="34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38">
        <f>ROUND((E259/D259)*100, 0)</f>
        <v>107</v>
      </c>
      <c r="P259" s="19">
        <f t="shared" ref="P259:P322" si="8">IFERROR(ROUND((E259/L259), 2),0)</f>
        <v>66.7</v>
      </c>
      <c r="Q259" t="s">
        <v>8314</v>
      </c>
      <c r="R259" t="s">
        <v>8319</v>
      </c>
      <c r="S259" s="30">
        <f>(((I259/60)/60)/24)+DATE(1970, 1, 1)</f>
        <v>42509.626875000002</v>
      </c>
      <c r="T259" s="30">
        <f t="shared" ref="T259:T322" si="9">(((J259/60)/60)/24)+DATE(1970, 1, 1)</f>
        <v>42479.626875000002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 s="19">
        <v>30000</v>
      </c>
      <c r="E260" s="19">
        <v>57342</v>
      </c>
      <c r="F260" s="34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38">
        <f>ROUND((E260/D260)*100, 0)</f>
        <v>191</v>
      </c>
      <c r="P260" s="19">
        <f t="shared" si="8"/>
        <v>83.35</v>
      </c>
      <c r="Q260" t="s">
        <v>8314</v>
      </c>
      <c r="R260" t="s">
        <v>8319</v>
      </c>
      <c r="S260" s="30">
        <f>(((I260/60)/60)/24)+DATE(1970, 1, 1)</f>
        <v>40712.051689814813</v>
      </c>
      <c r="T260" s="30">
        <f t="shared" si="9"/>
        <v>40682.051689814813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 s="19">
        <v>75000</v>
      </c>
      <c r="E261" s="19">
        <v>98953.42</v>
      </c>
      <c r="F261" s="34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38">
        <f>ROUND((E261/D261)*100, 0)</f>
        <v>132</v>
      </c>
      <c r="P261" s="19">
        <f t="shared" si="8"/>
        <v>105.05</v>
      </c>
      <c r="Q261" t="s">
        <v>8314</v>
      </c>
      <c r="R261" t="s">
        <v>8319</v>
      </c>
      <c r="S261" s="30">
        <f>(((I261/60)/60)/24)+DATE(1970, 1, 1)</f>
        <v>42102.738067129627</v>
      </c>
      <c r="T261" s="30">
        <f t="shared" si="9"/>
        <v>42072.738067129627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 s="19">
        <v>10000</v>
      </c>
      <c r="E262" s="19">
        <v>10640</v>
      </c>
      <c r="F262" s="34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38">
        <f>ROUND((E262/D262)*100, 0)</f>
        <v>106</v>
      </c>
      <c r="P262" s="19">
        <f t="shared" si="8"/>
        <v>120.91</v>
      </c>
      <c r="Q262" t="s">
        <v>8314</v>
      </c>
      <c r="R262" t="s">
        <v>8319</v>
      </c>
      <c r="S262" s="30">
        <f>(((I262/60)/60)/24)+DATE(1970, 1, 1)</f>
        <v>40376.415972222225</v>
      </c>
      <c r="T262" s="30">
        <f t="shared" si="9"/>
        <v>40330.755543981482</v>
      </c>
    </row>
    <row r="263" spans="1:20" ht="45" x14ac:dyDescent="0.25">
      <c r="A263">
        <v>261</v>
      </c>
      <c r="B263" s="3" t="s">
        <v>262</v>
      </c>
      <c r="C263" s="3" t="s">
        <v>4371</v>
      </c>
      <c r="D263" s="19">
        <v>20000</v>
      </c>
      <c r="E263" s="19">
        <v>21480</v>
      </c>
      <c r="F263" s="34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38">
        <f>ROUND((E263/D263)*100, 0)</f>
        <v>107</v>
      </c>
      <c r="P263" s="19">
        <f t="shared" si="8"/>
        <v>97.64</v>
      </c>
      <c r="Q263" t="s">
        <v>8314</v>
      </c>
      <c r="R263" t="s">
        <v>8319</v>
      </c>
      <c r="S263" s="30">
        <f>(((I263/60)/60)/24)+DATE(1970, 1, 1)</f>
        <v>41067.621527777781</v>
      </c>
      <c r="T263" s="30">
        <f t="shared" si="9"/>
        <v>41017.885462962964</v>
      </c>
    </row>
    <row r="264" spans="1:20" ht="30" x14ac:dyDescent="0.25">
      <c r="A264">
        <v>262</v>
      </c>
      <c r="B264" s="3" t="s">
        <v>263</v>
      </c>
      <c r="C264" s="3" t="s">
        <v>4372</v>
      </c>
      <c r="D264" s="19">
        <v>2500</v>
      </c>
      <c r="E264" s="19">
        <v>6000</v>
      </c>
      <c r="F264" s="3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39">
        <f>ROUND((E264/D264)*100, 0)</f>
        <v>240</v>
      </c>
      <c r="P264" s="19">
        <f t="shared" si="8"/>
        <v>41.38</v>
      </c>
      <c r="Q264" t="s">
        <v>8314</v>
      </c>
      <c r="R264" t="s">
        <v>8319</v>
      </c>
      <c r="S264" s="30">
        <f>(((I264/60)/60)/24)+DATE(1970, 1, 1)</f>
        <v>40600.24800925926</v>
      </c>
      <c r="T264" s="30">
        <f t="shared" si="9"/>
        <v>40555.24800925926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 s="19">
        <v>25000</v>
      </c>
      <c r="E265" s="19">
        <v>29520.27</v>
      </c>
      <c r="F265" s="34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38">
        <f>ROUND((E265/D265)*100, 0)</f>
        <v>118</v>
      </c>
      <c r="P265" s="19">
        <f t="shared" si="8"/>
        <v>30.65</v>
      </c>
      <c r="Q265" t="s">
        <v>8314</v>
      </c>
      <c r="R265" t="s">
        <v>8319</v>
      </c>
      <c r="S265" s="30">
        <f>(((I265/60)/60)/24)+DATE(1970, 1, 1)</f>
        <v>41179.954791666663</v>
      </c>
      <c r="T265" s="30">
        <f t="shared" si="9"/>
        <v>41149.954791666663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 s="19">
        <v>5000</v>
      </c>
      <c r="E266" s="19">
        <v>5910</v>
      </c>
      <c r="F266" s="34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38">
        <f>ROUND((E266/D266)*100, 0)</f>
        <v>118</v>
      </c>
      <c r="P266" s="19">
        <f t="shared" si="8"/>
        <v>64.95</v>
      </c>
      <c r="Q266" t="s">
        <v>8314</v>
      </c>
      <c r="R266" t="s">
        <v>8319</v>
      </c>
      <c r="S266" s="30">
        <f>(((I266/60)/60)/24)+DATE(1970, 1, 1)</f>
        <v>41040.620312500003</v>
      </c>
      <c r="T266" s="30">
        <f t="shared" si="9"/>
        <v>41010.620312500003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 s="19">
        <v>5000</v>
      </c>
      <c r="E267" s="19">
        <v>5555</v>
      </c>
      <c r="F267" s="34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38">
        <f>ROUND((E267/D267)*100, 0)</f>
        <v>111</v>
      </c>
      <c r="P267" s="19">
        <f t="shared" si="8"/>
        <v>95.78</v>
      </c>
      <c r="Q267" t="s">
        <v>8314</v>
      </c>
      <c r="R267" t="s">
        <v>8319</v>
      </c>
      <c r="S267" s="30">
        <f>(((I267/60)/60)/24)+DATE(1970, 1, 1)</f>
        <v>40308.844444444447</v>
      </c>
      <c r="T267" s="30">
        <f t="shared" si="9"/>
        <v>40267.245717592588</v>
      </c>
    </row>
    <row r="268" spans="1:20" ht="60" x14ac:dyDescent="0.25">
      <c r="A268">
        <v>266</v>
      </c>
      <c r="B268" s="3" t="s">
        <v>267</v>
      </c>
      <c r="C268" s="3" t="s">
        <v>4376</v>
      </c>
      <c r="D268" s="19">
        <v>1000</v>
      </c>
      <c r="E268" s="19">
        <v>1455</v>
      </c>
      <c r="F268" s="34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38">
        <f>ROUND((E268/D268)*100, 0)</f>
        <v>146</v>
      </c>
      <c r="P268" s="19">
        <f t="shared" si="8"/>
        <v>40.42</v>
      </c>
      <c r="Q268" t="s">
        <v>8314</v>
      </c>
      <c r="R268" t="s">
        <v>8319</v>
      </c>
      <c r="S268" s="30">
        <f>(((I268/60)/60)/24)+DATE(1970, 1, 1)</f>
        <v>40291.160416666666</v>
      </c>
      <c r="T268" s="30">
        <f t="shared" si="9"/>
        <v>40205.174849537041</v>
      </c>
    </row>
    <row r="269" spans="1:20" ht="45" x14ac:dyDescent="0.25">
      <c r="A269">
        <v>267</v>
      </c>
      <c r="B269" s="3" t="s">
        <v>268</v>
      </c>
      <c r="C269" s="3" t="s">
        <v>4377</v>
      </c>
      <c r="D269" s="19">
        <v>9850</v>
      </c>
      <c r="E269" s="19">
        <v>12965.44</v>
      </c>
      <c r="F269" s="34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38">
        <f>ROUND((E269/D269)*100, 0)</f>
        <v>132</v>
      </c>
      <c r="P269" s="19">
        <f t="shared" si="8"/>
        <v>78.58</v>
      </c>
      <c r="Q269" t="s">
        <v>8314</v>
      </c>
      <c r="R269" t="s">
        <v>8319</v>
      </c>
      <c r="S269" s="30">
        <f>(((I269/60)/60)/24)+DATE(1970, 1, 1)</f>
        <v>41815.452534722222</v>
      </c>
      <c r="T269" s="30">
        <f t="shared" si="9"/>
        <v>41785.452534722222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 s="19">
        <v>5000</v>
      </c>
      <c r="E270" s="19">
        <v>5570</v>
      </c>
      <c r="F270" s="34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38">
        <f>ROUND((E270/D270)*100, 0)</f>
        <v>111</v>
      </c>
      <c r="P270" s="19">
        <f t="shared" si="8"/>
        <v>50.18</v>
      </c>
      <c r="Q270" t="s">
        <v>8314</v>
      </c>
      <c r="R270" t="s">
        <v>8319</v>
      </c>
      <c r="S270" s="30">
        <f>(((I270/60)/60)/24)+DATE(1970, 1, 1)</f>
        <v>40854.194189814814</v>
      </c>
      <c r="T270" s="30">
        <f t="shared" si="9"/>
        <v>40809.15252314815</v>
      </c>
    </row>
    <row r="271" spans="1:20" ht="60" x14ac:dyDescent="0.25">
      <c r="A271">
        <v>269</v>
      </c>
      <c r="B271" s="3" t="s">
        <v>270</v>
      </c>
      <c r="C271" s="3" t="s">
        <v>4379</v>
      </c>
      <c r="D271" s="19">
        <v>100000</v>
      </c>
      <c r="E271" s="19">
        <v>147233.76999999999</v>
      </c>
      <c r="F271" s="34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38">
        <f>ROUND((E271/D271)*100, 0)</f>
        <v>147</v>
      </c>
      <c r="P271" s="19">
        <f t="shared" si="8"/>
        <v>92.25</v>
      </c>
      <c r="Q271" t="s">
        <v>8314</v>
      </c>
      <c r="R271" t="s">
        <v>8319</v>
      </c>
      <c r="S271" s="30">
        <f>(((I271/60)/60)/24)+DATE(1970, 1, 1)</f>
        <v>42788.197013888886</v>
      </c>
      <c r="T271" s="30">
        <f t="shared" si="9"/>
        <v>42758.197013888886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 s="19">
        <v>2300</v>
      </c>
      <c r="E272" s="19">
        <v>3510</v>
      </c>
      <c r="F272" s="34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38">
        <f>ROUND((E272/D272)*100, 0)</f>
        <v>153</v>
      </c>
      <c r="P272" s="19">
        <f t="shared" si="8"/>
        <v>57.54</v>
      </c>
      <c r="Q272" t="s">
        <v>8314</v>
      </c>
      <c r="R272" t="s">
        <v>8319</v>
      </c>
      <c r="S272" s="30">
        <f>(((I272/60)/60)/24)+DATE(1970, 1, 1)</f>
        <v>40688.166666666664</v>
      </c>
      <c r="T272" s="30">
        <f t="shared" si="9"/>
        <v>40637.866550925923</v>
      </c>
    </row>
    <row r="273" spans="1:20" ht="60" x14ac:dyDescent="0.25">
      <c r="A273">
        <v>271</v>
      </c>
      <c r="B273" s="3" t="s">
        <v>272</v>
      </c>
      <c r="C273" s="3" t="s">
        <v>4381</v>
      </c>
      <c r="D273" s="19">
        <v>30000</v>
      </c>
      <c r="E273" s="19">
        <v>31404</v>
      </c>
      <c r="F273" s="34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38">
        <f>ROUND((E273/D273)*100, 0)</f>
        <v>105</v>
      </c>
      <c r="P273" s="19">
        <f t="shared" si="8"/>
        <v>109.42</v>
      </c>
      <c r="Q273" t="s">
        <v>8314</v>
      </c>
      <c r="R273" t="s">
        <v>8319</v>
      </c>
      <c r="S273" s="30">
        <f>(((I273/60)/60)/24)+DATE(1970, 1, 1)</f>
        <v>41641.333333333336</v>
      </c>
      <c r="T273" s="30">
        <f t="shared" si="9"/>
        <v>41612.10024305556</v>
      </c>
    </row>
    <row r="274" spans="1:20" ht="60" x14ac:dyDescent="0.25">
      <c r="A274">
        <v>272</v>
      </c>
      <c r="B274" s="3" t="s">
        <v>273</v>
      </c>
      <c r="C274" s="3" t="s">
        <v>4382</v>
      </c>
      <c r="D274" s="19">
        <v>3000</v>
      </c>
      <c r="E274" s="19">
        <v>5323.01</v>
      </c>
      <c r="F274" s="3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38">
        <f>ROUND((E274/D274)*100, 0)</f>
        <v>177</v>
      </c>
      <c r="P274" s="19">
        <f t="shared" si="8"/>
        <v>81.89</v>
      </c>
      <c r="Q274" t="s">
        <v>8314</v>
      </c>
      <c r="R274" t="s">
        <v>8319</v>
      </c>
      <c r="S274" s="30">
        <f>(((I274/60)/60)/24)+DATE(1970, 1, 1)</f>
        <v>40296.78402777778</v>
      </c>
      <c r="T274" s="30">
        <f t="shared" si="9"/>
        <v>40235.900358796294</v>
      </c>
    </row>
    <row r="275" spans="1:20" ht="60" x14ac:dyDescent="0.25">
      <c r="A275">
        <v>273</v>
      </c>
      <c r="B275" s="3" t="s">
        <v>274</v>
      </c>
      <c r="C275" s="3" t="s">
        <v>4383</v>
      </c>
      <c r="D275" s="19">
        <v>5000</v>
      </c>
      <c r="E275" s="19">
        <v>5388.79</v>
      </c>
      <c r="F275" s="34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38">
        <f>ROUND((E275/D275)*100, 0)</f>
        <v>108</v>
      </c>
      <c r="P275" s="19">
        <f t="shared" si="8"/>
        <v>45.67</v>
      </c>
      <c r="Q275" t="s">
        <v>8314</v>
      </c>
      <c r="R275" t="s">
        <v>8319</v>
      </c>
      <c r="S275" s="30">
        <f>(((I275/60)/60)/24)+DATE(1970, 1, 1)</f>
        <v>40727.498449074075</v>
      </c>
      <c r="T275" s="30">
        <f t="shared" si="9"/>
        <v>40697.498449074075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 s="19">
        <v>4000</v>
      </c>
      <c r="E276" s="19">
        <v>6240</v>
      </c>
      <c r="F276" s="34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38">
        <f>ROUND((E276/D276)*100, 0)</f>
        <v>156</v>
      </c>
      <c r="P276" s="19">
        <f t="shared" si="8"/>
        <v>55.22</v>
      </c>
      <c r="Q276" t="s">
        <v>8314</v>
      </c>
      <c r="R276" t="s">
        <v>8319</v>
      </c>
      <c r="S276" s="30">
        <f>(((I276/60)/60)/24)+DATE(1970, 1, 1)</f>
        <v>41004.290972222225</v>
      </c>
      <c r="T276" s="30">
        <f t="shared" si="9"/>
        <v>40969.912372685183</v>
      </c>
    </row>
    <row r="277" spans="1:20" ht="45" x14ac:dyDescent="0.25">
      <c r="A277">
        <v>275</v>
      </c>
      <c r="B277" s="3" t="s">
        <v>276</v>
      </c>
      <c r="C277" s="3" t="s">
        <v>4385</v>
      </c>
      <c r="D277" s="19">
        <v>20000</v>
      </c>
      <c r="E277" s="19">
        <v>21679</v>
      </c>
      <c r="F277" s="34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38">
        <f>ROUND((E277/D277)*100, 0)</f>
        <v>108</v>
      </c>
      <c r="P277" s="19">
        <f t="shared" si="8"/>
        <v>65.3</v>
      </c>
      <c r="Q277" t="s">
        <v>8314</v>
      </c>
      <c r="R277" t="s">
        <v>8319</v>
      </c>
      <c r="S277" s="30">
        <f>(((I277/60)/60)/24)+DATE(1970, 1, 1)</f>
        <v>41223.073680555557</v>
      </c>
      <c r="T277" s="30">
        <f t="shared" si="9"/>
        <v>41193.032013888893</v>
      </c>
    </row>
    <row r="278" spans="1:20" ht="60" x14ac:dyDescent="0.25">
      <c r="A278">
        <v>276</v>
      </c>
      <c r="B278" s="3" t="s">
        <v>277</v>
      </c>
      <c r="C278" s="3" t="s">
        <v>4386</v>
      </c>
      <c r="D278" s="19">
        <v>4000</v>
      </c>
      <c r="E278" s="19">
        <v>5904</v>
      </c>
      <c r="F278" s="34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38">
        <f>ROUND((E278/D278)*100, 0)</f>
        <v>148</v>
      </c>
      <c r="P278" s="19">
        <f t="shared" si="8"/>
        <v>95.23</v>
      </c>
      <c r="Q278" t="s">
        <v>8314</v>
      </c>
      <c r="R278" t="s">
        <v>8319</v>
      </c>
      <c r="S278" s="30">
        <f>(((I278/60)/60)/24)+DATE(1970, 1, 1)</f>
        <v>41027.040208333332</v>
      </c>
      <c r="T278" s="30">
        <f t="shared" si="9"/>
        <v>40967.081874999996</v>
      </c>
    </row>
    <row r="279" spans="1:20" ht="60" x14ac:dyDescent="0.25">
      <c r="A279">
        <v>277</v>
      </c>
      <c r="B279" s="3" t="s">
        <v>278</v>
      </c>
      <c r="C279" s="3" t="s">
        <v>4387</v>
      </c>
      <c r="D279" s="19">
        <v>65000</v>
      </c>
      <c r="E279" s="19">
        <v>71748</v>
      </c>
      <c r="F279" s="34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38">
        <f>ROUND((E279/D279)*100, 0)</f>
        <v>110</v>
      </c>
      <c r="P279" s="19">
        <f t="shared" si="8"/>
        <v>75.44</v>
      </c>
      <c r="Q279" t="s">
        <v>8314</v>
      </c>
      <c r="R279" t="s">
        <v>8319</v>
      </c>
      <c r="S279" s="30">
        <f>(((I279/60)/60)/24)+DATE(1970, 1, 1)</f>
        <v>42147.891423611116</v>
      </c>
      <c r="T279" s="30">
        <f t="shared" si="9"/>
        <v>42117.891423611116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 s="19">
        <v>27000</v>
      </c>
      <c r="E280" s="19">
        <v>40594</v>
      </c>
      <c r="F280" s="34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38">
        <f>ROUND((E280/D280)*100, 0)</f>
        <v>150</v>
      </c>
      <c r="P280" s="19">
        <f t="shared" si="8"/>
        <v>97.82</v>
      </c>
      <c r="Q280" t="s">
        <v>8314</v>
      </c>
      <c r="R280" t="s">
        <v>8319</v>
      </c>
      <c r="S280" s="30">
        <f>(((I280/60)/60)/24)+DATE(1970, 1, 1)</f>
        <v>41194.040960648148</v>
      </c>
      <c r="T280" s="30">
        <f t="shared" si="9"/>
        <v>41164.040960648148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 s="19">
        <v>17000</v>
      </c>
      <c r="E281" s="19">
        <v>26744.11</v>
      </c>
      <c r="F281" s="34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38">
        <f>ROUND((E281/D281)*100, 0)</f>
        <v>157</v>
      </c>
      <c r="P281" s="19">
        <f t="shared" si="8"/>
        <v>87.69</v>
      </c>
      <c r="Q281" t="s">
        <v>8314</v>
      </c>
      <c r="R281" t="s">
        <v>8319</v>
      </c>
      <c r="S281" s="30">
        <f>(((I281/60)/60)/24)+DATE(1970, 1, 1)</f>
        <v>42793.084027777775</v>
      </c>
      <c r="T281" s="30">
        <f t="shared" si="9"/>
        <v>42759.244166666671</v>
      </c>
    </row>
    <row r="282" spans="1:20" ht="60" x14ac:dyDescent="0.25">
      <c r="A282">
        <v>280</v>
      </c>
      <c r="B282" s="3" t="s">
        <v>281</v>
      </c>
      <c r="C282" s="3" t="s">
        <v>4390</v>
      </c>
      <c r="D282" s="19">
        <v>75000</v>
      </c>
      <c r="E282" s="19">
        <v>117108</v>
      </c>
      <c r="F282" s="34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38">
        <f>ROUND((E282/D282)*100, 0)</f>
        <v>156</v>
      </c>
      <c r="P282" s="19">
        <f t="shared" si="8"/>
        <v>54.75</v>
      </c>
      <c r="Q282" t="s">
        <v>8314</v>
      </c>
      <c r="R282" t="s">
        <v>8319</v>
      </c>
      <c r="S282" s="30">
        <f>(((I282/60)/60)/24)+DATE(1970, 1, 1)</f>
        <v>41789.590682870366</v>
      </c>
      <c r="T282" s="30">
        <f t="shared" si="9"/>
        <v>41744.590682870366</v>
      </c>
    </row>
    <row r="283" spans="1:20" ht="60" x14ac:dyDescent="0.25">
      <c r="A283">
        <v>281</v>
      </c>
      <c r="B283" s="3" t="s">
        <v>282</v>
      </c>
      <c r="C283" s="3" t="s">
        <v>4391</v>
      </c>
      <c r="D283" s="19">
        <v>5500</v>
      </c>
      <c r="E283" s="19">
        <v>6632.32</v>
      </c>
      <c r="F283" s="34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38">
        <f>ROUND((E283/D283)*100, 0)</f>
        <v>121</v>
      </c>
      <c r="P283" s="19">
        <f t="shared" si="8"/>
        <v>83.95</v>
      </c>
      <c r="Q283" t="s">
        <v>8314</v>
      </c>
      <c r="R283" t="s">
        <v>8319</v>
      </c>
      <c r="S283" s="30">
        <f>(((I283/60)/60)/24)+DATE(1970, 1, 1)</f>
        <v>40035.80972222222</v>
      </c>
      <c r="T283" s="30">
        <f t="shared" si="9"/>
        <v>39950.163344907407</v>
      </c>
    </row>
    <row r="284" spans="1:20" ht="45" x14ac:dyDescent="0.25">
      <c r="A284">
        <v>282</v>
      </c>
      <c r="B284" s="3" t="s">
        <v>283</v>
      </c>
      <c r="C284" s="3" t="s">
        <v>4392</v>
      </c>
      <c r="D284" s="19">
        <v>45000</v>
      </c>
      <c r="E284" s="19">
        <v>45535</v>
      </c>
      <c r="F284" s="3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38">
        <f>ROUND((E284/D284)*100, 0)</f>
        <v>101</v>
      </c>
      <c r="P284" s="19">
        <f t="shared" si="8"/>
        <v>254.39</v>
      </c>
      <c r="Q284" t="s">
        <v>8314</v>
      </c>
      <c r="R284" t="s">
        <v>8319</v>
      </c>
      <c r="S284" s="30">
        <f>(((I284/60)/60)/24)+DATE(1970, 1, 1)</f>
        <v>40231.916666666664</v>
      </c>
      <c r="T284" s="30">
        <f t="shared" si="9"/>
        <v>40194.920046296298</v>
      </c>
    </row>
    <row r="285" spans="1:20" ht="30" x14ac:dyDescent="0.25">
      <c r="A285">
        <v>283</v>
      </c>
      <c r="B285" s="3" t="s">
        <v>284</v>
      </c>
      <c r="C285" s="3" t="s">
        <v>4393</v>
      </c>
      <c r="D285" s="19">
        <v>18000</v>
      </c>
      <c r="E285" s="19">
        <v>20569.05</v>
      </c>
      <c r="F285" s="34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38">
        <f>ROUND((E285/D285)*100, 0)</f>
        <v>114</v>
      </c>
      <c r="P285" s="19">
        <f t="shared" si="8"/>
        <v>101.83</v>
      </c>
      <c r="Q285" t="s">
        <v>8314</v>
      </c>
      <c r="R285" t="s">
        <v>8319</v>
      </c>
      <c r="S285" s="30">
        <f>(((I285/60)/60)/24)+DATE(1970, 1, 1)</f>
        <v>40695.207638888889</v>
      </c>
      <c r="T285" s="30">
        <f t="shared" si="9"/>
        <v>40675.71</v>
      </c>
    </row>
    <row r="286" spans="1:20" ht="60" x14ac:dyDescent="0.25">
      <c r="A286">
        <v>284</v>
      </c>
      <c r="B286" s="3" t="s">
        <v>285</v>
      </c>
      <c r="C286" s="3" t="s">
        <v>4394</v>
      </c>
      <c r="D286" s="19">
        <v>40000</v>
      </c>
      <c r="E286" s="19">
        <v>41850.46</v>
      </c>
      <c r="F286" s="34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38">
        <f>ROUND((E286/D286)*100, 0)</f>
        <v>105</v>
      </c>
      <c r="P286" s="19">
        <f t="shared" si="8"/>
        <v>55.07</v>
      </c>
      <c r="Q286" t="s">
        <v>8314</v>
      </c>
      <c r="R286" t="s">
        <v>8319</v>
      </c>
      <c r="S286" s="30">
        <f>(((I286/60)/60)/24)+DATE(1970, 1, 1)</f>
        <v>40929.738194444442</v>
      </c>
      <c r="T286" s="30">
        <f t="shared" si="9"/>
        <v>40904.738194444442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 s="19">
        <v>14000</v>
      </c>
      <c r="E287" s="19">
        <v>32035.51</v>
      </c>
      <c r="F287" s="34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39">
        <f>ROUND((E287/D287)*100, 0)</f>
        <v>229</v>
      </c>
      <c r="P287" s="19">
        <f t="shared" si="8"/>
        <v>56.9</v>
      </c>
      <c r="Q287" t="s">
        <v>8314</v>
      </c>
      <c r="R287" t="s">
        <v>8319</v>
      </c>
      <c r="S287" s="30">
        <f>(((I287/60)/60)/24)+DATE(1970, 1, 1)</f>
        <v>41536.756111111114</v>
      </c>
      <c r="T287" s="30">
        <f t="shared" si="9"/>
        <v>41506.756111111114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 s="19">
        <v>15000</v>
      </c>
      <c r="E288" s="19">
        <v>16373</v>
      </c>
      <c r="F288" s="34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38">
        <f>ROUND((E288/D288)*100, 0)</f>
        <v>109</v>
      </c>
      <c r="P288" s="19">
        <f t="shared" si="8"/>
        <v>121.28</v>
      </c>
      <c r="Q288" t="s">
        <v>8314</v>
      </c>
      <c r="R288" t="s">
        <v>8319</v>
      </c>
      <c r="S288" s="30">
        <f>(((I288/60)/60)/24)+DATE(1970, 1, 1)</f>
        <v>41358.774583333332</v>
      </c>
      <c r="T288" s="30">
        <f t="shared" si="9"/>
        <v>41313.816249999996</v>
      </c>
    </row>
    <row r="289" spans="1:20" ht="30" x14ac:dyDescent="0.25">
      <c r="A289">
        <v>287</v>
      </c>
      <c r="B289" s="3" t="s">
        <v>288</v>
      </c>
      <c r="C289" s="3" t="s">
        <v>4397</v>
      </c>
      <c r="D289" s="19">
        <v>15000</v>
      </c>
      <c r="E289" s="19">
        <v>26445</v>
      </c>
      <c r="F289" s="34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38">
        <f>ROUND((E289/D289)*100, 0)</f>
        <v>176</v>
      </c>
      <c r="P289" s="19">
        <f t="shared" si="8"/>
        <v>91.19</v>
      </c>
      <c r="Q289" t="s">
        <v>8314</v>
      </c>
      <c r="R289" t="s">
        <v>8319</v>
      </c>
      <c r="S289" s="30">
        <f>(((I289/60)/60)/24)+DATE(1970, 1, 1)</f>
        <v>41215.166666666664</v>
      </c>
      <c r="T289" s="30">
        <f t="shared" si="9"/>
        <v>41184.277986111112</v>
      </c>
    </row>
    <row r="290" spans="1:20" ht="60" x14ac:dyDescent="0.25">
      <c r="A290">
        <v>288</v>
      </c>
      <c r="B290" s="3" t="s">
        <v>289</v>
      </c>
      <c r="C290" s="3" t="s">
        <v>4398</v>
      </c>
      <c r="D290" s="19">
        <v>50000</v>
      </c>
      <c r="E290" s="19">
        <v>51605.31</v>
      </c>
      <c r="F290" s="34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38">
        <f>ROUND((E290/D290)*100, 0)</f>
        <v>103</v>
      </c>
      <c r="P290" s="19">
        <f t="shared" si="8"/>
        <v>115.45</v>
      </c>
      <c r="Q290" t="s">
        <v>8314</v>
      </c>
      <c r="R290" t="s">
        <v>8319</v>
      </c>
      <c r="S290" s="30">
        <f>(((I290/60)/60)/24)+DATE(1970, 1, 1)</f>
        <v>41086.168900462959</v>
      </c>
      <c r="T290" s="30">
        <f t="shared" si="9"/>
        <v>41051.168900462959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 s="19">
        <v>15000</v>
      </c>
      <c r="E291" s="19">
        <v>15723</v>
      </c>
      <c r="F291" s="34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38">
        <f>ROUND((E291/D291)*100, 0)</f>
        <v>105</v>
      </c>
      <c r="P291" s="19">
        <f t="shared" si="8"/>
        <v>67.77</v>
      </c>
      <c r="Q291" t="s">
        <v>8314</v>
      </c>
      <c r="R291" t="s">
        <v>8319</v>
      </c>
      <c r="S291" s="30">
        <f>(((I291/60)/60)/24)+DATE(1970, 1, 1)</f>
        <v>41580.456412037034</v>
      </c>
      <c r="T291" s="30">
        <f t="shared" si="9"/>
        <v>41550.456412037034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 s="19">
        <v>4500</v>
      </c>
      <c r="E292" s="19">
        <v>4800.8</v>
      </c>
      <c r="F292" s="34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38">
        <f>ROUND((E292/D292)*100, 0)</f>
        <v>107</v>
      </c>
      <c r="P292" s="19">
        <f t="shared" si="8"/>
        <v>28.58</v>
      </c>
      <c r="Q292" t="s">
        <v>8314</v>
      </c>
      <c r="R292" t="s">
        <v>8319</v>
      </c>
      <c r="S292" s="30">
        <f>(((I292/60)/60)/24)+DATE(1970, 1, 1)</f>
        <v>40576.332638888889</v>
      </c>
      <c r="T292" s="30">
        <f t="shared" si="9"/>
        <v>40526.36917824074</v>
      </c>
    </row>
    <row r="293" spans="1:20" ht="45" x14ac:dyDescent="0.25">
      <c r="A293">
        <v>291</v>
      </c>
      <c r="B293" s="3" t="s">
        <v>292</v>
      </c>
      <c r="C293" s="3" t="s">
        <v>4401</v>
      </c>
      <c r="D293" s="19">
        <v>5000</v>
      </c>
      <c r="E293" s="19">
        <v>6001</v>
      </c>
      <c r="F293" s="34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38">
        <f>ROUND((E293/D293)*100, 0)</f>
        <v>120</v>
      </c>
      <c r="P293" s="19">
        <f t="shared" si="8"/>
        <v>46.88</v>
      </c>
      <c r="Q293" t="s">
        <v>8314</v>
      </c>
      <c r="R293" t="s">
        <v>8319</v>
      </c>
      <c r="S293" s="30">
        <f>(((I293/60)/60)/24)+DATE(1970, 1, 1)</f>
        <v>41395.000694444447</v>
      </c>
      <c r="T293" s="30">
        <f t="shared" si="9"/>
        <v>41376.769050925926</v>
      </c>
    </row>
    <row r="294" spans="1:20" ht="60" x14ac:dyDescent="0.25">
      <c r="A294">
        <v>292</v>
      </c>
      <c r="B294" s="3" t="s">
        <v>293</v>
      </c>
      <c r="C294" s="3" t="s">
        <v>4402</v>
      </c>
      <c r="D294" s="19">
        <v>75000</v>
      </c>
      <c r="E294" s="19">
        <v>76130.2</v>
      </c>
      <c r="F294" s="3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38">
        <f>ROUND((E294/D294)*100, 0)</f>
        <v>102</v>
      </c>
      <c r="P294" s="19">
        <f t="shared" si="8"/>
        <v>154.41999999999999</v>
      </c>
      <c r="Q294" t="s">
        <v>8314</v>
      </c>
      <c r="R294" t="s">
        <v>8319</v>
      </c>
      <c r="S294" s="30">
        <f>(((I294/60)/60)/24)+DATE(1970, 1, 1)</f>
        <v>40845.165972222225</v>
      </c>
      <c r="T294" s="30">
        <f t="shared" si="9"/>
        <v>40812.803229166668</v>
      </c>
    </row>
    <row r="295" spans="1:20" ht="60" x14ac:dyDescent="0.25">
      <c r="A295">
        <v>293</v>
      </c>
      <c r="B295" s="3" t="s">
        <v>294</v>
      </c>
      <c r="C295" s="3" t="s">
        <v>4403</v>
      </c>
      <c r="D295" s="19">
        <v>26000</v>
      </c>
      <c r="E295" s="19">
        <v>26360</v>
      </c>
      <c r="F295" s="34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38">
        <f>ROUND((E295/D295)*100, 0)</f>
        <v>101</v>
      </c>
      <c r="P295" s="19">
        <f t="shared" si="8"/>
        <v>201.22</v>
      </c>
      <c r="Q295" t="s">
        <v>8314</v>
      </c>
      <c r="R295" t="s">
        <v>8319</v>
      </c>
      <c r="S295" s="30">
        <f>(((I295/60)/60)/24)+DATE(1970, 1, 1)</f>
        <v>41749.667986111112</v>
      </c>
      <c r="T295" s="30">
        <f t="shared" si="9"/>
        <v>41719.667986111112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 s="19">
        <v>5000</v>
      </c>
      <c r="E296" s="19">
        <v>5000</v>
      </c>
      <c r="F296" s="34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38">
        <f>ROUND((E296/D296)*100, 0)</f>
        <v>100</v>
      </c>
      <c r="P296" s="19">
        <f t="shared" si="8"/>
        <v>100</v>
      </c>
      <c r="Q296" t="s">
        <v>8314</v>
      </c>
      <c r="R296" t="s">
        <v>8319</v>
      </c>
      <c r="S296" s="30">
        <f>(((I296/60)/60)/24)+DATE(1970, 1, 1)</f>
        <v>40378.666666666664</v>
      </c>
      <c r="T296" s="30">
        <f t="shared" si="9"/>
        <v>40343.084421296298</v>
      </c>
    </row>
    <row r="297" spans="1:20" ht="60" x14ac:dyDescent="0.25">
      <c r="A297">
        <v>295</v>
      </c>
      <c r="B297" s="3" t="s">
        <v>296</v>
      </c>
      <c r="C297" s="3" t="s">
        <v>4405</v>
      </c>
      <c r="D297" s="19">
        <v>50000</v>
      </c>
      <c r="E297" s="19">
        <v>66554.559999999998</v>
      </c>
      <c r="F297" s="34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38">
        <f>ROUND((E297/D297)*100, 0)</f>
        <v>133</v>
      </c>
      <c r="P297" s="19">
        <f t="shared" si="8"/>
        <v>100.08</v>
      </c>
      <c r="Q297" t="s">
        <v>8314</v>
      </c>
      <c r="R297" t="s">
        <v>8319</v>
      </c>
      <c r="S297" s="30">
        <f>(((I297/60)/60)/24)+DATE(1970, 1, 1)</f>
        <v>41579</v>
      </c>
      <c r="T297" s="30">
        <f t="shared" si="9"/>
        <v>41519.004733796297</v>
      </c>
    </row>
    <row r="298" spans="1:20" ht="45" x14ac:dyDescent="0.25">
      <c r="A298">
        <v>296</v>
      </c>
      <c r="B298" s="3" t="s">
        <v>297</v>
      </c>
      <c r="C298" s="3" t="s">
        <v>4406</v>
      </c>
      <c r="D298" s="19">
        <v>25000</v>
      </c>
      <c r="E298" s="19">
        <v>29681.55</v>
      </c>
      <c r="F298" s="34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38">
        <f>ROUND((E298/D298)*100, 0)</f>
        <v>119</v>
      </c>
      <c r="P298" s="19">
        <f t="shared" si="8"/>
        <v>230.09</v>
      </c>
      <c r="Q298" t="s">
        <v>8314</v>
      </c>
      <c r="R298" t="s">
        <v>8319</v>
      </c>
      <c r="S298" s="30">
        <f>(((I298/60)/60)/24)+DATE(1970, 1, 1)</f>
        <v>41159.475497685184</v>
      </c>
      <c r="T298" s="30">
        <f t="shared" si="9"/>
        <v>41134.475497685184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 s="19">
        <v>20000</v>
      </c>
      <c r="E299" s="19">
        <v>20128</v>
      </c>
      <c r="F299" s="34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38">
        <f>ROUND((E299/D299)*100, 0)</f>
        <v>101</v>
      </c>
      <c r="P299" s="19">
        <f t="shared" si="8"/>
        <v>141.75</v>
      </c>
      <c r="Q299" t="s">
        <v>8314</v>
      </c>
      <c r="R299" t="s">
        <v>8319</v>
      </c>
      <c r="S299" s="30">
        <f>(((I299/60)/60)/24)+DATE(1970, 1, 1)</f>
        <v>42125.165972222225</v>
      </c>
      <c r="T299" s="30">
        <f t="shared" si="9"/>
        <v>42089.72802083334</v>
      </c>
    </row>
    <row r="300" spans="1:20" ht="30" x14ac:dyDescent="0.25">
      <c r="A300">
        <v>298</v>
      </c>
      <c r="B300" s="3" t="s">
        <v>299</v>
      </c>
      <c r="C300" s="3" t="s">
        <v>4408</v>
      </c>
      <c r="D300" s="19">
        <v>126000</v>
      </c>
      <c r="E300" s="19">
        <v>137254.84</v>
      </c>
      <c r="F300" s="34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38">
        <f>ROUND((E300/D300)*100, 0)</f>
        <v>109</v>
      </c>
      <c r="P300" s="19">
        <f t="shared" si="8"/>
        <v>56.34</v>
      </c>
      <c r="Q300" t="s">
        <v>8314</v>
      </c>
      <c r="R300" t="s">
        <v>8319</v>
      </c>
      <c r="S300" s="30">
        <f>(((I300/60)/60)/24)+DATE(1970, 1, 1)</f>
        <v>41768.875</v>
      </c>
      <c r="T300" s="30">
        <f t="shared" si="9"/>
        <v>41709.463518518518</v>
      </c>
    </row>
    <row r="301" spans="1:20" ht="60" x14ac:dyDescent="0.25">
      <c r="A301">
        <v>299</v>
      </c>
      <c r="B301" s="3" t="s">
        <v>300</v>
      </c>
      <c r="C301" s="3" t="s">
        <v>4409</v>
      </c>
      <c r="D301" s="19">
        <v>10000</v>
      </c>
      <c r="E301" s="19">
        <v>17895.25</v>
      </c>
      <c r="F301" s="34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38">
        <f>ROUND((E301/D301)*100, 0)</f>
        <v>179</v>
      </c>
      <c r="P301" s="19">
        <f t="shared" si="8"/>
        <v>73.34</v>
      </c>
      <c r="Q301" t="s">
        <v>8314</v>
      </c>
      <c r="R301" t="s">
        <v>8319</v>
      </c>
      <c r="S301" s="30">
        <f>(((I301/60)/60)/24)+DATE(1970, 1, 1)</f>
        <v>40499.266898148147</v>
      </c>
      <c r="T301" s="30">
        <f t="shared" si="9"/>
        <v>40469.225231481483</v>
      </c>
    </row>
    <row r="302" spans="1:20" ht="60" x14ac:dyDescent="0.25">
      <c r="A302">
        <v>300</v>
      </c>
      <c r="B302" s="3" t="s">
        <v>301</v>
      </c>
      <c r="C302" s="3" t="s">
        <v>4410</v>
      </c>
      <c r="D302" s="19">
        <v>25000</v>
      </c>
      <c r="E302" s="19">
        <v>25430.66</v>
      </c>
      <c r="F302" s="34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38">
        <f>ROUND((E302/D302)*100, 0)</f>
        <v>102</v>
      </c>
      <c r="P302" s="19">
        <f t="shared" si="8"/>
        <v>85.34</v>
      </c>
      <c r="Q302" t="s">
        <v>8314</v>
      </c>
      <c r="R302" t="s">
        <v>8319</v>
      </c>
      <c r="S302" s="30">
        <f>(((I302/60)/60)/24)+DATE(1970, 1, 1)</f>
        <v>40657.959930555553</v>
      </c>
      <c r="T302" s="30">
        <f t="shared" si="9"/>
        <v>40626.959930555553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 s="19">
        <v>13000</v>
      </c>
      <c r="E303" s="19">
        <v>15435.55</v>
      </c>
      <c r="F303" s="34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38">
        <f>ROUND((E303/D303)*100, 0)</f>
        <v>119</v>
      </c>
      <c r="P303" s="19">
        <f t="shared" si="8"/>
        <v>61.5</v>
      </c>
      <c r="Q303" t="s">
        <v>8314</v>
      </c>
      <c r="R303" t="s">
        <v>8319</v>
      </c>
      <c r="S303" s="30">
        <f>(((I303/60)/60)/24)+DATE(1970, 1, 1)</f>
        <v>41352.696006944447</v>
      </c>
      <c r="T303" s="30">
        <f t="shared" si="9"/>
        <v>41312.737673611111</v>
      </c>
    </row>
    <row r="304" spans="1:20" ht="60" x14ac:dyDescent="0.25">
      <c r="A304">
        <v>302</v>
      </c>
      <c r="B304" s="3" t="s">
        <v>303</v>
      </c>
      <c r="C304" s="3" t="s">
        <v>4412</v>
      </c>
      <c r="D304" s="19">
        <v>10000</v>
      </c>
      <c r="E304" s="19">
        <v>10046</v>
      </c>
      <c r="F304" s="3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38">
        <f>ROUND((E304/D304)*100, 0)</f>
        <v>100</v>
      </c>
      <c r="P304" s="19">
        <f t="shared" si="8"/>
        <v>93.02</v>
      </c>
      <c r="Q304" t="s">
        <v>8314</v>
      </c>
      <c r="R304" t="s">
        <v>8319</v>
      </c>
      <c r="S304" s="30">
        <f>(((I304/60)/60)/24)+DATE(1970, 1, 1)</f>
        <v>40963.856921296298</v>
      </c>
      <c r="T304" s="30">
        <f t="shared" si="9"/>
        <v>40933.856921296298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 s="19">
        <v>3000</v>
      </c>
      <c r="E305" s="19">
        <v>4124</v>
      </c>
      <c r="F305" s="34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38">
        <f>ROUND((E305/D305)*100, 0)</f>
        <v>137</v>
      </c>
      <c r="P305" s="19">
        <f t="shared" si="8"/>
        <v>50.29</v>
      </c>
      <c r="Q305" t="s">
        <v>8314</v>
      </c>
      <c r="R305" t="s">
        <v>8319</v>
      </c>
      <c r="S305" s="30">
        <f>(((I305/60)/60)/24)+DATE(1970, 1, 1)</f>
        <v>41062.071134259262</v>
      </c>
      <c r="T305" s="30">
        <f t="shared" si="9"/>
        <v>41032.071134259262</v>
      </c>
    </row>
    <row r="306" spans="1:20" ht="30" x14ac:dyDescent="0.25">
      <c r="A306">
        <v>304</v>
      </c>
      <c r="B306" s="3" t="s">
        <v>305</v>
      </c>
      <c r="C306" s="3" t="s">
        <v>4414</v>
      </c>
      <c r="D306" s="19">
        <v>3400</v>
      </c>
      <c r="E306" s="19">
        <v>7876</v>
      </c>
      <c r="F306" s="34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39">
        <f>ROUND((E306/D306)*100, 0)</f>
        <v>232</v>
      </c>
      <c r="P306" s="19">
        <f t="shared" si="8"/>
        <v>106.43</v>
      </c>
      <c r="Q306" t="s">
        <v>8314</v>
      </c>
      <c r="R306" t="s">
        <v>8319</v>
      </c>
      <c r="S306" s="30">
        <f>(((I306/60)/60)/24)+DATE(1970, 1, 1)</f>
        <v>41153.083333333336</v>
      </c>
      <c r="T306" s="30">
        <f t="shared" si="9"/>
        <v>41114.094872685186</v>
      </c>
    </row>
    <row r="307" spans="1:20" ht="45" x14ac:dyDescent="0.25">
      <c r="A307">
        <v>305</v>
      </c>
      <c r="B307" s="3" t="s">
        <v>306</v>
      </c>
      <c r="C307" s="3" t="s">
        <v>4415</v>
      </c>
      <c r="D307" s="19">
        <v>7500</v>
      </c>
      <c r="E307" s="19">
        <v>9775</v>
      </c>
      <c r="F307" s="34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38">
        <f>ROUND((E307/D307)*100, 0)</f>
        <v>130</v>
      </c>
      <c r="P307" s="19">
        <f t="shared" si="8"/>
        <v>51.72</v>
      </c>
      <c r="Q307" t="s">
        <v>8314</v>
      </c>
      <c r="R307" t="s">
        <v>8319</v>
      </c>
      <c r="S307" s="30">
        <f>(((I307/60)/60)/24)+DATE(1970, 1, 1)</f>
        <v>40978.630196759259</v>
      </c>
      <c r="T307" s="30">
        <f t="shared" si="9"/>
        <v>40948.630196759259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 s="19">
        <v>1000</v>
      </c>
      <c r="E308" s="19">
        <v>2929</v>
      </c>
      <c r="F308" s="34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39">
        <f>ROUND((E308/D308)*100, 0)</f>
        <v>293</v>
      </c>
      <c r="P308" s="19">
        <f t="shared" si="8"/>
        <v>36.61</v>
      </c>
      <c r="Q308" t="s">
        <v>8314</v>
      </c>
      <c r="R308" t="s">
        <v>8319</v>
      </c>
      <c r="S308" s="30">
        <f>(((I308/60)/60)/24)+DATE(1970, 1, 1)</f>
        <v>41353.795520833337</v>
      </c>
      <c r="T308" s="30">
        <f t="shared" si="9"/>
        <v>41333.837187500001</v>
      </c>
    </row>
    <row r="309" spans="1:20" x14ac:dyDescent="0.25">
      <c r="A309">
        <v>307</v>
      </c>
      <c r="B309" s="3" t="s">
        <v>308</v>
      </c>
      <c r="C309" s="3" t="s">
        <v>4417</v>
      </c>
      <c r="D309" s="19">
        <v>22000</v>
      </c>
      <c r="E309" s="19">
        <v>24490</v>
      </c>
      <c r="F309" s="34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38">
        <f>ROUND((E309/D309)*100, 0)</f>
        <v>111</v>
      </c>
      <c r="P309" s="19">
        <f t="shared" si="8"/>
        <v>42.52</v>
      </c>
      <c r="Q309" t="s">
        <v>8314</v>
      </c>
      <c r="R309" t="s">
        <v>8319</v>
      </c>
      <c r="S309" s="30">
        <f>(((I309/60)/60)/24)+DATE(1970, 1, 1)</f>
        <v>41312.944456018515</v>
      </c>
      <c r="T309" s="30">
        <f t="shared" si="9"/>
        <v>41282.944456018515</v>
      </c>
    </row>
    <row r="310" spans="1:20" ht="60" x14ac:dyDescent="0.25">
      <c r="A310">
        <v>308</v>
      </c>
      <c r="B310" s="3" t="s">
        <v>309</v>
      </c>
      <c r="C310" s="3" t="s">
        <v>4418</v>
      </c>
      <c r="D310" s="19">
        <v>12000</v>
      </c>
      <c r="E310" s="19">
        <v>12668</v>
      </c>
      <c r="F310" s="34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38">
        <f>ROUND((E310/D310)*100, 0)</f>
        <v>106</v>
      </c>
      <c r="P310" s="19">
        <f t="shared" si="8"/>
        <v>62.71</v>
      </c>
      <c r="Q310" t="s">
        <v>8314</v>
      </c>
      <c r="R310" t="s">
        <v>8319</v>
      </c>
      <c r="S310" s="30">
        <f>(((I310/60)/60)/24)+DATE(1970, 1, 1)</f>
        <v>40612.694560185184</v>
      </c>
      <c r="T310" s="30">
        <f t="shared" si="9"/>
        <v>40567.694560185184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 s="19">
        <v>18000</v>
      </c>
      <c r="E311" s="19">
        <v>21410</v>
      </c>
      <c r="F311" s="34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38">
        <f>ROUND((E311/D311)*100, 0)</f>
        <v>119</v>
      </c>
      <c r="P311" s="19">
        <f t="shared" si="8"/>
        <v>89.96</v>
      </c>
      <c r="Q311" t="s">
        <v>8314</v>
      </c>
      <c r="R311" t="s">
        <v>8319</v>
      </c>
      <c r="S311" s="30">
        <f>(((I311/60)/60)/24)+DATE(1970, 1, 1)</f>
        <v>41155.751550925925</v>
      </c>
      <c r="T311" s="30">
        <f t="shared" si="9"/>
        <v>41134.751550925925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 s="19">
        <v>1000</v>
      </c>
      <c r="E312" s="19">
        <v>1041.29</v>
      </c>
      <c r="F312" s="34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38">
        <f>ROUND((E312/D312)*100, 0)</f>
        <v>104</v>
      </c>
      <c r="P312" s="19">
        <f t="shared" si="8"/>
        <v>28.92</v>
      </c>
      <c r="Q312" t="s">
        <v>8314</v>
      </c>
      <c r="R312" t="s">
        <v>8319</v>
      </c>
      <c r="S312" s="30">
        <f>(((I312/60)/60)/24)+DATE(1970, 1, 1)</f>
        <v>40836.083333333336</v>
      </c>
      <c r="T312" s="30">
        <f t="shared" si="9"/>
        <v>40821.183136574073</v>
      </c>
    </row>
    <row r="313" spans="1:20" ht="45" x14ac:dyDescent="0.25">
      <c r="A313">
        <v>311</v>
      </c>
      <c r="B313" s="3" t="s">
        <v>312</v>
      </c>
      <c r="C313" s="3" t="s">
        <v>4421</v>
      </c>
      <c r="D313" s="19">
        <v>20000</v>
      </c>
      <c r="E313" s="19">
        <v>20820.330000000002</v>
      </c>
      <c r="F313" s="34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38">
        <f>ROUND((E313/D313)*100, 0)</f>
        <v>104</v>
      </c>
      <c r="P313" s="19">
        <f t="shared" si="8"/>
        <v>138.80000000000001</v>
      </c>
      <c r="Q313" t="s">
        <v>8314</v>
      </c>
      <c r="R313" t="s">
        <v>8319</v>
      </c>
      <c r="S313" s="30">
        <f>(((I313/60)/60)/24)+DATE(1970, 1, 1)</f>
        <v>40909.332638888889</v>
      </c>
      <c r="T313" s="30">
        <f t="shared" si="9"/>
        <v>40868.219814814816</v>
      </c>
    </row>
    <row r="314" spans="1:20" ht="60" x14ac:dyDescent="0.25">
      <c r="A314">
        <v>312</v>
      </c>
      <c r="B314" s="3" t="s">
        <v>313</v>
      </c>
      <c r="C314" s="3" t="s">
        <v>4422</v>
      </c>
      <c r="D314" s="19">
        <v>8000</v>
      </c>
      <c r="E314" s="19">
        <v>8950</v>
      </c>
      <c r="F314" s="3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38">
        <f>ROUND((E314/D314)*100, 0)</f>
        <v>112</v>
      </c>
      <c r="P314" s="19">
        <f t="shared" si="8"/>
        <v>61.3</v>
      </c>
      <c r="Q314" t="s">
        <v>8314</v>
      </c>
      <c r="R314" t="s">
        <v>8319</v>
      </c>
      <c r="S314" s="30">
        <f>(((I314/60)/60)/24)+DATE(1970, 1, 1)</f>
        <v>41378.877685185187</v>
      </c>
      <c r="T314" s="30">
        <f t="shared" si="9"/>
        <v>41348.877685185187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 s="19">
        <v>17000</v>
      </c>
      <c r="E315" s="19">
        <v>17805</v>
      </c>
      <c r="F315" s="34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38">
        <f>ROUND((E315/D315)*100, 0)</f>
        <v>105</v>
      </c>
      <c r="P315" s="19">
        <f t="shared" si="8"/>
        <v>80.2</v>
      </c>
      <c r="Q315" t="s">
        <v>8314</v>
      </c>
      <c r="R315" t="s">
        <v>8319</v>
      </c>
      <c r="S315" s="30">
        <f>(((I315/60)/60)/24)+DATE(1970, 1, 1)</f>
        <v>40401.665972222225</v>
      </c>
      <c r="T315" s="30">
        <f t="shared" si="9"/>
        <v>40357.227939814817</v>
      </c>
    </row>
    <row r="316" spans="1:20" ht="60" x14ac:dyDescent="0.25">
      <c r="A316">
        <v>314</v>
      </c>
      <c r="B316" s="3" t="s">
        <v>315</v>
      </c>
      <c r="C316" s="3" t="s">
        <v>4424</v>
      </c>
      <c r="D316" s="19">
        <v>1000</v>
      </c>
      <c r="E316" s="19">
        <v>3851.5</v>
      </c>
      <c r="F316" s="34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39">
        <f>ROUND((E316/D316)*100, 0)</f>
        <v>385</v>
      </c>
      <c r="P316" s="19">
        <f t="shared" si="8"/>
        <v>32.1</v>
      </c>
      <c r="Q316" t="s">
        <v>8314</v>
      </c>
      <c r="R316" t="s">
        <v>8319</v>
      </c>
      <c r="S316" s="30">
        <f>(((I316/60)/60)/24)+DATE(1970, 1, 1)</f>
        <v>41334.833194444444</v>
      </c>
      <c r="T316" s="30">
        <f t="shared" si="9"/>
        <v>41304.833194444444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 s="19">
        <v>25000</v>
      </c>
      <c r="E317" s="19">
        <v>25312</v>
      </c>
      <c r="F317" s="34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38">
        <f>ROUND((E317/D317)*100, 0)</f>
        <v>101</v>
      </c>
      <c r="P317" s="19">
        <f t="shared" si="8"/>
        <v>200.89</v>
      </c>
      <c r="Q317" t="s">
        <v>8314</v>
      </c>
      <c r="R317" t="s">
        <v>8319</v>
      </c>
      <c r="S317" s="30">
        <f>(((I317/60)/60)/24)+DATE(1970, 1, 1)</f>
        <v>41143.77238425926</v>
      </c>
      <c r="T317" s="30">
        <f t="shared" si="9"/>
        <v>41113.77238425926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 s="19">
        <v>15000</v>
      </c>
      <c r="E318" s="19">
        <v>17066</v>
      </c>
      <c r="F318" s="34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38">
        <f>ROUND((E318/D318)*100, 0)</f>
        <v>114</v>
      </c>
      <c r="P318" s="19">
        <f t="shared" si="8"/>
        <v>108.01</v>
      </c>
      <c r="Q318" t="s">
        <v>8314</v>
      </c>
      <c r="R318" t="s">
        <v>8319</v>
      </c>
      <c r="S318" s="30">
        <f>(((I318/60)/60)/24)+DATE(1970, 1, 1)</f>
        <v>41984.207638888889</v>
      </c>
      <c r="T318" s="30">
        <f t="shared" si="9"/>
        <v>41950.923576388886</v>
      </c>
    </row>
    <row r="319" spans="1:20" ht="45" x14ac:dyDescent="0.25">
      <c r="A319">
        <v>317</v>
      </c>
      <c r="B319" s="3" t="s">
        <v>318</v>
      </c>
      <c r="C319" s="3" t="s">
        <v>4427</v>
      </c>
      <c r="D319" s="19">
        <v>30000</v>
      </c>
      <c r="E319" s="19">
        <v>30241</v>
      </c>
      <c r="F319" s="34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38">
        <f>ROUND((E319/D319)*100, 0)</f>
        <v>101</v>
      </c>
      <c r="P319" s="19">
        <f t="shared" si="8"/>
        <v>95.7</v>
      </c>
      <c r="Q319" t="s">
        <v>8314</v>
      </c>
      <c r="R319" t="s">
        <v>8319</v>
      </c>
      <c r="S319" s="30">
        <f>(((I319/60)/60)/24)+DATE(1970, 1, 1)</f>
        <v>41619.676886574074</v>
      </c>
      <c r="T319" s="30">
        <f t="shared" si="9"/>
        <v>41589.676886574074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 s="19">
        <v>5000</v>
      </c>
      <c r="E320" s="19">
        <v>14166</v>
      </c>
      <c r="F320" s="34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39">
        <f>ROUND((E320/D320)*100, 0)</f>
        <v>283</v>
      </c>
      <c r="P320" s="19">
        <f t="shared" si="8"/>
        <v>49.88</v>
      </c>
      <c r="Q320" t="s">
        <v>8314</v>
      </c>
      <c r="R320" t="s">
        <v>8319</v>
      </c>
      <c r="S320" s="30">
        <f>(((I320/60)/60)/24)+DATE(1970, 1, 1)</f>
        <v>41359.997118055559</v>
      </c>
      <c r="T320" s="30">
        <f t="shared" si="9"/>
        <v>41330.038784722223</v>
      </c>
    </row>
    <row r="321" spans="1:20" ht="60" x14ac:dyDescent="0.25">
      <c r="A321">
        <v>319</v>
      </c>
      <c r="B321" s="3" t="s">
        <v>320</v>
      </c>
      <c r="C321" s="3" t="s">
        <v>4429</v>
      </c>
      <c r="D321" s="19">
        <v>5000</v>
      </c>
      <c r="E321" s="19">
        <v>5634</v>
      </c>
      <c r="F321" s="34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38">
        <f>ROUND((E321/D321)*100, 0)</f>
        <v>113</v>
      </c>
      <c r="P321" s="19">
        <f t="shared" si="8"/>
        <v>110.47</v>
      </c>
      <c r="Q321" t="s">
        <v>8314</v>
      </c>
      <c r="R321" t="s">
        <v>8319</v>
      </c>
      <c r="S321" s="30">
        <f>(((I321/60)/60)/24)+DATE(1970, 1, 1)</f>
        <v>40211.332638888889</v>
      </c>
      <c r="T321" s="30">
        <f t="shared" si="9"/>
        <v>40123.83829861111</v>
      </c>
    </row>
    <row r="322" spans="1:20" ht="60" x14ac:dyDescent="0.25">
      <c r="A322">
        <v>320</v>
      </c>
      <c r="B322" s="3" t="s">
        <v>321</v>
      </c>
      <c r="C322" s="3" t="s">
        <v>4430</v>
      </c>
      <c r="D322" s="19">
        <v>20000</v>
      </c>
      <c r="E322" s="19">
        <v>21316</v>
      </c>
      <c r="F322" s="34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38">
        <f>ROUND((E322/D322)*100, 0)</f>
        <v>107</v>
      </c>
      <c r="P322" s="19">
        <f t="shared" si="8"/>
        <v>134.91</v>
      </c>
      <c r="Q322" t="s">
        <v>8314</v>
      </c>
      <c r="R322" t="s">
        <v>8319</v>
      </c>
      <c r="S322" s="30">
        <f>(((I322/60)/60)/24)+DATE(1970, 1, 1)</f>
        <v>42360.958333333328</v>
      </c>
      <c r="T322" s="30">
        <f t="shared" si="9"/>
        <v>42331.551307870366</v>
      </c>
    </row>
    <row r="323" spans="1:20" ht="45" x14ac:dyDescent="0.25">
      <c r="A323">
        <v>321</v>
      </c>
      <c r="B323" s="3" t="s">
        <v>322</v>
      </c>
      <c r="C323" s="3" t="s">
        <v>4431</v>
      </c>
      <c r="D323" s="19">
        <v>35000</v>
      </c>
      <c r="E323" s="19">
        <v>35932</v>
      </c>
      <c r="F323" s="34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38">
        <f>ROUND((E323/D323)*100, 0)</f>
        <v>103</v>
      </c>
      <c r="P323" s="19">
        <f t="shared" ref="P323:P386" si="10">IFERROR(ROUND((E323/L323), 2),0)</f>
        <v>106.62</v>
      </c>
      <c r="Q323" t="s">
        <v>8314</v>
      </c>
      <c r="R323" t="s">
        <v>8319</v>
      </c>
      <c r="S323" s="30">
        <f>(((I323/60)/60)/24)+DATE(1970, 1, 1)</f>
        <v>42682.488263888896</v>
      </c>
      <c r="T323" s="30">
        <f t="shared" ref="T323:T386" si="11">(((J323/60)/60)/24)+DATE(1970, 1, 1)</f>
        <v>42647.446597222224</v>
      </c>
    </row>
    <row r="324" spans="1:20" ht="45" x14ac:dyDescent="0.25">
      <c r="A324">
        <v>322</v>
      </c>
      <c r="B324" s="3" t="s">
        <v>323</v>
      </c>
      <c r="C324" s="3" t="s">
        <v>4432</v>
      </c>
      <c r="D324" s="19">
        <v>25000</v>
      </c>
      <c r="E324" s="19">
        <v>26978</v>
      </c>
      <c r="F324" s="3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38">
        <f>ROUND((E324/D324)*100, 0)</f>
        <v>108</v>
      </c>
      <c r="P324" s="19">
        <f t="shared" si="10"/>
        <v>145.04</v>
      </c>
      <c r="Q324" t="s">
        <v>8314</v>
      </c>
      <c r="R324" t="s">
        <v>8319</v>
      </c>
      <c r="S324" s="30">
        <f>(((I324/60)/60)/24)+DATE(1970, 1, 1)</f>
        <v>42503.57</v>
      </c>
      <c r="T324" s="30">
        <f t="shared" si="11"/>
        <v>42473.57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 s="19">
        <v>5400</v>
      </c>
      <c r="E325" s="19">
        <v>6646</v>
      </c>
      <c r="F325" s="34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38">
        <f>ROUND((E325/D325)*100, 0)</f>
        <v>123</v>
      </c>
      <c r="P325" s="19">
        <f t="shared" si="10"/>
        <v>114.59</v>
      </c>
      <c r="Q325" t="s">
        <v>8314</v>
      </c>
      <c r="R325" t="s">
        <v>8319</v>
      </c>
      <c r="S325" s="30">
        <f>(((I325/60)/60)/24)+DATE(1970, 1, 1)</f>
        <v>42725.332638888889</v>
      </c>
      <c r="T325" s="30">
        <f t="shared" si="11"/>
        <v>42697.32136574074</v>
      </c>
    </row>
    <row r="326" spans="1:20" ht="45" x14ac:dyDescent="0.25">
      <c r="A326">
        <v>324</v>
      </c>
      <c r="B326" s="3" t="s">
        <v>325</v>
      </c>
      <c r="C326" s="3" t="s">
        <v>4434</v>
      </c>
      <c r="D326" s="19">
        <v>8500</v>
      </c>
      <c r="E326" s="19">
        <v>8636</v>
      </c>
      <c r="F326" s="34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38">
        <f>ROUND((E326/D326)*100, 0)</f>
        <v>102</v>
      </c>
      <c r="P326" s="19">
        <f t="shared" si="10"/>
        <v>105.32</v>
      </c>
      <c r="Q326" t="s">
        <v>8314</v>
      </c>
      <c r="R326" t="s">
        <v>8319</v>
      </c>
      <c r="S326" s="30">
        <f>(((I326/60)/60)/24)+DATE(1970, 1, 1)</f>
        <v>42217.626250000001</v>
      </c>
      <c r="T326" s="30">
        <f t="shared" si="11"/>
        <v>42184.626250000001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 s="19">
        <v>50000</v>
      </c>
      <c r="E327" s="19">
        <v>52198</v>
      </c>
      <c r="F327" s="34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38">
        <f>ROUND((E327/D327)*100, 0)</f>
        <v>104</v>
      </c>
      <c r="P327" s="19">
        <f t="shared" si="10"/>
        <v>70.92</v>
      </c>
      <c r="Q327" t="s">
        <v>8314</v>
      </c>
      <c r="R327" t="s">
        <v>8319</v>
      </c>
      <c r="S327" s="30">
        <f>(((I327/60)/60)/24)+DATE(1970, 1, 1)</f>
        <v>42724.187881944439</v>
      </c>
      <c r="T327" s="30">
        <f t="shared" si="11"/>
        <v>42689.187881944439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 s="19">
        <v>150000</v>
      </c>
      <c r="E328" s="19">
        <v>169394.6</v>
      </c>
      <c r="F328" s="34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38">
        <f>ROUND((E328/D328)*100, 0)</f>
        <v>113</v>
      </c>
      <c r="P328" s="19">
        <f t="shared" si="10"/>
        <v>147.16999999999999</v>
      </c>
      <c r="Q328" t="s">
        <v>8314</v>
      </c>
      <c r="R328" t="s">
        <v>8319</v>
      </c>
      <c r="S328" s="30">
        <f>(((I328/60)/60)/24)+DATE(1970, 1, 1)</f>
        <v>42808.956250000003</v>
      </c>
      <c r="T328" s="30">
        <f t="shared" si="11"/>
        <v>42775.314884259264</v>
      </c>
    </row>
    <row r="329" spans="1:20" ht="60" x14ac:dyDescent="0.25">
      <c r="A329">
        <v>327</v>
      </c>
      <c r="B329" s="3" t="s">
        <v>328</v>
      </c>
      <c r="C329" s="3" t="s">
        <v>4437</v>
      </c>
      <c r="D329" s="19">
        <v>4000</v>
      </c>
      <c r="E329" s="19">
        <v>5456</v>
      </c>
      <c r="F329" s="34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38">
        <f>ROUND((E329/D329)*100, 0)</f>
        <v>136</v>
      </c>
      <c r="P329" s="19">
        <f t="shared" si="10"/>
        <v>160.47</v>
      </c>
      <c r="Q329" t="s">
        <v>8314</v>
      </c>
      <c r="R329" t="s">
        <v>8319</v>
      </c>
      <c r="S329" s="30">
        <f>(((I329/60)/60)/24)+DATE(1970, 1, 1)</f>
        <v>42085.333333333328</v>
      </c>
      <c r="T329" s="30">
        <f t="shared" si="11"/>
        <v>42058.235289351855</v>
      </c>
    </row>
    <row r="330" spans="1:20" ht="45" x14ac:dyDescent="0.25">
      <c r="A330">
        <v>328</v>
      </c>
      <c r="B330" s="3" t="s">
        <v>329</v>
      </c>
      <c r="C330" s="3" t="s">
        <v>4438</v>
      </c>
      <c r="D330" s="19">
        <v>75000</v>
      </c>
      <c r="E330" s="19">
        <v>77710.8</v>
      </c>
      <c r="F330" s="34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38">
        <f>ROUND((E330/D330)*100, 0)</f>
        <v>104</v>
      </c>
      <c r="P330" s="19">
        <f t="shared" si="10"/>
        <v>156.05000000000001</v>
      </c>
      <c r="Q330" t="s">
        <v>8314</v>
      </c>
      <c r="R330" t="s">
        <v>8319</v>
      </c>
      <c r="S330" s="30">
        <f>(((I330/60)/60)/24)+DATE(1970, 1, 1)</f>
        <v>42309.166666666672</v>
      </c>
      <c r="T330" s="30">
        <f t="shared" si="11"/>
        <v>42278.946620370371</v>
      </c>
    </row>
    <row r="331" spans="1:20" ht="45" x14ac:dyDescent="0.25">
      <c r="A331">
        <v>329</v>
      </c>
      <c r="B331" s="3" t="s">
        <v>330</v>
      </c>
      <c r="C331" s="3" t="s">
        <v>4439</v>
      </c>
      <c r="D331" s="19">
        <v>10000</v>
      </c>
      <c r="E331" s="19">
        <v>10550</v>
      </c>
      <c r="F331" s="34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38">
        <f>ROUND((E331/D331)*100, 0)</f>
        <v>106</v>
      </c>
      <c r="P331" s="19">
        <f t="shared" si="10"/>
        <v>63.17</v>
      </c>
      <c r="Q331" t="s">
        <v>8314</v>
      </c>
      <c r="R331" t="s">
        <v>8319</v>
      </c>
      <c r="S331" s="30">
        <f>(((I331/60)/60)/24)+DATE(1970, 1, 1)</f>
        <v>42315.166666666672</v>
      </c>
      <c r="T331" s="30">
        <f t="shared" si="11"/>
        <v>42291.46674768519</v>
      </c>
    </row>
    <row r="332" spans="1:20" ht="60" x14ac:dyDescent="0.25">
      <c r="A332">
        <v>330</v>
      </c>
      <c r="B332" s="3" t="s">
        <v>331</v>
      </c>
      <c r="C332" s="3" t="s">
        <v>4440</v>
      </c>
      <c r="D332" s="19">
        <v>35000</v>
      </c>
      <c r="E332" s="19">
        <v>35640</v>
      </c>
      <c r="F332" s="34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38">
        <f>ROUND((E332/D332)*100, 0)</f>
        <v>102</v>
      </c>
      <c r="P332" s="19">
        <f t="shared" si="10"/>
        <v>104.82</v>
      </c>
      <c r="Q332" t="s">
        <v>8314</v>
      </c>
      <c r="R332" t="s">
        <v>8319</v>
      </c>
      <c r="S332" s="30">
        <f>(((I332/60)/60)/24)+DATE(1970, 1, 1)</f>
        <v>41411.165972222225</v>
      </c>
      <c r="T332" s="30">
        <f t="shared" si="11"/>
        <v>41379.515775462962</v>
      </c>
    </row>
    <row r="333" spans="1:20" ht="45" x14ac:dyDescent="0.25">
      <c r="A333">
        <v>331</v>
      </c>
      <c r="B333" s="3" t="s">
        <v>332</v>
      </c>
      <c r="C333" s="3" t="s">
        <v>4441</v>
      </c>
      <c r="D333" s="19">
        <v>40000</v>
      </c>
      <c r="E333" s="19">
        <v>42642</v>
      </c>
      <c r="F333" s="34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38">
        <f>ROUND((E333/D333)*100, 0)</f>
        <v>107</v>
      </c>
      <c r="P333" s="19">
        <f t="shared" si="10"/>
        <v>97.36</v>
      </c>
      <c r="Q333" t="s">
        <v>8314</v>
      </c>
      <c r="R333" t="s">
        <v>8319</v>
      </c>
      <c r="S333" s="30">
        <f>(((I333/60)/60)/24)+DATE(1970, 1, 1)</f>
        <v>42538.581412037034</v>
      </c>
      <c r="T333" s="30">
        <f t="shared" si="11"/>
        <v>42507.581412037034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 s="19">
        <v>100000</v>
      </c>
      <c r="E334" s="19">
        <v>113015</v>
      </c>
      <c r="F334" s="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38">
        <f>ROUND((E334/D334)*100, 0)</f>
        <v>113</v>
      </c>
      <c r="P334" s="19">
        <f t="shared" si="10"/>
        <v>203.63</v>
      </c>
      <c r="Q334" t="s">
        <v>8314</v>
      </c>
      <c r="R334" t="s">
        <v>8319</v>
      </c>
      <c r="S334" s="30">
        <f>(((I334/60)/60)/24)+DATE(1970, 1, 1)</f>
        <v>42305.333333333328</v>
      </c>
      <c r="T334" s="30">
        <f t="shared" si="11"/>
        <v>42263.680289351847</v>
      </c>
    </row>
    <row r="335" spans="1:20" ht="60" x14ac:dyDescent="0.25">
      <c r="A335">
        <v>333</v>
      </c>
      <c r="B335" s="3" t="s">
        <v>334</v>
      </c>
      <c r="C335" s="3" t="s">
        <v>4443</v>
      </c>
      <c r="D335" s="19">
        <v>40000</v>
      </c>
      <c r="E335" s="19">
        <v>50091</v>
      </c>
      <c r="F335" s="34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38">
        <f>ROUND((E335/D335)*100, 0)</f>
        <v>125</v>
      </c>
      <c r="P335" s="19">
        <f t="shared" si="10"/>
        <v>188.31</v>
      </c>
      <c r="Q335" t="s">
        <v>8314</v>
      </c>
      <c r="R335" t="s">
        <v>8319</v>
      </c>
      <c r="S335" s="30">
        <f>(((I335/60)/60)/24)+DATE(1970, 1, 1)</f>
        <v>42467.59480324074</v>
      </c>
      <c r="T335" s="30">
        <f t="shared" si="11"/>
        <v>42437.636469907404</v>
      </c>
    </row>
    <row r="336" spans="1:20" ht="60" x14ac:dyDescent="0.25">
      <c r="A336">
        <v>334</v>
      </c>
      <c r="B336" s="3" t="s">
        <v>335</v>
      </c>
      <c r="C336" s="3" t="s">
        <v>4444</v>
      </c>
      <c r="D336" s="19">
        <v>10000</v>
      </c>
      <c r="E336" s="19">
        <v>10119</v>
      </c>
      <c r="F336" s="34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38">
        <f>ROUND((E336/D336)*100, 0)</f>
        <v>101</v>
      </c>
      <c r="P336" s="19">
        <f t="shared" si="10"/>
        <v>146.65</v>
      </c>
      <c r="Q336" t="s">
        <v>8314</v>
      </c>
      <c r="R336" t="s">
        <v>8319</v>
      </c>
      <c r="S336" s="30">
        <f>(((I336/60)/60)/24)+DATE(1970, 1, 1)</f>
        <v>42139.791666666672</v>
      </c>
      <c r="T336" s="30">
        <f t="shared" si="11"/>
        <v>42101.682372685187</v>
      </c>
    </row>
    <row r="337" spans="1:20" ht="60" x14ac:dyDescent="0.25">
      <c r="A337">
        <v>335</v>
      </c>
      <c r="B337" s="3" t="s">
        <v>336</v>
      </c>
      <c r="C337" s="3" t="s">
        <v>4445</v>
      </c>
      <c r="D337" s="19">
        <v>8500</v>
      </c>
      <c r="E337" s="19">
        <v>8735</v>
      </c>
      <c r="F337" s="34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38">
        <f>ROUND((E337/D337)*100, 0)</f>
        <v>103</v>
      </c>
      <c r="P337" s="19">
        <f t="shared" si="10"/>
        <v>109.19</v>
      </c>
      <c r="Q337" t="s">
        <v>8314</v>
      </c>
      <c r="R337" t="s">
        <v>8319</v>
      </c>
      <c r="S337" s="30">
        <f>(((I337/60)/60)/24)+DATE(1970, 1, 1)</f>
        <v>42132.916666666672</v>
      </c>
      <c r="T337" s="30">
        <f t="shared" si="11"/>
        <v>42101.737442129626</v>
      </c>
    </row>
    <row r="338" spans="1:20" ht="45" x14ac:dyDescent="0.25">
      <c r="A338">
        <v>336</v>
      </c>
      <c r="B338" s="3" t="s">
        <v>337</v>
      </c>
      <c r="C338" s="3" t="s">
        <v>4446</v>
      </c>
      <c r="D338" s="19">
        <v>25000</v>
      </c>
      <c r="E338" s="19">
        <v>29209.78</v>
      </c>
      <c r="F338" s="34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38">
        <f>ROUND((E338/D338)*100, 0)</f>
        <v>117</v>
      </c>
      <c r="P338" s="19">
        <f t="shared" si="10"/>
        <v>59.25</v>
      </c>
      <c r="Q338" t="s">
        <v>8314</v>
      </c>
      <c r="R338" t="s">
        <v>8319</v>
      </c>
      <c r="S338" s="30">
        <f>(((I338/60)/60)/24)+DATE(1970, 1, 1)</f>
        <v>42321.637939814813</v>
      </c>
      <c r="T338" s="30">
        <f t="shared" si="11"/>
        <v>42291.596273148149</v>
      </c>
    </row>
    <row r="339" spans="1:20" ht="60" x14ac:dyDescent="0.25">
      <c r="A339">
        <v>337</v>
      </c>
      <c r="B339" s="3" t="s">
        <v>338</v>
      </c>
      <c r="C339" s="3" t="s">
        <v>4447</v>
      </c>
      <c r="D339" s="19">
        <v>3000</v>
      </c>
      <c r="E339" s="19">
        <v>3035.05</v>
      </c>
      <c r="F339" s="34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38">
        <f>ROUND((E339/D339)*100, 0)</f>
        <v>101</v>
      </c>
      <c r="P339" s="19">
        <f t="shared" si="10"/>
        <v>97.9</v>
      </c>
      <c r="Q339" t="s">
        <v>8314</v>
      </c>
      <c r="R339" t="s">
        <v>8319</v>
      </c>
      <c r="S339" s="30">
        <f>(((I339/60)/60)/24)+DATE(1970, 1, 1)</f>
        <v>42077.086898148147</v>
      </c>
      <c r="T339" s="30">
        <f t="shared" si="11"/>
        <v>42047.128564814819</v>
      </c>
    </row>
    <row r="340" spans="1:20" ht="60" x14ac:dyDescent="0.25">
      <c r="A340">
        <v>338</v>
      </c>
      <c r="B340" s="3" t="s">
        <v>339</v>
      </c>
      <c r="C340" s="3" t="s">
        <v>4448</v>
      </c>
      <c r="D340" s="19">
        <v>15000</v>
      </c>
      <c r="E340" s="19">
        <v>16520.04</v>
      </c>
      <c r="F340" s="34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38">
        <f>ROUND((E340/D340)*100, 0)</f>
        <v>110</v>
      </c>
      <c r="P340" s="19">
        <f t="shared" si="10"/>
        <v>70</v>
      </c>
      <c r="Q340" t="s">
        <v>8314</v>
      </c>
      <c r="R340" t="s">
        <v>8319</v>
      </c>
      <c r="S340" s="30">
        <f>(((I340/60)/60)/24)+DATE(1970, 1, 1)</f>
        <v>42616.041666666672</v>
      </c>
      <c r="T340" s="30">
        <f t="shared" si="11"/>
        <v>42559.755671296298</v>
      </c>
    </row>
    <row r="341" spans="1:20" ht="45" x14ac:dyDescent="0.25">
      <c r="A341">
        <v>339</v>
      </c>
      <c r="B341" s="3" t="s">
        <v>340</v>
      </c>
      <c r="C341" s="3" t="s">
        <v>4449</v>
      </c>
      <c r="D341" s="19">
        <v>6000</v>
      </c>
      <c r="E341" s="19">
        <v>6485</v>
      </c>
      <c r="F341" s="34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38">
        <f>ROUND((E341/D341)*100, 0)</f>
        <v>108</v>
      </c>
      <c r="P341" s="19">
        <f t="shared" si="10"/>
        <v>72.87</v>
      </c>
      <c r="Q341" t="s">
        <v>8314</v>
      </c>
      <c r="R341" t="s">
        <v>8319</v>
      </c>
      <c r="S341" s="30">
        <f>(((I341/60)/60)/24)+DATE(1970, 1, 1)</f>
        <v>42123.760046296295</v>
      </c>
      <c r="T341" s="30">
        <f t="shared" si="11"/>
        <v>42093.760046296295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 s="19">
        <v>35000</v>
      </c>
      <c r="E342" s="19">
        <v>43758</v>
      </c>
      <c r="F342" s="34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38">
        <f>ROUND((E342/D342)*100, 0)</f>
        <v>125</v>
      </c>
      <c r="P342" s="19">
        <f t="shared" si="10"/>
        <v>146.35</v>
      </c>
      <c r="Q342" t="s">
        <v>8314</v>
      </c>
      <c r="R342" t="s">
        <v>8319</v>
      </c>
      <c r="S342" s="30">
        <f>(((I342/60)/60)/24)+DATE(1970, 1, 1)</f>
        <v>42802.875</v>
      </c>
      <c r="T342" s="30">
        <f t="shared" si="11"/>
        <v>42772.669062500005</v>
      </c>
    </row>
    <row r="343" spans="1:20" ht="60" x14ac:dyDescent="0.25">
      <c r="A343">
        <v>341</v>
      </c>
      <c r="B343" s="3" t="s">
        <v>342</v>
      </c>
      <c r="C343" s="3" t="s">
        <v>4451</v>
      </c>
      <c r="D343" s="19">
        <v>3500</v>
      </c>
      <c r="E343" s="19">
        <v>3735</v>
      </c>
      <c r="F343" s="34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38">
        <f>ROUND((E343/D343)*100, 0)</f>
        <v>107</v>
      </c>
      <c r="P343" s="19">
        <f t="shared" si="10"/>
        <v>67.91</v>
      </c>
      <c r="Q343" t="s">
        <v>8314</v>
      </c>
      <c r="R343" t="s">
        <v>8319</v>
      </c>
      <c r="S343" s="30">
        <f>(((I343/60)/60)/24)+DATE(1970, 1, 1)</f>
        <v>41913.165972222225</v>
      </c>
      <c r="T343" s="30">
        <f t="shared" si="11"/>
        <v>41894.879606481481</v>
      </c>
    </row>
    <row r="344" spans="1:20" ht="30" x14ac:dyDescent="0.25">
      <c r="A344">
        <v>342</v>
      </c>
      <c r="B344" s="3" t="s">
        <v>343</v>
      </c>
      <c r="C344" s="3" t="s">
        <v>4452</v>
      </c>
      <c r="D344" s="19">
        <v>55000</v>
      </c>
      <c r="E344" s="19">
        <v>55201.52</v>
      </c>
      <c r="F344" s="3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38">
        <f>ROUND((E344/D344)*100, 0)</f>
        <v>100</v>
      </c>
      <c r="P344" s="19">
        <f t="shared" si="10"/>
        <v>169.85</v>
      </c>
      <c r="Q344" t="s">
        <v>8314</v>
      </c>
      <c r="R344" t="s">
        <v>8319</v>
      </c>
      <c r="S344" s="30">
        <f>(((I344/60)/60)/24)+DATE(1970, 1, 1)</f>
        <v>42489.780844907407</v>
      </c>
      <c r="T344" s="30">
        <f t="shared" si="11"/>
        <v>42459.780844907407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 s="19">
        <v>30000</v>
      </c>
      <c r="E345" s="19">
        <v>30608.59</v>
      </c>
      <c r="F345" s="34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38">
        <f>ROUND((E345/D345)*100, 0)</f>
        <v>102</v>
      </c>
      <c r="P345" s="19">
        <f t="shared" si="10"/>
        <v>58.41</v>
      </c>
      <c r="Q345" t="s">
        <v>8314</v>
      </c>
      <c r="R345" t="s">
        <v>8319</v>
      </c>
      <c r="S345" s="30">
        <f>(((I345/60)/60)/24)+DATE(1970, 1, 1)</f>
        <v>41957.125</v>
      </c>
      <c r="T345" s="30">
        <f t="shared" si="11"/>
        <v>41926.73778935185</v>
      </c>
    </row>
    <row r="346" spans="1:20" ht="60" x14ac:dyDescent="0.25">
      <c r="A346">
        <v>344</v>
      </c>
      <c r="B346" s="3" t="s">
        <v>345</v>
      </c>
      <c r="C346" s="3" t="s">
        <v>4454</v>
      </c>
      <c r="D346" s="19">
        <v>33500</v>
      </c>
      <c r="E346" s="19">
        <v>34198</v>
      </c>
      <c r="F346" s="34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38">
        <f>ROUND((E346/D346)*100, 0)</f>
        <v>102</v>
      </c>
      <c r="P346" s="19">
        <f t="shared" si="10"/>
        <v>119.99</v>
      </c>
      <c r="Q346" t="s">
        <v>8314</v>
      </c>
      <c r="R346" t="s">
        <v>8319</v>
      </c>
      <c r="S346" s="30">
        <f>(((I346/60)/60)/24)+DATE(1970, 1, 1)</f>
        <v>42156.097222222219</v>
      </c>
      <c r="T346" s="30">
        <f t="shared" si="11"/>
        <v>42111.970995370371</v>
      </c>
    </row>
    <row r="347" spans="1:20" ht="45" x14ac:dyDescent="0.25">
      <c r="A347">
        <v>345</v>
      </c>
      <c r="B347" s="3" t="s">
        <v>346</v>
      </c>
      <c r="C347" s="3" t="s">
        <v>4455</v>
      </c>
      <c r="D347" s="19">
        <v>14500</v>
      </c>
      <c r="E347" s="19">
        <v>17875</v>
      </c>
      <c r="F347" s="34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38">
        <f>ROUND((E347/D347)*100, 0)</f>
        <v>123</v>
      </c>
      <c r="P347" s="19">
        <f t="shared" si="10"/>
        <v>99.86</v>
      </c>
      <c r="Q347" t="s">
        <v>8314</v>
      </c>
      <c r="R347" t="s">
        <v>8319</v>
      </c>
      <c r="S347" s="30">
        <f>(((I347/60)/60)/24)+DATE(1970, 1, 1)</f>
        <v>42144.944328703699</v>
      </c>
      <c r="T347" s="30">
        <f t="shared" si="11"/>
        <v>42114.944328703699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 s="19">
        <v>10000</v>
      </c>
      <c r="E348" s="19">
        <v>17028.88</v>
      </c>
      <c r="F348" s="34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38">
        <f>ROUND((E348/D348)*100, 0)</f>
        <v>170</v>
      </c>
      <c r="P348" s="19">
        <f t="shared" si="10"/>
        <v>90.58</v>
      </c>
      <c r="Q348" t="s">
        <v>8314</v>
      </c>
      <c r="R348" t="s">
        <v>8319</v>
      </c>
      <c r="S348" s="30">
        <f>(((I348/60)/60)/24)+DATE(1970, 1, 1)</f>
        <v>42291.500243055561</v>
      </c>
      <c r="T348" s="30">
        <f t="shared" si="11"/>
        <v>42261.500243055561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 s="19">
        <v>40000</v>
      </c>
      <c r="E349" s="19">
        <v>44636.2</v>
      </c>
      <c r="F349" s="34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38">
        <f>ROUND((E349/D349)*100, 0)</f>
        <v>112</v>
      </c>
      <c r="P349" s="19">
        <f t="shared" si="10"/>
        <v>117.77</v>
      </c>
      <c r="Q349" t="s">
        <v>8314</v>
      </c>
      <c r="R349" t="s">
        <v>8319</v>
      </c>
      <c r="S349" s="30">
        <f>(((I349/60)/60)/24)+DATE(1970, 1, 1)</f>
        <v>42322.537141203706</v>
      </c>
      <c r="T349" s="30">
        <f t="shared" si="11"/>
        <v>42292.495474537034</v>
      </c>
    </row>
    <row r="350" spans="1:20" ht="60" x14ac:dyDescent="0.25">
      <c r="A350">
        <v>348</v>
      </c>
      <c r="B350" s="3" t="s">
        <v>349</v>
      </c>
      <c r="C350" s="3" t="s">
        <v>4458</v>
      </c>
      <c r="D350" s="19">
        <v>10000</v>
      </c>
      <c r="E350" s="19">
        <v>10300</v>
      </c>
      <c r="F350" s="34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38">
        <f>ROUND((E350/D350)*100, 0)</f>
        <v>103</v>
      </c>
      <c r="P350" s="19">
        <f t="shared" si="10"/>
        <v>86.55</v>
      </c>
      <c r="Q350" t="s">
        <v>8314</v>
      </c>
      <c r="R350" t="s">
        <v>8319</v>
      </c>
      <c r="S350" s="30">
        <f>(((I350/60)/60)/24)+DATE(1970, 1, 1)</f>
        <v>42237.58699074074</v>
      </c>
      <c r="T350" s="30">
        <f t="shared" si="11"/>
        <v>42207.58699074074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 s="19">
        <v>11260</v>
      </c>
      <c r="E351" s="19">
        <v>12007.18</v>
      </c>
      <c r="F351" s="34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38">
        <f>ROUND((E351/D351)*100, 0)</f>
        <v>107</v>
      </c>
      <c r="P351" s="19">
        <f t="shared" si="10"/>
        <v>71.900000000000006</v>
      </c>
      <c r="Q351" t="s">
        <v>8314</v>
      </c>
      <c r="R351" t="s">
        <v>8319</v>
      </c>
      <c r="S351" s="30">
        <f>(((I351/60)/60)/24)+DATE(1970, 1, 1)</f>
        <v>42790.498935185184</v>
      </c>
      <c r="T351" s="30">
        <f t="shared" si="11"/>
        <v>42760.498935185184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 s="19">
        <v>25000</v>
      </c>
      <c r="E352" s="19">
        <v>28690</v>
      </c>
      <c r="F352" s="34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38">
        <f>ROUND((E352/D352)*100, 0)</f>
        <v>115</v>
      </c>
      <c r="P352" s="19">
        <f t="shared" si="10"/>
        <v>129.82</v>
      </c>
      <c r="Q352" t="s">
        <v>8314</v>
      </c>
      <c r="R352" t="s">
        <v>8319</v>
      </c>
      <c r="S352" s="30">
        <f>(((I352/60)/60)/24)+DATE(1970, 1, 1)</f>
        <v>42624.165972222225</v>
      </c>
      <c r="T352" s="30">
        <f t="shared" si="11"/>
        <v>42586.066076388888</v>
      </c>
    </row>
    <row r="353" spans="1:20" ht="60" x14ac:dyDescent="0.25">
      <c r="A353">
        <v>351</v>
      </c>
      <c r="B353" s="3" t="s">
        <v>352</v>
      </c>
      <c r="C353" s="3" t="s">
        <v>4461</v>
      </c>
      <c r="D353" s="19">
        <v>34000</v>
      </c>
      <c r="E353" s="19">
        <v>43296</v>
      </c>
      <c r="F353" s="34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38">
        <f>ROUND((E353/D353)*100, 0)</f>
        <v>127</v>
      </c>
      <c r="P353" s="19">
        <f t="shared" si="10"/>
        <v>44.91</v>
      </c>
      <c r="Q353" t="s">
        <v>8314</v>
      </c>
      <c r="R353" t="s">
        <v>8319</v>
      </c>
      <c r="S353" s="30">
        <f>(((I353/60)/60)/24)+DATE(1970, 1, 1)</f>
        <v>42467.923078703709</v>
      </c>
      <c r="T353" s="30">
        <f t="shared" si="11"/>
        <v>42427.964745370366</v>
      </c>
    </row>
    <row r="354" spans="1:20" ht="60" x14ac:dyDescent="0.25">
      <c r="A354">
        <v>352</v>
      </c>
      <c r="B354" s="3" t="s">
        <v>353</v>
      </c>
      <c r="C354" s="3" t="s">
        <v>4462</v>
      </c>
      <c r="D354" s="19">
        <v>10000</v>
      </c>
      <c r="E354" s="19">
        <v>11656</v>
      </c>
      <c r="F354" s="3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38">
        <f>ROUND((E354/D354)*100, 0)</f>
        <v>117</v>
      </c>
      <c r="P354" s="19">
        <f t="shared" si="10"/>
        <v>40.76</v>
      </c>
      <c r="Q354" t="s">
        <v>8314</v>
      </c>
      <c r="R354" t="s">
        <v>8319</v>
      </c>
      <c r="S354" s="30">
        <f>(((I354/60)/60)/24)+DATE(1970, 1, 1)</f>
        <v>41920.167453703703</v>
      </c>
      <c r="T354" s="30">
        <f t="shared" si="11"/>
        <v>41890.167453703703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 s="19">
        <v>58425</v>
      </c>
      <c r="E355" s="19">
        <v>63460.18</v>
      </c>
      <c r="F355" s="34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38">
        <f>ROUND((E355/D355)*100, 0)</f>
        <v>109</v>
      </c>
      <c r="P355" s="19">
        <f t="shared" si="10"/>
        <v>103.52</v>
      </c>
      <c r="Q355" t="s">
        <v>8314</v>
      </c>
      <c r="R355" t="s">
        <v>8319</v>
      </c>
      <c r="S355" s="30">
        <f>(((I355/60)/60)/24)+DATE(1970, 1, 1)</f>
        <v>42327.833553240736</v>
      </c>
      <c r="T355" s="30">
        <f t="shared" si="11"/>
        <v>42297.791886574079</v>
      </c>
    </row>
    <row r="356" spans="1:20" ht="60" x14ac:dyDescent="0.25">
      <c r="A356">
        <v>354</v>
      </c>
      <c r="B356" s="3" t="s">
        <v>355</v>
      </c>
      <c r="C356" s="3" t="s">
        <v>4464</v>
      </c>
      <c r="D356" s="19">
        <v>3500</v>
      </c>
      <c r="E356" s="19">
        <v>3638</v>
      </c>
      <c r="F356" s="34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38">
        <f>ROUND((E356/D356)*100, 0)</f>
        <v>104</v>
      </c>
      <c r="P356" s="19">
        <f t="shared" si="10"/>
        <v>125.45</v>
      </c>
      <c r="Q356" t="s">
        <v>8314</v>
      </c>
      <c r="R356" t="s">
        <v>8319</v>
      </c>
      <c r="S356" s="30">
        <f>(((I356/60)/60)/24)+DATE(1970, 1, 1)</f>
        <v>42468.786122685182</v>
      </c>
      <c r="T356" s="30">
        <f t="shared" si="11"/>
        <v>42438.827789351853</v>
      </c>
    </row>
    <row r="357" spans="1:20" ht="45" x14ac:dyDescent="0.25">
      <c r="A357">
        <v>355</v>
      </c>
      <c r="B357" s="3" t="s">
        <v>356</v>
      </c>
      <c r="C357" s="3" t="s">
        <v>4465</v>
      </c>
      <c r="D357" s="19">
        <v>35000</v>
      </c>
      <c r="E357" s="19">
        <v>40690</v>
      </c>
      <c r="F357" s="34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38">
        <f>ROUND((E357/D357)*100, 0)</f>
        <v>116</v>
      </c>
      <c r="P357" s="19">
        <f t="shared" si="10"/>
        <v>246.61</v>
      </c>
      <c r="Q357" t="s">
        <v>8314</v>
      </c>
      <c r="R357" t="s">
        <v>8319</v>
      </c>
      <c r="S357" s="30">
        <f>(((I357/60)/60)/24)+DATE(1970, 1, 1)</f>
        <v>41974.3355787037</v>
      </c>
      <c r="T357" s="30">
        <f t="shared" si="11"/>
        <v>41943.293912037036</v>
      </c>
    </row>
    <row r="358" spans="1:20" ht="45" x14ac:dyDescent="0.25">
      <c r="A358">
        <v>356</v>
      </c>
      <c r="B358" s="3" t="s">
        <v>357</v>
      </c>
      <c r="C358" s="3" t="s">
        <v>4466</v>
      </c>
      <c r="D358" s="19">
        <v>7500</v>
      </c>
      <c r="E358" s="19">
        <v>7701.93</v>
      </c>
      <c r="F358" s="34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38">
        <f>ROUND((E358/D358)*100, 0)</f>
        <v>103</v>
      </c>
      <c r="P358" s="19">
        <f t="shared" si="10"/>
        <v>79.400000000000006</v>
      </c>
      <c r="Q358" t="s">
        <v>8314</v>
      </c>
      <c r="R358" t="s">
        <v>8319</v>
      </c>
      <c r="S358" s="30">
        <f>(((I358/60)/60)/24)+DATE(1970, 1, 1)</f>
        <v>42445.761493055557</v>
      </c>
      <c r="T358" s="30">
        <f t="shared" si="11"/>
        <v>42415.803159722222</v>
      </c>
    </row>
    <row r="359" spans="1:20" ht="60" x14ac:dyDescent="0.25">
      <c r="A359">
        <v>357</v>
      </c>
      <c r="B359" s="3" t="s">
        <v>358</v>
      </c>
      <c r="C359" s="3" t="s">
        <v>4467</v>
      </c>
      <c r="D359" s="19">
        <v>15000</v>
      </c>
      <c r="E359" s="19">
        <v>26100</v>
      </c>
      <c r="F359" s="34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38">
        <f>ROUND((E359/D359)*100, 0)</f>
        <v>174</v>
      </c>
      <c r="P359" s="19">
        <f t="shared" si="10"/>
        <v>86.14</v>
      </c>
      <c r="Q359" t="s">
        <v>8314</v>
      </c>
      <c r="R359" t="s">
        <v>8319</v>
      </c>
      <c r="S359" s="30">
        <f>(((I359/60)/60)/24)+DATE(1970, 1, 1)</f>
        <v>42118.222187499996</v>
      </c>
      <c r="T359" s="30">
        <f t="shared" si="11"/>
        <v>42078.222187499996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 s="19">
        <v>50000</v>
      </c>
      <c r="E360" s="19">
        <v>51544</v>
      </c>
      <c r="F360" s="34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38">
        <f>ROUND((E360/D360)*100, 0)</f>
        <v>103</v>
      </c>
      <c r="P360" s="19">
        <f t="shared" si="10"/>
        <v>193.05</v>
      </c>
      <c r="Q360" t="s">
        <v>8314</v>
      </c>
      <c r="R360" t="s">
        <v>8319</v>
      </c>
      <c r="S360" s="30">
        <f>(((I360/60)/60)/24)+DATE(1970, 1, 1)</f>
        <v>42536.625</v>
      </c>
      <c r="T360" s="30">
        <f t="shared" si="11"/>
        <v>42507.860196759255</v>
      </c>
    </row>
    <row r="361" spans="1:20" ht="45" x14ac:dyDescent="0.25">
      <c r="A361">
        <v>359</v>
      </c>
      <c r="B361" s="3" t="s">
        <v>360</v>
      </c>
      <c r="C361" s="3" t="s">
        <v>4469</v>
      </c>
      <c r="D361" s="19">
        <v>24200</v>
      </c>
      <c r="E361" s="19">
        <v>25375</v>
      </c>
      <c r="F361" s="34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38">
        <f>ROUND((E361/D361)*100, 0)</f>
        <v>105</v>
      </c>
      <c r="P361" s="19">
        <f t="shared" si="10"/>
        <v>84.02</v>
      </c>
      <c r="Q361" t="s">
        <v>8314</v>
      </c>
      <c r="R361" t="s">
        <v>8319</v>
      </c>
      <c r="S361" s="30">
        <f>(((I361/60)/60)/24)+DATE(1970, 1, 1)</f>
        <v>41957.216666666667</v>
      </c>
      <c r="T361" s="30">
        <f t="shared" si="11"/>
        <v>41935.070486111108</v>
      </c>
    </row>
    <row r="362" spans="1:20" ht="60" x14ac:dyDescent="0.25">
      <c r="A362">
        <v>360</v>
      </c>
      <c r="B362" s="3" t="s">
        <v>361</v>
      </c>
      <c r="C362" s="3" t="s">
        <v>4470</v>
      </c>
      <c r="D362" s="19">
        <v>12000</v>
      </c>
      <c r="E362" s="19">
        <v>12165</v>
      </c>
      <c r="F362" s="34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38">
        <f>ROUND((E362/D362)*100, 0)</f>
        <v>101</v>
      </c>
      <c r="P362" s="19">
        <f t="shared" si="10"/>
        <v>139.83000000000001</v>
      </c>
      <c r="Q362" t="s">
        <v>8314</v>
      </c>
      <c r="R362" t="s">
        <v>8319</v>
      </c>
      <c r="S362" s="30">
        <f>(((I362/60)/60)/24)+DATE(1970, 1, 1)</f>
        <v>42208.132638888885</v>
      </c>
      <c r="T362" s="30">
        <f t="shared" si="11"/>
        <v>42163.897916666669</v>
      </c>
    </row>
    <row r="363" spans="1:20" ht="60" x14ac:dyDescent="0.25">
      <c r="A363">
        <v>361</v>
      </c>
      <c r="B363" s="3" t="s">
        <v>362</v>
      </c>
      <c r="C363" s="3" t="s">
        <v>4471</v>
      </c>
      <c r="D363" s="19">
        <v>35000</v>
      </c>
      <c r="E363" s="19">
        <v>38876.949999999997</v>
      </c>
      <c r="F363" s="34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38">
        <f>ROUND((E363/D363)*100, 0)</f>
        <v>111</v>
      </c>
      <c r="P363" s="19">
        <f t="shared" si="10"/>
        <v>109.82</v>
      </c>
      <c r="Q363" t="s">
        <v>8314</v>
      </c>
      <c r="R363" t="s">
        <v>8319</v>
      </c>
      <c r="S363" s="30">
        <f>(((I363/60)/60)/24)+DATE(1970, 1, 1)</f>
        <v>41966.042893518519</v>
      </c>
      <c r="T363" s="30">
        <f t="shared" si="11"/>
        <v>41936.001226851848</v>
      </c>
    </row>
    <row r="364" spans="1:20" ht="60" x14ac:dyDescent="0.25">
      <c r="A364">
        <v>362</v>
      </c>
      <c r="B364" s="3" t="s">
        <v>363</v>
      </c>
      <c r="C364" s="3" t="s">
        <v>4472</v>
      </c>
      <c r="D364" s="19">
        <v>9665</v>
      </c>
      <c r="E364" s="19">
        <v>12000</v>
      </c>
      <c r="F364" s="3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38">
        <f>ROUND((E364/D364)*100, 0)</f>
        <v>124</v>
      </c>
      <c r="P364" s="19">
        <f t="shared" si="10"/>
        <v>139.53</v>
      </c>
      <c r="Q364" t="s">
        <v>8314</v>
      </c>
      <c r="R364" t="s">
        <v>8319</v>
      </c>
      <c r="S364" s="30">
        <f>(((I364/60)/60)/24)+DATE(1970, 1, 1)</f>
        <v>41859</v>
      </c>
      <c r="T364" s="30">
        <f t="shared" si="11"/>
        <v>41837.210543981484</v>
      </c>
    </row>
    <row r="365" spans="1:20" ht="60" x14ac:dyDescent="0.25">
      <c r="A365">
        <v>363</v>
      </c>
      <c r="B365" s="3" t="s">
        <v>364</v>
      </c>
      <c r="C365" s="3" t="s">
        <v>4473</v>
      </c>
      <c r="D365" s="19">
        <v>8925</v>
      </c>
      <c r="E365" s="19">
        <v>9044</v>
      </c>
      <c r="F365" s="34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38">
        <f>ROUND((E365/D365)*100, 0)</f>
        <v>101</v>
      </c>
      <c r="P365" s="19">
        <f t="shared" si="10"/>
        <v>347.85</v>
      </c>
      <c r="Q365" t="s">
        <v>8314</v>
      </c>
      <c r="R365" t="s">
        <v>8319</v>
      </c>
      <c r="S365" s="30">
        <f>(((I365/60)/60)/24)+DATE(1970, 1, 1)</f>
        <v>40300.806944444441</v>
      </c>
      <c r="T365" s="30">
        <f t="shared" si="11"/>
        <v>40255.744629629626</v>
      </c>
    </row>
    <row r="366" spans="1:20" ht="60" x14ac:dyDescent="0.25">
      <c r="A366">
        <v>364</v>
      </c>
      <c r="B366" s="3" t="s">
        <v>365</v>
      </c>
      <c r="C366" s="3" t="s">
        <v>4474</v>
      </c>
      <c r="D366" s="19">
        <v>7000</v>
      </c>
      <c r="E366" s="19">
        <v>7711.3</v>
      </c>
      <c r="F366" s="34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38">
        <f>ROUND((E366/D366)*100, 0)</f>
        <v>110</v>
      </c>
      <c r="P366" s="19">
        <f t="shared" si="10"/>
        <v>68.239999999999995</v>
      </c>
      <c r="Q366" t="s">
        <v>8314</v>
      </c>
      <c r="R366" t="s">
        <v>8319</v>
      </c>
      <c r="S366" s="30">
        <f>(((I366/60)/60)/24)+DATE(1970, 1, 1)</f>
        <v>41811.165972222225</v>
      </c>
      <c r="T366" s="30">
        <f t="shared" si="11"/>
        <v>41780.859629629631</v>
      </c>
    </row>
    <row r="367" spans="1:20" ht="45" x14ac:dyDescent="0.25">
      <c r="A367">
        <v>365</v>
      </c>
      <c r="B367" s="3" t="s">
        <v>366</v>
      </c>
      <c r="C367" s="3" t="s">
        <v>4475</v>
      </c>
      <c r="D367" s="19">
        <v>15000</v>
      </c>
      <c r="E367" s="19">
        <v>15596</v>
      </c>
      <c r="F367" s="34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38">
        <f>ROUND((E367/D367)*100, 0)</f>
        <v>104</v>
      </c>
      <c r="P367" s="19">
        <f t="shared" si="10"/>
        <v>239.94</v>
      </c>
      <c r="Q367" t="s">
        <v>8314</v>
      </c>
      <c r="R367" t="s">
        <v>8319</v>
      </c>
      <c r="S367" s="30">
        <f>(((I367/60)/60)/24)+DATE(1970, 1, 1)</f>
        <v>41698.606469907405</v>
      </c>
      <c r="T367" s="30">
        <f t="shared" si="11"/>
        <v>41668.606469907405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 s="19">
        <v>38000</v>
      </c>
      <c r="E368" s="19">
        <v>38500</v>
      </c>
      <c r="F368" s="34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38">
        <f>ROUND((E368/D368)*100, 0)</f>
        <v>101</v>
      </c>
      <c r="P368" s="19">
        <f t="shared" si="10"/>
        <v>287.31</v>
      </c>
      <c r="Q368" t="s">
        <v>8314</v>
      </c>
      <c r="R368" t="s">
        <v>8319</v>
      </c>
      <c r="S368" s="30">
        <f>(((I368/60)/60)/24)+DATE(1970, 1, 1)</f>
        <v>41049.793032407404</v>
      </c>
      <c r="T368" s="30">
        <f t="shared" si="11"/>
        <v>41019.793032407404</v>
      </c>
    </row>
    <row r="369" spans="1:20" ht="60" x14ac:dyDescent="0.25">
      <c r="A369">
        <v>367</v>
      </c>
      <c r="B369" s="3" t="s">
        <v>368</v>
      </c>
      <c r="C369" s="3" t="s">
        <v>4477</v>
      </c>
      <c r="D369" s="19">
        <v>10000</v>
      </c>
      <c r="E369" s="19">
        <v>10335.01</v>
      </c>
      <c r="F369" s="34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38">
        <f>ROUND((E369/D369)*100, 0)</f>
        <v>103</v>
      </c>
      <c r="P369" s="19">
        <f t="shared" si="10"/>
        <v>86.85</v>
      </c>
      <c r="Q369" t="s">
        <v>8314</v>
      </c>
      <c r="R369" t="s">
        <v>8319</v>
      </c>
      <c r="S369" s="30">
        <f>(((I369/60)/60)/24)+DATE(1970, 1, 1)</f>
        <v>41395.207638888889</v>
      </c>
      <c r="T369" s="30">
        <f t="shared" si="11"/>
        <v>41355.577291666668</v>
      </c>
    </row>
    <row r="370" spans="1:20" ht="60" x14ac:dyDescent="0.25">
      <c r="A370">
        <v>368</v>
      </c>
      <c r="B370" s="3" t="s">
        <v>369</v>
      </c>
      <c r="C370" s="3" t="s">
        <v>4478</v>
      </c>
      <c r="D370" s="19">
        <v>12500</v>
      </c>
      <c r="E370" s="19">
        <v>13014</v>
      </c>
      <c r="F370" s="34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38">
        <f>ROUND((E370/D370)*100, 0)</f>
        <v>104</v>
      </c>
      <c r="P370" s="19">
        <f t="shared" si="10"/>
        <v>81.849999999999994</v>
      </c>
      <c r="Q370" t="s">
        <v>8314</v>
      </c>
      <c r="R370" t="s">
        <v>8319</v>
      </c>
      <c r="S370" s="30">
        <f>(((I370/60)/60)/24)+DATE(1970, 1, 1)</f>
        <v>42078.563912037032</v>
      </c>
      <c r="T370" s="30">
        <f t="shared" si="11"/>
        <v>42043.605578703704</v>
      </c>
    </row>
    <row r="371" spans="1:20" ht="60" x14ac:dyDescent="0.25">
      <c r="A371">
        <v>369</v>
      </c>
      <c r="B371" s="3" t="s">
        <v>370</v>
      </c>
      <c r="C371" s="3" t="s">
        <v>4479</v>
      </c>
      <c r="D371" s="19">
        <v>6500</v>
      </c>
      <c r="E371" s="19">
        <v>7160.12</v>
      </c>
      <c r="F371" s="34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38">
        <f>ROUND((E371/D371)*100, 0)</f>
        <v>110</v>
      </c>
      <c r="P371" s="19">
        <f t="shared" si="10"/>
        <v>42.87</v>
      </c>
      <c r="Q371" t="s">
        <v>8314</v>
      </c>
      <c r="R371" t="s">
        <v>8319</v>
      </c>
      <c r="S371" s="30">
        <f>(((I371/60)/60)/24)+DATE(1970, 1, 1)</f>
        <v>40923.551724537036</v>
      </c>
      <c r="T371" s="30">
        <f t="shared" si="11"/>
        <v>40893.551724537036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 s="19">
        <v>25000</v>
      </c>
      <c r="E372" s="19">
        <v>30505</v>
      </c>
      <c r="F372" s="34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38">
        <f>ROUND((E372/D372)*100, 0)</f>
        <v>122</v>
      </c>
      <c r="P372" s="19">
        <f t="shared" si="10"/>
        <v>709.42</v>
      </c>
      <c r="Q372" t="s">
        <v>8314</v>
      </c>
      <c r="R372" t="s">
        <v>8319</v>
      </c>
      <c r="S372" s="30">
        <f>(((I372/60)/60)/24)+DATE(1970, 1, 1)</f>
        <v>42741.795138888891</v>
      </c>
      <c r="T372" s="30">
        <f t="shared" si="11"/>
        <v>42711.795138888891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 s="19">
        <v>150000</v>
      </c>
      <c r="E373" s="19">
        <v>171253</v>
      </c>
      <c r="F373" s="34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38">
        <f>ROUND((E373/D373)*100, 0)</f>
        <v>114</v>
      </c>
      <c r="P373" s="19">
        <f t="shared" si="10"/>
        <v>161.26</v>
      </c>
      <c r="Q373" t="s">
        <v>8314</v>
      </c>
      <c r="R373" t="s">
        <v>8319</v>
      </c>
      <c r="S373" s="30">
        <f>(((I373/60)/60)/24)+DATE(1970, 1, 1)</f>
        <v>41306.767812500002</v>
      </c>
      <c r="T373" s="30">
        <f t="shared" si="11"/>
        <v>41261.767812500002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 s="19">
        <v>300</v>
      </c>
      <c r="E374" s="19">
        <v>376</v>
      </c>
      <c r="F374" s="3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38">
        <f>ROUND((E374/D374)*100, 0)</f>
        <v>125</v>
      </c>
      <c r="P374" s="19">
        <f t="shared" si="10"/>
        <v>41.78</v>
      </c>
      <c r="Q374" t="s">
        <v>8314</v>
      </c>
      <c r="R374" t="s">
        <v>8319</v>
      </c>
      <c r="S374" s="30">
        <f>(((I374/60)/60)/24)+DATE(1970, 1, 1)</f>
        <v>42465.666666666672</v>
      </c>
      <c r="T374" s="30">
        <f t="shared" si="11"/>
        <v>42425.576898148152</v>
      </c>
    </row>
    <row r="375" spans="1:20" ht="45" x14ac:dyDescent="0.25">
      <c r="A375">
        <v>373</v>
      </c>
      <c r="B375" s="3" t="s">
        <v>374</v>
      </c>
      <c r="C375" s="3" t="s">
        <v>4483</v>
      </c>
      <c r="D375" s="19">
        <v>7500</v>
      </c>
      <c r="E375" s="19">
        <v>8000</v>
      </c>
      <c r="F375" s="34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38">
        <f>ROUND((E375/D375)*100, 0)</f>
        <v>107</v>
      </c>
      <c r="P375" s="19">
        <f t="shared" si="10"/>
        <v>89.89</v>
      </c>
      <c r="Q375" t="s">
        <v>8314</v>
      </c>
      <c r="R375" t="s">
        <v>8319</v>
      </c>
      <c r="S375" s="30">
        <f>(((I375/60)/60)/24)+DATE(1970, 1, 1)</f>
        <v>41108.91201388889</v>
      </c>
      <c r="T375" s="30">
        <f t="shared" si="11"/>
        <v>41078.91201388889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 s="19">
        <v>6000</v>
      </c>
      <c r="E376" s="19">
        <v>7839</v>
      </c>
      <c r="F376" s="34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38">
        <f>ROUND((E376/D376)*100, 0)</f>
        <v>131</v>
      </c>
      <c r="P376" s="19">
        <f t="shared" si="10"/>
        <v>45.05</v>
      </c>
      <c r="Q376" t="s">
        <v>8314</v>
      </c>
      <c r="R376" t="s">
        <v>8319</v>
      </c>
      <c r="S376" s="30">
        <f>(((I376/60)/60)/24)+DATE(1970, 1, 1)</f>
        <v>40802.889247685183</v>
      </c>
      <c r="T376" s="30">
        <f t="shared" si="11"/>
        <v>40757.889247685183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 s="19">
        <v>500</v>
      </c>
      <c r="E377" s="19">
        <v>600</v>
      </c>
      <c r="F377" s="34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38">
        <f>ROUND((E377/D377)*100, 0)</f>
        <v>120</v>
      </c>
      <c r="P377" s="19">
        <f t="shared" si="10"/>
        <v>42.86</v>
      </c>
      <c r="Q377" t="s">
        <v>8314</v>
      </c>
      <c r="R377" t="s">
        <v>8319</v>
      </c>
      <c r="S377" s="30">
        <f>(((I377/60)/60)/24)+DATE(1970, 1, 1)</f>
        <v>41699.720833333333</v>
      </c>
      <c r="T377" s="30">
        <f t="shared" si="11"/>
        <v>41657.985081018516</v>
      </c>
    </row>
    <row r="378" spans="1:20" ht="60" x14ac:dyDescent="0.25">
      <c r="A378">
        <v>376</v>
      </c>
      <c r="B378" s="3" t="s">
        <v>377</v>
      </c>
      <c r="C378" s="3" t="s">
        <v>4486</v>
      </c>
      <c r="D378" s="19">
        <v>2450</v>
      </c>
      <c r="E378" s="19">
        <v>2596</v>
      </c>
      <c r="F378" s="34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38">
        <f>ROUND((E378/D378)*100, 0)</f>
        <v>106</v>
      </c>
      <c r="P378" s="19">
        <f t="shared" si="10"/>
        <v>54.08</v>
      </c>
      <c r="Q378" t="s">
        <v>8314</v>
      </c>
      <c r="R378" t="s">
        <v>8319</v>
      </c>
      <c r="S378" s="30">
        <f>(((I378/60)/60)/24)+DATE(1970, 1, 1)</f>
        <v>42607.452731481477</v>
      </c>
      <c r="T378" s="30">
        <f t="shared" si="11"/>
        <v>42576.452731481477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 s="19">
        <v>12000</v>
      </c>
      <c r="E379" s="19">
        <v>13728</v>
      </c>
      <c r="F379" s="34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38">
        <f>ROUND((E379/D379)*100, 0)</f>
        <v>114</v>
      </c>
      <c r="P379" s="19">
        <f t="shared" si="10"/>
        <v>103.22</v>
      </c>
      <c r="Q379" t="s">
        <v>8314</v>
      </c>
      <c r="R379" t="s">
        <v>8319</v>
      </c>
      <c r="S379" s="30">
        <f>(((I379/60)/60)/24)+DATE(1970, 1, 1)</f>
        <v>42322.292361111111</v>
      </c>
      <c r="T379" s="30">
        <f t="shared" si="11"/>
        <v>42292.250787037032</v>
      </c>
    </row>
    <row r="380" spans="1:20" ht="60" x14ac:dyDescent="0.25">
      <c r="A380">
        <v>378</v>
      </c>
      <c r="B380" s="3" t="s">
        <v>379</v>
      </c>
      <c r="C380" s="3" t="s">
        <v>4488</v>
      </c>
      <c r="D380" s="19">
        <v>3000</v>
      </c>
      <c r="E380" s="19">
        <v>3353</v>
      </c>
      <c r="F380" s="34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38">
        <f>ROUND((E380/D380)*100, 0)</f>
        <v>112</v>
      </c>
      <c r="P380" s="19">
        <f t="shared" si="10"/>
        <v>40.4</v>
      </c>
      <c r="Q380" t="s">
        <v>8314</v>
      </c>
      <c r="R380" t="s">
        <v>8319</v>
      </c>
      <c r="S380" s="30">
        <f>(((I380/60)/60)/24)+DATE(1970, 1, 1)</f>
        <v>42394.994444444441</v>
      </c>
      <c r="T380" s="30">
        <f t="shared" si="11"/>
        <v>42370.571851851855</v>
      </c>
    </row>
    <row r="381" spans="1:20" ht="60" x14ac:dyDescent="0.25">
      <c r="A381">
        <v>379</v>
      </c>
      <c r="B381" s="3" t="s">
        <v>380</v>
      </c>
      <c r="C381" s="3" t="s">
        <v>4489</v>
      </c>
      <c r="D381" s="19">
        <v>15000</v>
      </c>
      <c r="E381" s="19">
        <v>17412</v>
      </c>
      <c r="F381" s="34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38">
        <f>ROUND((E381/D381)*100, 0)</f>
        <v>116</v>
      </c>
      <c r="P381" s="19">
        <f t="shared" si="10"/>
        <v>116.86</v>
      </c>
      <c r="Q381" t="s">
        <v>8314</v>
      </c>
      <c r="R381" t="s">
        <v>8319</v>
      </c>
      <c r="S381" s="30">
        <f>(((I381/60)/60)/24)+DATE(1970, 1, 1)</f>
        <v>41032.688333333332</v>
      </c>
      <c r="T381" s="30">
        <f t="shared" si="11"/>
        <v>40987.688333333332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 s="19">
        <v>4000</v>
      </c>
      <c r="E382" s="19">
        <v>5660</v>
      </c>
      <c r="F382" s="34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38">
        <f>ROUND((E382/D382)*100, 0)</f>
        <v>142</v>
      </c>
      <c r="P382" s="19">
        <f t="shared" si="10"/>
        <v>115.51</v>
      </c>
      <c r="Q382" t="s">
        <v>8314</v>
      </c>
      <c r="R382" t="s">
        <v>8319</v>
      </c>
      <c r="S382" s="30">
        <f>(((I382/60)/60)/24)+DATE(1970, 1, 1)</f>
        <v>42392.719814814816</v>
      </c>
      <c r="T382" s="30">
        <f t="shared" si="11"/>
        <v>42367.719814814816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 s="19">
        <v>25000</v>
      </c>
      <c r="E383" s="19">
        <v>26182.5</v>
      </c>
      <c r="F383" s="34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38">
        <f>ROUND((E383/D383)*100, 0)</f>
        <v>105</v>
      </c>
      <c r="P383" s="19">
        <f t="shared" si="10"/>
        <v>104.31</v>
      </c>
      <c r="Q383" t="s">
        <v>8314</v>
      </c>
      <c r="R383" t="s">
        <v>8319</v>
      </c>
      <c r="S383" s="30">
        <f>(((I383/60)/60)/24)+DATE(1970, 1, 1)</f>
        <v>41120.208333333336</v>
      </c>
      <c r="T383" s="30">
        <f t="shared" si="11"/>
        <v>41085.698113425926</v>
      </c>
    </row>
    <row r="384" spans="1:20" ht="60" x14ac:dyDescent="0.25">
      <c r="A384">
        <v>382</v>
      </c>
      <c r="B384" s="3" t="s">
        <v>383</v>
      </c>
      <c r="C384" s="3" t="s">
        <v>4492</v>
      </c>
      <c r="D384" s="19">
        <v>600</v>
      </c>
      <c r="E384" s="19">
        <v>1535</v>
      </c>
      <c r="F384" s="3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39">
        <f>ROUND((E384/D384)*100, 0)</f>
        <v>256</v>
      </c>
      <c r="P384" s="19">
        <f t="shared" si="10"/>
        <v>69.77</v>
      </c>
      <c r="Q384" t="s">
        <v>8314</v>
      </c>
      <c r="R384" t="s">
        <v>8319</v>
      </c>
      <c r="S384" s="30">
        <f>(((I384/60)/60)/24)+DATE(1970, 1, 1)</f>
        <v>41158.709490740745</v>
      </c>
      <c r="T384" s="30">
        <f t="shared" si="11"/>
        <v>41144.709490740745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 s="19">
        <v>999</v>
      </c>
      <c r="E385" s="19">
        <v>2065</v>
      </c>
      <c r="F385" s="34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39">
        <f>ROUND((E385/D385)*100, 0)</f>
        <v>207</v>
      </c>
      <c r="P385" s="19">
        <f t="shared" si="10"/>
        <v>43.02</v>
      </c>
      <c r="Q385" t="s">
        <v>8314</v>
      </c>
      <c r="R385" t="s">
        <v>8319</v>
      </c>
      <c r="S385" s="30">
        <f>(((I385/60)/60)/24)+DATE(1970, 1, 1)</f>
        <v>41778.117581018516</v>
      </c>
      <c r="T385" s="30">
        <f t="shared" si="11"/>
        <v>41755.117581018516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 s="19">
        <v>20000</v>
      </c>
      <c r="E386" s="19">
        <v>22421</v>
      </c>
      <c r="F386" s="34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38">
        <f>ROUND((E386/D386)*100, 0)</f>
        <v>112</v>
      </c>
      <c r="P386" s="19">
        <f t="shared" si="10"/>
        <v>58.54</v>
      </c>
      <c r="Q386" t="s">
        <v>8314</v>
      </c>
      <c r="R386" t="s">
        <v>8319</v>
      </c>
      <c r="S386" s="30">
        <f>(((I386/60)/60)/24)+DATE(1970, 1, 1)</f>
        <v>42010.781793981485</v>
      </c>
      <c r="T386" s="30">
        <f t="shared" si="11"/>
        <v>41980.781793981485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 s="19">
        <v>25000</v>
      </c>
      <c r="E387" s="19">
        <v>26495.5</v>
      </c>
      <c r="F387" s="34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38">
        <f>ROUND((E387/D387)*100, 0)</f>
        <v>106</v>
      </c>
      <c r="P387" s="19">
        <f t="shared" ref="P387:P450" si="12">IFERROR(ROUND((E387/L387), 2),0)</f>
        <v>111.8</v>
      </c>
      <c r="Q387" t="s">
        <v>8314</v>
      </c>
      <c r="R387" t="s">
        <v>8319</v>
      </c>
      <c r="S387" s="30">
        <f>(((I387/60)/60)/24)+DATE(1970, 1, 1)</f>
        <v>41964.626168981486</v>
      </c>
      <c r="T387" s="30">
        <f t="shared" ref="T387:T450" si="13">(((J387/60)/60)/24)+DATE(1970, 1, 1)</f>
        <v>41934.584502314814</v>
      </c>
    </row>
    <row r="388" spans="1:20" ht="60" x14ac:dyDescent="0.25">
      <c r="A388">
        <v>386</v>
      </c>
      <c r="B388" s="3" t="s">
        <v>387</v>
      </c>
      <c r="C388" s="3" t="s">
        <v>4496</v>
      </c>
      <c r="D388" s="19">
        <v>600</v>
      </c>
      <c r="E388" s="19">
        <v>601</v>
      </c>
      <c r="F388" s="34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38">
        <f>ROUND((E388/D388)*100, 0)</f>
        <v>100</v>
      </c>
      <c r="P388" s="19">
        <f t="shared" si="12"/>
        <v>46.23</v>
      </c>
      <c r="Q388" t="s">
        <v>8314</v>
      </c>
      <c r="R388" t="s">
        <v>8319</v>
      </c>
      <c r="S388" s="30">
        <f>(((I388/60)/60)/24)+DATE(1970, 1, 1)</f>
        <v>42226.951284722221</v>
      </c>
      <c r="T388" s="30">
        <f t="shared" si="13"/>
        <v>42211.951284722221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 s="19">
        <v>38000</v>
      </c>
      <c r="E389" s="19">
        <v>81316</v>
      </c>
      <c r="F389" s="34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39">
        <f>ROUND((E389/D389)*100, 0)</f>
        <v>214</v>
      </c>
      <c r="P389" s="19">
        <f t="shared" si="12"/>
        <v>144.69</v>
      </c>
      <c r="Q389" t="s">
        <v>8314</v>
      </c>
      <c r="R389" t="s">
        <v>8319</v>
      </c>
      <c r="S389" s="30">
        <f>(((I389/60)/60)/24)+DATE(1970, 1, 1)</f>
        <v>42231.25</v>
      </c>
      <c r="T389" s="30">
        <f t="shared" si="13"/>
        <v>42200.67659722222</v>
      </c>
    </row>
    <row r="390" spans="1:20" ht="45" x14ac:dyDescent="0.25">
      <c r="A390">
        <v>388</v>
      </c>
      <c r="B390" s="3" t="s">
        <v>389</v>
      </c>
      <c r="C390" s="3" t="s">
        <v>4498</v>
      </c>
      <c r="D390" s="19">
        <v>5000</v>
      </c>
      <c r="E390" s="19">
        <v>6308</v>
      </c>
      <c r="F390" s="34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38">
        <f>ROUND((E390/D390)*100, 0)</f>
        <v>126</v>
      </c>
      <c r="P390" s="19">
        <f t="shared" si="12"/>
        <v>88.85</v>
      </c>
      <c r="Q390" t="s">
        <v>8314</v>
      </c>
      <c r="R390" t="s">
        <v>8319</v>
      </c>
      <c r="S390" s="30">
        <f>(((I390/60)/60)/24)+DATE(1970, 1, 1)</f>
        <v>42579.076157407413</v>
      </c>
      <c r="T390" s="30">
        <f t="shared" si="13"/>
        <v>42549.076157407413</v>
      </c>
    </row>
    <row r="391" spans="1:20" ht="60" x14ac:dyDescent="0.25">
      <c r="A391">
        <v>389</v>
      </c>
      <c r="B391" s="3" t="s">
        <v>390</v>
      </c>
      <c r="C391" s="3" t="s">
        <v>4499</v>
      </c>
      <c r="D391" s="19">
        <v>68000</v>
      </c>
      <c r="E391" s="19">
        <v>123444.12</v>
      </c>
      <c r="F391" s="34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38">
        <f>ROUND((E391/D391)*100, 0)</f>
        <v>182</v>
      </c>
      <c r="P391" s="19">
        <f t="shared" si="12"/>
        <v>81.75</v>
      </c>
      <c r="Q391" t="s">
        <v>8314</v>
      </c>
      <c r="R391" t="s">
        <v>8319</v>
      </c>
      <c r="S391" s="30">
        <f>(((I391/60)/60)/24)+DATE(1970, 1, 1)</f>
        <v>41705.957638888889</v>
      </c>
      <c r="T391" s="30">
        <f t="shared" si="13"/>
        <v>41674.063078703701</v>
      </c>
    </row>
    <row r="392" spans="1:20" ht="45" x14ac:dyDescent="0.25">
      <c r="A392">
        <v>390</v>
      </c>
      <c r="B392" s="3" t="s">
        <v>391</v>
      </c>
      <c r="C392" s="3" t="s">
        <v>4500</v>
      </c>
      <c r="D392" s="19">
        <v>1000</v>
      </c>
      <c r="E392" s="19">
        <v>1000</v>
      </c>
      <c r="F392" s="34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38">
        <f>ROUND((E392/D392)*100, 0)</f>
        <v>100</v>
      </c>
      <c r="P392" s="19">
        <f t="shared" si="12"/>
        <v>71.430000000000007</v>
      </c>
      <c r="Q392" t="s">
        <v>8314</v>
      </c>
      <c r="R392" t="s">
        <v>8319</v>
      </c>
      <c r="S392" s="30">
        <f>(((I392/60)/60)/24)+DATE(1970, 1, 1)</f>
        <v>42132.036712962959</v>
      </c>
      <c r="T392" s="30">
        <f t="shared" si="13"/>
        <v>42112.036712962959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 s="19">
        <v>20000</v>
      </c>
      <c r="E393" s="19">
        <v>20122</v>
      </c>
      <c r="F393" s="34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38">
        <f>ROUND((E393/D393)*100, 0)</f>
        <v>101</v>
      </c>
      <c r="P393" s="19">
        <f t="shared" si="12"/>
        <v>104.26</v>
      </c>
      <c r="Q393" t="s">
        <v>8314</v>
      </c>
      <c r="R393" t="s">
        <v>8319</v>
      </c>
      <c r="S393" s="30">
        <f>(((I393/60)/60)/24)+DATE(1970, 1, 1)</f>
        <v>40895.040972222225</v>
      </c>
      <c r="T393" s="30">
        <f t="shared" si="13"/>
        <v>40865.042256944449</v>
      </c>
    </row>
    <row r="394" spans="1:20" ht="60" x14ac:dyDescent="0.25">
      <c r="A394">
        <v>392</v>
      </c>
      <c r="B394" s="3" t="s">
        <v>393</v>
      </c>
      <c r="C394" s="3" t="s">
        <v>4502</v>
      </c>
      <c r="D394" s="19">
        <v>18500</v>
      </c>
      <c r="E394" s="19">
        <v>18667</v>
      </c>
      <c r="F394" s="3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38">
        <f>ROUND((E394/D394)*100, 0)</f>
        <v>101</v>
      </c>
      <c r="P394" s="19">
        <f t="shared" si="12"/>
        <v>90.62</v>
      </c>
      <c r="Q394" t="s">
        <v>8314</v>
      </c>
      <c r="R394" t="s">
        <v>8319</v>
      </c>
      <c r="S394" s="30">
        <f>(((I394/60)/60)/24)+DATE(1970, 1, 1)</f>
        <v>40794.125</v>
      </c>
      <c r="T394" s="30">
        <f t="shared" si="13"/>
        <v>40763.717256944445</v>
      </c>
    </row>
    <row r="395" spans="1:20" ht="45" x14ac:dyDescent="0.25">
      <c r="A395">
        <v>393</v>
      </c>
      <c r="B395" s="3" t="s">
        <v>394</v>
      </c>
      <c r="C395" s="3" t="s">
        <v>4503</v>
      </c>
      <c r="D395" s="19">
        <v>50000</v>
      </c>
      <c r="E395" s="19">
        <v>55223</v>
      </c>
      <c r="F395" s="34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38">
        <f>ROUND((E395/D395)*100, 0)</f>
        <v>110</v>
      </c>
      <c r="P395" s="19">
        <f t="shared" si="12"/>
        <v>157.33000000000001</v>
      </c>
      <c r="Q395" t="s">
        <v>8314</v>
      </c>
      <c r="R395" t="s">
        <v>8319</v>
      </c>
      <c r="S395" s="30">
        <f>(((I395/60)/60)/24)+DATE(1970, 1, 1)</f>
        <v>41557.708935185183</v>
      </c>
      <c r="T395" s="30">
        <f t="shared" si="13"/>
        <v>41526.708935185183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 s="19">
        <v>4700</v>
      </c>
      <c r="E396" s="19">
        <v>5259</v>
      </c>
      <c r="F396" s="34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38">
        <f>ROUND((E396/D396)*100, 0)</f>
        <v>112</v>
      </c>
      <c r="P396" s="19">
        <f t="shared" si="12"/>
        <v>105.18</v>
      </c>
      <c r="Q396" t="s">
        <v>8314</v>
      </c>
      <c r="R396" t="s">
        <v>8319</v>
      </c>
      <c r="S396" s="30">
        <f>(((I396/60)/60)/24)+DATE(1970, 1, 1)</f>
        <v>42477.776412037041</v>
      </c>
      <c r="T396" s="30">
        <f t="shared" si="13"/>
        <v>42417.818078703705</v>
      </c>
    </row>
    <row r="397" spans="1:20" ht="45" x14ac:dyDescent="0.25">
      <c r="A397">
        <v>395</v>
      </c>
      <c r="B397" s="3" t="s">
        <v>396</v>
      </c>
      <c r="C397" s="3" t="s">
        <v>4505</v>
      </c>
      <c r="D397" s="19">
        <v>10000</v>
      </c>
      <c r="E397" s="19">
        <v>10804.45</v>
      </c>
      <c r="F397" s="34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38">
        <f>ROUND((E397/D397)*100, 0)</f>
        <v>108</v>
      </c>
      <c r="P397" s="19">
        <f t="shared" si="12"/>
        <v>58.72</v>
      </c>
      <c r="Q397" t="s">
        <v>8314</v>
      </c>
      <c r="R397" t="s">
        <v>8319</v>
      </c>
      <c r="S397" s="30">
        <f>(((I397/60)/60)/24)+DATE(1970, 1, 1)</f>
        <v>41026.897222222222</v>
      </c>
      <c r="T397" s="30">
        <f t="shared" si="13"/>
        <v>40990.909259259257</v>
      </c>
    </row>
    <row r="398" spans="1:20" ht="45" x14ac:dyDescent="0.25">
      <c r="A398">
        <v>396</v>
      </c>
      <c r="B398" s="3" t="s">
        <v>397</v>
      </c>
      <c r="C398" s="3" t="s">
        <v>4506</v>
      </c>
      <c r="D398" s="19">
        <v>15000</v>
      </c>
      <c r="E398" s="19">
        <v>16000</v>
      </c>
      <c r="F398" s="34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38">
        <f>ROUND((E398/D398)*100, 0)</f>
        <v>107</v>
      </c>
      <c r="P398" s="19">
        <f t="shared" si="12"/>
        <v>81.63</v>
      </c>
      <c r="Q398" t="s">
        <v>8314</v>
      </c>
      <c r="R398" t="s">
        <v>8319</v>
      </c>
      <c r="S398" s="30">
        <f>(((I398/60)/60)/24)+DATE(1970, 1, 1)</f>
        <v>41097.564884259256</v>
      </c>
      <c r="T398" s="30">
        <f t="shared" si="13"/>
        <v>41082.564884259256</v>
      </c>
    </row>
    <row r="399" spans="1:20" ht="60" x14ac:dyDescent="0.25">
      <c r="A399">
        <v>397</v>
      </c>
      <c r="B399" s="3" t="s">
        <v>398</v>
      </c>
      <c r="C399" s="3" t="s">
        <v>4507</v>
      </c>
      <c r="D399" s="19">
        <v>12444</v>
      </c>
      <c r="E399" s="19">
        <v>12929.35</v>
      </c>
      <c r="F399" s="34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38">
        <f>ROUND((E399/D399)*100, 0)</f>
        <v>104</v>
      </c>
      <c r="P399" s="19">
        <f t="shared" si="12"/>
        <v>56.46</v>
      </c>
      <c r="Q399" t="s">
        <v>8314</v>
      </c>
      <c r="R399" t="s">
        <v>8319</v>
      </c>
      <c r="S399" s="30">
        <f>(((I399/60)/60)/24)+DATE(1970, 1, 1)</f>
        <v>40422.155555555553</v>
      </c>
      <c r="T399" s="30">
        <f t="shared" si="13"/>
        <v>40379.776435185187</v>
      </c>
    </row>
    <row r="400" spans="1:20" ht="45" x14ac:dyDescent="0.25">
      <c r="A400">
        <v>398</v>
      </c>
      <c r="B400" s="3" t="s">
        <v>399</v>
      </c>
      <c r="C400" s="3" t="s">
        <v>4508</v>
      </c>
      <c r="D400" s="19">
        <v>7500</v>
      </c>
      <c r="E400" s="19">
        <v>9387</v>
      </c>
      <c r="F400" s="34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38">
        <f>ROUND((E400/D400)*100, 0)</f>
        <v>125</v>
      </c>
      <c r="P400" s="19">
        <f t="shared" si="12"/>
        <v>140.1</v>
      </c>
      <c r="Q400" t="s">
        <v>8314</v>
      </c>
      <c r="R400" t="s">
        <v>8319</v>
      </c>
      <c r="S400" s="30">
        <f>(((I400/60)/60)/24)+DATE(1970, 1, 1)</f>
        <v>42123.793124999997</v>
      </c>
      <c r="T400" s="30">
        <f t="shared" si="13"/>
        <v>42078.793124999997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 s="19">
        <v>20000</v>
      </c>
      <c r="E401" s="19">
        <v>21361</v>
      </c>
      <c r="F401" s="34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38">
        <f>ROUND((E401/D401)*100, 0)</f>
        <v>107</v>
      </c>
      <c r="P401" s="19">
        <f t="shared" si="12"/>
        <v>224.85</v>
      </c>
      <c r="Q401" t="s">
        <v>8314</v>
      </c>
      <c r="R401" t="s">
        <v>8319</v>
      </c>
      <c r="S401" s="30">
        <f>(((I401/60)/60)/24)+DATE(1970, 1, 1)</f>
        <v>42718.5</v>
      </c>
      <c r="T401" s="30">
        <f t="shared" si="13"/>
        <v>42687.875775462962</v>
      </c>
    </row>
    <row r="402" spans="1:20" ht="45" x14ac:dyDescent="0.25">
      <c r="A402">
        <v>400</v>
      </c>
      <c r="B402" s="3" t="s">
        <v>401</v>
      </c>
      <c r="C402" s="3" t="s">
        <v>4510</v>
      </c>
      <c r="D402" s="19">
        <v>10000</v>
      </c>
      <c r="E402" s="19">
        <v>11230.25</v>
      </c>
      <c r="F402" s="34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38">
        <f>ROUND((E402/D402)*100, 0)</f>
        <v>112</v>
      </c>
      <c r="P402" s="19">
        <f t="shared" si="12"/>
        <v>181.13</v>
      </c>
      <c r="Q402" t="s">
        <v>8314</v>
      </c>
      <c r="R402" t="s">
        <v>8319</v>
      </c>
      <c r="S402" s="30">
        <f>(((I402/60)/60)/24)+DATE(1970, 1, 1)</f>
        <v>41776.145833333336</v>
      </c>
      <c r="T402" s="30">
        <f t="shared" si="13"/>
        <v>41745.635960648149</v>
      </c>
    </row>
    <row r="403" spans="1:20" ht="60" x14ac:dyDescent="0.25">
      <c r="A403">
        <v>401</v>
      </c>
      <c r="B403" s="3" t="s">
        <v>402</v>
      </c>
      <c r="C403" s="3" t="s">
        <v>4511</v>
      </c>
      <c r="D403" s="19">
        <v>50000</v>
      </c>
      <c r="E403" s="19">
        <v>51906</v>
      </c>
      <c r="F403" s="34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38">
        <f>ROUND((E403/D403)*100, 0)</f>
        <v>104</v>
      </c>
      <c r="P403" s="19">
        <f t="shared" si="12"/>
        <v>711.04</v>
      </c>
      <c r="Q403" t="s">
        <v>8314</v>
      </c>
      <c r="R403" t="s">
        <v>8319</v>
      </c>
      <c r="S403" s="30">
        <f>(((I403/60)/60)/24)+DATE(1970, 1, 1)</f>
        <v>40762.842245370368</v>
      </c>
      <c r="T403" s="30">
        <f t="shared" si="13"/>
        <v>40732.842245370368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 s="19">
        <v>2000</v>
      </c>
      <c r="E404" s="19">
        <v>2833</v>
      </c>
      <c r="F404" s="3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38">
        <f>ROUND((E404/D404)*100, 0)</f>
        <v>142</v>
      </c>
      <c r="P404" s="19">
        <f t="shared" si="12"/>
        <v>65.88</v>
      </c>
      <c r="Q404" t="s">
        <v>8314</v>
      </c>
      <c r="R404" t="s">
        <v>8319</v>
      </c>
      <c r="S404" s="30">
        <f>(((I404/60)/60)/24)+DATE(1970, 1, 1)</f>
        <v>42313.58121527778</v>
      </c>
      <c r="T404" s="30">
        <f t="shared" si="13"/>
        <v>42292.539548611108</v>
      </c>
    </row>
    <row r="405" spans="1:20" ht="45" x14ac:dyDescent="0.25">
      <c r="A405">
        <v>403</v>
      </c>
      <c r="B405" s="3" t="s">
        <v>404</v>
      </c>
      <c r="C405" s="3" t="s">
        <v>4513</v>
      </c>
      <c r="D405" s="19">
        <v>5000</v>
      </c>
      <c r="E405" s="19">
        <v>5263</v>
      </c>
      <c r="F405" s="34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38">
        <f>ROUND((E405/D405)*100, 0)</f>
        <v>105</v>
      </c>
      <c r="P405" s="19">
        <f t="shared" si="12"/>
        <v>75.19</v>
      </c>
      <c r="Q405" t="s">
        <v>8314</v>
      </c>
      <c r="R405" t="s">
        <v>8319</v>
      </c>
      <c r="S405" s="30">
        <f>(((I405/60)/60)/24)+DATE(1970, 1, 1)</f>
        <v>40765.297222222223</v>
      </c>
      <c r="T405" s="30">
        <f t="shared" si="13"/>
        <v>40718.310659722221</v>
      </c>
    </row>
    <row r="406" spans="1:20" ht="45" x14ac:dyDescent="0.25">
      <c r="A406">
        <v>404</v>
      </c>
      <c r="B406" s="3" t="s">
        <v>405</v>
      </c>
      <c r="C406" s="3" t="s">
        <v>4514</v>
      </c>
      <c r="D406" s="19">
        <v>35000</v>
      </c>
      <c r="E406" s="19">
        <v>36082</v>
      </c>
      <c r="F406" s="34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38">
        <f>ROUND((E406/D406)*100, 0)</f>
        <v>103</v>
      </c>
      <c r="P406" s="19">
        <f t="shared" si="12"/>
        <v>133.13999999999999</v>
      </c>
      <c r="Q406" t="s">
        <v>8314</v>
      </c>
      <c r="R406" t="s">
        <v>8319</v>
      </c>
      <c r="S406" s="30">
        <f>(((I406/60)/60)/24)+DATE(1970, 1, 1)</f>
        <v>41675.961111111108</v>
      </c>
      <c r="T406" s="30">
        <f t="shared" si="13"/>
        <v>41646.628032407411</v>
      </c>
    </row>
    <row r="407" spans="1:20" ht="45" x14ac:dyDescent="0.25">
      <c r="A407">
        <v>405</v>
      </c>
      <c r="B407" s="3" t="s">
        <v>406</v>
      </c>
      <c r="C407" s="3" t="s">
        <v>4515</v>
      </c>
      <c r="D407" s="19">
        <v>2820</v>
      </c>
      <c r="E407" s="19">
        <v>3036</v>
      </c>
      <c r="F407" s="34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38">
        <f>ROUND((E407/D407)*100, 0)</f>
        <v>108</v>
      </c>
      <c r="P407" s="19">
        <f t="shared" si="12"/>
        <v>55.2</v>
      </c>
      <c r="Q407" t="s">
        <v>8314</v>
      </c>
      <c r="R407" t="s">
        <v>8319</v>
      </c>
      <c r="S407" s="30">
        <f>(((I407/60)/60)/24)+DATE(1970, 1, 1)</f>
        <v>41704.08494212963</v>
      </c>
      <c r="T407" s="30">
        <f t="shared" si="13"/>
        <v>41674.08494212963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 s="19">
        <v>2800</v>
      </c>
      <c r="E408" s="19">
        <v>3015.73</v>
      </c>
      <c r="F408" s="34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38">
        <f>ROUND((E408/D408)*100, 0)</f>
        <v>108</v>
      </c>
      <c r="P408" s="19">
        <f t="shared" si="12"/>
        <v>86.16</v>
      </c>
      <c r="Q408" t="s">
        <v>8314</v>
      </c>
      <c r="R408" t="s">
        <v>8319</v>
      </c>
      <c r="S408" s="30">
        <f>(((I408/60)/60)/24)+DATE(1970, 1, 1)</f>
        <v>40672.249305555553</v>
      </c>
      <c r="T408" s="30">
        <f t="shared" si="13"/>
        <v>40638.162465277775</v>
      </c>
    </row>
    <row r="409" spans="1:20" ht="45" x14ac:dyDescent="0.25">
      <c r="A409">
        <v>407</v>
      </c>
      <c r="B409" s="3" t="s">
        <v>408</v>
      </c>
      <c r="C409" s="3" t="s">
        <v>4517</v>
      </c>
      <c r="D409" s="19">
        <v>2000</v>
      </c>
      <c r="E409" s="19">
        <v>2031</v>
      </c>
      <c r="F409" s="34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38">
        <f>ROUND((E409/D409)*100, 0)</f>
        <v>102</v>
      </c>
      <c r="P409" s="19">
        <f t="shared" si="12"/>
        <v>92.32</v>
      </c>
      <c r="Q409" t="s">
        <v>8314</v>
      </c>
      <c r="R409" t="s">
        <v>8319</v>
      </c>
      <c r="S409" s="30">
        <f>(((I409/60)/60)/24)+DATE(1970, 1, 1)</f>
        <v>40866.912615740745</v>
      </c>
      <c r="T409" s="30">
        <f t="shared" si="13"/>
        <v>40806.870949074073</v>
      </c>
    </row>
    <row r="410" spans="1:20" ht="45" x14ac:dyDescent="0.25">
      <c r="A410">
        <v>408</v>
      </c>
      <c r="B410" s="3" t="s">
        <v>409</v>
      </c>
      <c r="C410" s="3" t="s">
        <v>4518</v>
      </c>
      <c r="D410" s="19">
        <v>6000</v>
      </c>
      <c r="E410" s="19">
        <v>6086.26</v>
      </c>
      <c r="F410" s="34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38">
        <f>ROUND((E410/D410)*100, 0)</f>
        <v>101</v>
      </c>
      <c r="P410" s="19">
        <f t="shared" si="12"/>
        <v>160.16</v>
      </c>
      <c r="Q410" t="s">
        <v>8314</v>
      </c>
      <c r="R410" t="s">
        <v>8319</v>
      </c>
      <c r="S410" s="30">
        <f>(((I410/60)/60)/24)+DATE(1970, 1, 1)</f>
        <v>41583.777662037035</v>
      </c>
      <c r="T410" s="30">
        <f t="shared" si="13"/>
        <v>41543.735995370371</v>
      </c>
    </row>
    <row r="411" spans="1:20" ht="45" x14ac:dyDescent="0.25">
      <c r="A411">
        <v>409</v>
      </c>
      <c r="B411" s="3" t="s">
        <v>410</v>
      </c>
      <c r="C411" s="3" t="s">
        <v>4519</v>
      </c>
      <c r="D411" s="19">
        <v>500</v>
      </c>
      <c r="E411" s="19">
        <v>684</v>
      </c>
      <c r="F411" s="34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38">
        <f>ROUND((E411/D411)*100, 0)</f>
        <v>137</v>
      </c>
      <c r="P411" s="19">
        <f t="shared" si="12"/>
        <v>45.6</v>
      </c>
      <c r="Q411" t="s">
        <v>8314</v>
      </c>
      <c r="R411" t="s">
        <v>8319</v>
      </c>
      <c r="S411" s="30">
        <f>(((I411/60)/60)/24)+DATE(1970, 1, 1)</f>
        <v>42573.862777777773</v>
      </c>
      <c r="T411" s="30">
        <f t="shared" si="13"/>
        <v>42543.862777777773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 s="19">
        <v>1000</v>
      </c>
      <c r="E412" s="19">
        <v>1283</v>
      </c>
      <c r="F412" s="34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38">
        <f>ROUND((E412/D412)*100, 0)</f>
        <v>128</v>
      </c>
      <c r="P412" s="19">
        <f t="shared" si="12"/>
        <v>183.29</v>
      </c>
      <c r="Q412" t="s">
        <v>8314</v>
      </c>
      <c r="R412" t="s">
        <v>8319</v>
      </c>
      <c r="S412" s="30">
        <f>(((I412/60)/60)/24)+DATE(1970, 1, 1)</f>
        <v>42173.981446759266</v>
      </c>
      <c r="T412" s="30">
        <f t="shared" si="13"/>
        <v>42113.981446759266</v>
      </c>
    </row>
    <row r="413" spans="1:20" ht="60" x14ac:dyDescent="0.25">
      <c r="A413">
        <v>411</v>
      </c>
      <c r="B413" s="3" t="s">
        <v>412</v>
      </c>
      <c r="C413" s="3" t="s">
        <v>4521</v>
      </c>
      <c r="D413" s="19">
        <v>30000</v>
      </c>
      <c r="E413" s="19">
        <v>30315</v>
      </c>
      <c r="F413" s="34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38">
        <f>ROUND((E413/D413)*100, 0)</f>
        <v>101</v>
      </c>
      <c r="P413" s="19">
        <f t="shared" si="12"/>
        <v>125.79</v>
      </c>
      <c r="Q413" t="s">
        <v>8314</v>
      </c>
      <c r="R413" t="s">
        <v>8319</v>
      </c>
      <c r="S413" s="30">
        <f>(((I413/60)/60)/24)+DATE(1970, 1, 1)</f>
        <v>41630.208333333336</v>
      </c>
      <c r="T413" s="30">
        <f t="shared" si="13"/>
        <v>41598.17597222222</v>
      </c>
    </row>
    <row r="414" spans="1:20" ht="60" x14ac:dyDescent="0.25">
      <c r="A414">
        <v>412</v>
      </c>
      <c r="B414" s="3" t="s">
        <v>413</v>
      </c>
      <c r="C414" s="3" t="s">
        <v>4522</v>
      </c>
      <c r="D414" s="19">
        <v>2500</v>
      </c>
      <c r="E414" s="19">
        <v>3171</v>
      </c>
      <c r="F414" s="3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38">
        <f>ROUND((E414/D414)*100, 0)</f>
        <v>127</v>
      </c>
      <c r="P414" s="19">
        <f t="shared" si="12"/>
        <v>57.65</v>
      </c>
      <c r="Q414" t="s">
        <v>8314</v>
      </c>
      <c r="R414" t="s">
        <v>8319</v>
      </c>
      <c r="S414" s="30">
        <f>(((I414/60)/60)/24)+DATE(1970, 1, 1)</f>
        <v>41115.742800925924</v>
      </c>
      <c r="T414" s="30">
        <f t="shared" si="13"/>
        <v>41099.742800925924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 s="19">
        <v>12800</v>
      </c>
      <c r="E415" s="19">
        <v>13451</v>
      </c>
      <c r="F415" s="34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38">
        <f>ROUND((E415/D415)*100, 0)</f>
        <v>105</v>
      </c>
      <c r="P415" s="19">
        <f t="shared" si="12"/>
        <v>78.66</v>
      </c>
      <c r="Q415" t="s">
        <v>8314</v>
      </c>
      <c r="R415" t="s">
        <v>8319</v>
      </c>
      <c r="S415" s="30">
        <f>(((I415/60)/60)/24)+DATE(1970, 1, 1)</f>
        <v>41109.877442129626</v>
      </c>
      <c r="T415" s="30">
        <f t="shared" si="13"/>
        <v>41079.877442129626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 s="19">
        <v>18500</v>
      </c>
      <c r="E416" s="19">
        <v>19028</v>
      </c>
      <c r="F416" s="34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38">
        <f>ROUND((E416/D416)*100, 0)</f>
        <v>103</v>
      </c>
      <c r="P416" s="19">
        <f t="shared" si="12"/>
        <v>91.48</v>
      </c>
      <c r="Q416" t="s">
        <v>8314</v>
      </c>
      <c r="R416" t="s">
        <v>8319</v>
      </c>
      <c r="S416" s="30">
        <f>(((I416/60)/60)/24)+DATE(1970, 1, 1)</f>
        <v>41559.063252314816</v>
      </c>
      <c r="T416" s="30">
        <f t="shared" si="13"/>
        <v>41529.063252314816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 s="19">
        <v>1400</v>
      </c>
      <c r="E417" s="19">
        <v>1430.06</v>
      </c>
      <c r="F417" s="34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38">
        <f>ROUND((E417/D417)*100, 0)</f>
        <v>102</v>
      </c>
      <c r="P417" s="19">
        <f t="shared" si="12"/>
        <v>68.099999999999994</v>
      </c>
      <c r="Q417" t="s">
        <v>8314</v>
      </c>
      <c r="R417" t="s">
        <v>8319</v>
      </c>
      <c r="S417" s="30">
        <f>(((I417/60)/60)/24)+DATE(1970, 1, 1)</f>
        <v>41929.5</v>
      </c>
      <c r="T417" s="30">
        <f t="shared" si="13"/>
        <v>41904.851875</v>
      </c>
    </row>
    <row r="418" spans="1:20" ht="45" x14ac:dyDescent="0.25">
      <c r="A418">
        <v>416</v>
      </c>
      <c r="B418" s="3" t="s">
        <v>417</v>
      </c>
      <c r="C418" s="3" t="s">
        <v>4526</v>
      </c>
      <c r="D418" s="19">
        <v>1000</v>
      </c>
      <c r="E418" s="19">
        <v>1202.17</v>
      </c>
      <c r="F418" s="34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38">
        <f>ROUND((E418/D418)*100, 0)</f>
        <v>120</v>
      </c>
      <c r="P418" s="19">
        <f t="shared" si="12"/>
        <v>48.09</v>
      </c>
      <c r="Q418" t="s">
        <v>8314</v>
      </c>
      <c r="R418" t="s">
        <v>8319</v>
      </c>
      <c r="S418" s="30">
        <f>(((I418/60)/60)/24)+DATE(1970, 1, 1)</f>
        <v>41678.396192129629</v>
      </c>
      <c r="T418" s="30">
        <f t="shared" si="13"/>
        <v>41648.396192129629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 s="19">
        <v>10500</v>
      </c>
      <c r="E419" s="19">
        <v>10526</v>
      </c>
      <c r="F419" s="34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38">
        <f>ROUND((E419/D419)*100, 0)</f>
        <v>100</v>
      </c>
      <c r="P419" s="19">
        <f t="shared" si="12"/>
        <v>202.42</v>
      </c>
      <c r="Q419" t="s">
        <v>8314</v>
      </c>
      <c r="R419" t="s">
        <v>8319</v>
      </c>
      <c r="S419" s="30">
        <f>(((I419/60)/60)/24)+DATE(1970, 1, 1)</f>
        <v>41372.189583333333</v>
      </c>
      <c r="T419" s="30">
        <f t="shared" si="13"/>
        <v>41360.970601851855</v>
      </c>
    </row>
    <row r="420" spans="1:20" ht="60" x14ac:dyDescent="0.25">
      <c r="A420">
        <v>418</v>
      </c>
      <c r="B420" s="3" t="s">
        <v>419</v>
      </c>
      <c r="C420" s="3" t="s">
        <v>4528</v>
      </c>
      <c r="D420" s="19">
        <v>22400</v>
      </c>
      <c r="E420" s="19">
        <v>22542</v>
      </c>
      <c r="F420" s="34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38">
        <f>ROUND((E420/D420)*100, 0)</f>
        <v>101</v>
      </c>
      <c r="P420" s="19">
        <f t="shared" si="12"/>
        <v>216.75</v>
      </c>
      <c r="Q420" t="s">
        <v>8314</v>
      </c>
      <c r="R420" t="s">
        <v>8319</v>
      </c>
      <c r="S420" s="30">
        <f>(((I420/60)/60)/24)+DATE(1970, 1, 1)</f>
        <v>42208.282372685186</v>
      </c>
      <c r="T420" s="30">
        <f t="shared" si="13"/>
        <v>42178.282372685186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 s="19">
        <v>8000</v>
      </c>
      <c r="E421" s="19">
        <v>8035</v>
      </c>
      <c r="F421" s="34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38">
        <f>ROUND((E421/D421)*100, 0)</f>
        <v>100</v>
      </c>
      <c r="P421" s="19">
        <f t="shared" si="12"/>
        <v>110.07</v>
      </c>
      <c r="Q421" t="s">
        <v>8314</v>
      </c>
      <c r="R421" t="s">
        <v>8319</v>
      </c>
      <c r="S421" s="30">
        <f>(((I421/60)/60)/24)+DATE(1970, 1, 1)</f>
        <v>41454.842442129629</v>
      </c>
      <c r="T421" s="30">
        <f t="shared" si="13"/>
        <v>41394.842442129629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 s="19">
        <v>3300</v>
      </c>
      <c r="E422" s="19">
        <v>14.5</v>
      </c>
      <c r="F422" s="36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40">
        <f>ROUND((E422/D422)*100, 0)</f>
        <v>0</v>
      </c>
      <c r="P422" s="19">
        <f t="shared" si="12"/>
        <v>4.83</v>
      </c>
      <c r="Q422" t="s">
        <v>8314</v>
      </c>
      <c r="R422" t="s">
        <v>8320</v>
      </c>
      <c r="S422" s="30">
        <f>(((I422/60)/60)/24)+DATE(1970, 1, 1)</f>
        <v>41712.194803240738</v>
      </c>
      <c r="T422" s="30">
        <f t="shared" si="13"/>
        <v>41682.23646990741</v>
      </c>
    </row>
    <row r="423" spans="1:20" ht="60" x14ac:dyDescent="0.25">
      <c r="A423">
        <v>421</v>
      </c>
      <c r="B423" s="3" t="s">
        <v>422</v>
      </c>
      <c r="C423" s="3" t="s">
        <v>4531</v>
      </c>
      <c r="D423" s="19">
        <v>15000</v>
      </c>
      <c r="E423" s="19">
        <v>301</v>
      </c>
      <c r="F423" s="36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40">
        <f>ROUND((E423/D423)*100, 0)</f>
        <v>2</v>
      </c>
      <c r="P423" s="19">
        <f t="shared" si="12"/>
        <v>50.17</v>
      </c>
      <c r="Q423" t="s">
        <v>8314</v>
      </c>
      <c r="R423" t="s">
        <v>8320</v>
      </c>
      <c r="S423" s="30">
        <f>(((I423/60)/60)/24)+DATE(1970, 1, 1)</f>
        <v>42237.491388888884</v>
      </c>
      <c r="T423" s="30">
        <f t="shared" si="13"/>
        <v>42177.491388888884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 s="19">
        <v>40000</v>
      </c>
      <c r="E424" s="19">
        <v>430</v>
      </c>
      <c r="F424" s="36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40">
        <f>ROUND((E424/D424)*100, 0)</f>
        <v>1</v>
      </c>
      <c r="P424" s="19">
        <f t="shared" si="12"/>
        <v>35.83</v>
      </c>
      <c r="Q424" t="s">
        <v>8314</v>
      </c>
      <c r="R424" t="s">
        <v>8320</v>
      </c>
      <c r="S424" s="30">
        <f>(((I424/60)/60)/24)+DATE(1970, 1, 1)</f>
        <v>41893.260381944441</v>
      </c>
      <c r="T424" s="30">
        <f t="shared" si="13"/>
        <v>41863.260381944441</v>
      </c>
    </row>
    <row r="425" spans="1:20" ht="45" x14ac:dyDescent="0.25">
      <c r="A425">
        <v>423</v>
      </c>
      <c r="B425" s="3" t="s">
        <v>424</v>
      </c>
      <c r="C425" s="3" t="s">
        <v>4533</v>
      </c>
      <c r="D425" s="19">
        <v>20000</v>
      </c>
      <c r="E425" s="19">
        <v>153</v>
      </c>
      <c r="F425" s="36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40">
        <f>ROUND((E425/D425)*100, 0)</f>
        <v>1</v>
      </c>
      <c r="P425" s="19">
        <f t="shared" si="12"/>
        <v>11.77</v>
      </c>
      <c r="Q425" t="s">
        <v>8314</v>
      </c>
      <c r="R425" t="s">
        <v>8320</v>
      </c>
      <c r="S425" s="30">
        <f>(((I425/60)/60)/24)+DATE(1970, 1, 1)</f>
        <v>41430.92627314815</v>
      </c>
      <c r="T425" s="30">
        <f t="shared" si="13"/>
        <v>41400.92627314815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 s="19">
        <v>3000</v>
      </c>
      <c r="E426" s="19">
        <v>203.9</v>
      </c>
      <c r="F426" s="3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40">
        <f>ROUND((E426/D426)*100, 0)</f>
        <v>7</v>
      </c>
      <c r="P426" s="19">
        <f t="shared" si="12"/>
        <v>40.78</v>
      </c>
      <c r="Q426" t="s">
        <v>8314</v>
      </c>
      <c r="R426" t="s">
        <v>8320</v>
      </c>
      <c r="S426" s="30">
        <f>(((I426/60)/60)/24)+DATE(1970, 1, 1)</f>
        <v>40994.334479166668</v>
      </c>
      <c r="T426" s="30">
        <f t="shared" si="13"/>
        <v>40934.376145833332</v>
      </c>
    </row>
    <row r="427" spans="1:20" ht="60" x14ac:dyDescent="0.25">
      <c r="A427">
        <v>425</v>
      </c>
      <c r="B427" s="3" t="s">
        <v>426</v>
      </c>
      <c r="C427" s="3" t="s">
        <v>4535</v>
      </c>
      <c r="D427" s="19">
        <v>50000</v>
      </c>
      <c r="E427" s="19">
        <v>6</v>
      </c>
      <c r="F427" s="36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40">
        <f>ROUND((E427/D427)*100, 0)</f>
        <v>0</v>
      </c>
      <c r="P427" s="19">
        <f t="shared" si="12"/>
        <v>3</v>
      </c>
      <c r="Q427" t="s">
        <v>8314</v>
      </c>
      <c r="R427" t="s">
        <v>8320</v>
      </c>
      <c r="S427" s="30">
        <f>(((I427/60)/60)/24)+DATE(1970, 1, 1)</f>
        <v>42335.902824074074</v>
      </c>
      <c r="T427" s="30">
        <f t="shared" si="13"/>
        <v>42275.861157407402</v>
      </c>
    </row>
    <row r="428" spans="1:20" ht="60" x14ac:dyDescent="0.25">
      <c r="A428">
        <v>426</v>
      </c>
      <c r="B428" s="3" t="s">
        <v>427</v>
      </c>
      <c r="C428" s="3" t="s">
        <v>4536</v>
      </c>
      <c r="D428" s="19">
        <v>10000</v>
      </c>
      <c r="E428" s="19">
        <v>133</v>
      </c>
      <c r="F428" s="36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40">
        <f>ROUND((E428/D428)*100, 0)</f>
        <v>1</v>
      </c>
      <c r="P428" s="19">
        <f t="shared" si="12"/>
        <v>16.63</v>
      </c>
      <c r="Q428" t="s">
        <v>8314</v>
      </c>
      <c r="R428" t="s">
        <v>8320</v>
      </c>
      <c r="S428" s="30">
        <f>(((I428/60)/60)/24)+DATE(1970, 1, 1)</f>
        <v>42430.711967592593</v>
      </c>
      <c r="T428" s="30">
        <f t="shared" si="13"/>
        <v>42400.711967592593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 s="19">
        <v>6500</v>
      </c>
      <c r="E429" s="19">
        <v>0</v>
      </c>
      <c r="F429" s="36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40">
        <f>ROUND((E429/D429)*100, 0)</f>
        <v>0</v>
      </c>
      <c r="P429" s="19">
        <f t="shared" si="12"/>
        <v>0</v>
      </c>
      <c r="Q429" t="s">
        <v>8314</v>
      </c>
      <c r="R429" t="s">
        <v>8320</v>
      </c>
      <c r="S429" s="30">
        <f>(((I429/60)/60)/24)+DATE(1970, 1, 1)</f>
        <v>42299.790972222225</v>
      </c>
      <c r="T429" s="30">
        <f t="shared" si="13"/>
        <v>42285.909027777772</v>
      </c>
    </row>
    <row r="430" spans="1:20" ht="30" x14ac:dyDescent="0.25">
      <c r="A430">
        <v>428</v>
      </c>
      <c r="B430" s="3" t="s">
        <v>429</v>
      </c>
      <c r="C430" s="3" t="s">
        <v>4538</v>
      </c>
      <c r="D430" s="19">
        <v>12000</v>
      </c>
      <c r="E430" s="19">
        <v>676</v>
      </c>
      <c r="F430" s="36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40">
        <f>ROUND((E430/D430)*100, 0)</f>
        <v>6</v>
      </c>
      <c r="P430" s="19">
        <f t="shared" si="12"/>
        <v>52</v>
      </c>
      <c r="Q430" t="s">
        <v>8314</v>
      </c>
      <c r="R430" t="s">
        <v>8320</v>
      </c>
      <c r="S430" s="30">
        <f>(((I430/60)/60)/24)+DATE(1970, 1, 1)</f>
        <v>41806.916666666664</v>
      </c>
      <c r="T430" s="30">
        <f t="shared" si="13"/>
        <v>41778.766724537039</v>
      </c>
    </row>
    <row r="431" spans="1:20" ht="60" x14ac:dyDescent="0.25">
      <c r="A431">
        <v>429</v>
      </c>
      <c r="B431" s="3" t="s">
        <v>430</v>
      </c>
      <c r="C431" s="3" t="s">
        <v>4539</v>
      </c>
      <c r="D431" s="19">
        <v>5000</v>
      </c>
      <c r="E431" s="19">
        <v>0</v>
      </c>
      <c r="F431" s="36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40">
        <f>ROUND((E431/D431)*100, 0)</f>
        <v>0</v>
      </c>
      <c r="P431" s="19">
        <f t="shared" si="12"/>
        <v>0</v>
      </c>
      <c r="Q431" t="s">
        <v>8314</v>
      </c>
      <c r="R431" t="s">
        <v>8320</v>
      </c>
      <c r="S431" s="30">
        <f>(((I431/60)/60)/24)+DATE(1970, 1, 1)</f>
        <v>40144.207638888889</v>
      </c>
      <c r="T431" s="30">
        <f t="shared" si="13"/>
        <v>40070.901412037041</v>
      </c>
    </row>
    <row r="432" spans="1:20" ht="45" x14ac:dyDescent="0.25">
      <c r="A432">
        <v>430</v>
      </c>
      <c r="B432" s="3" t="s">
        <v>431</v>
      </c>
      <c r="C432" s="3" t="s">
        <v>4540</v>
      </c>
      <c r="D432" s="19">
        <v>1000</v>
      </c>
      <c r="E432" s="19">
        <v>24</v>
      </c>
      <c r="F432" s="36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40">
        <f>ROUND((E432/D432)*100, 0)</f>
        <v>2</v>
      </c>
      <c r="P432" s="19">
        <f t="shared" si="12"/>
        <v>4.8</v>
      </c>
      <c r="Q432" t="s">
        <v>8314</v>
      </c>
      <c r="R432" t="s">
        <v>8320</v>
      </c>
      <c r="S432" s="30">
        <f>(((I432/60)/60)/24)+DATE(1970, 1, 1)</f>
        <v>41528.107256944444</v>
      </c>
      <c r="T432" s="30">
        <f t="shared" si="13"/>
        <v>41513.107256944444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 s="19">
        <v>3000</v>
      </c>
      <c r="E433" s="19">
        <v>415</v>
      </c>
      <c r="F433" s="36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40">
        <f>ROUND((E433/D433)*100, 0)</f>
        <v>14</v>
      </c>
      <c r="P433" s="19">
        <f t="shared" si="12"/>
        <v>51.88</v>
      </c>
      <c r="Q433" t="s">
        <v>8314</v>
      </c>
      <c r="R433" t="s">
        <v>8320</v>
      </c>
      <c r="S433" s="30">
        <f>(((I433/60)/60)/24)+DATE(1970, 1, 1)</f>
        <v>42556.871331018512</v>
      </c>
      <c r="T433" s="30">
        <f t="shared" si="13"/>
        <v>42526.871331018512</v>
      </c>
    </row>
    <row r="434" spans="1:20" ht="60" x14ac:dyDescent="0.25">
      <c r="A434">
        <v>432</v>
      </c>
      <c r="B434" s="3" t="s">
        <v>433</v>
      </c>
      <c r="C434" s="3" t="s">
        <v>4542</v>
      </c>
      <c r="D434" s="19">
        <v>6000</v>
      </c>
      <c r="E434" s="19">
        <v>570</v>
      </c>
      <c r="F434" s="36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40">
        <f>ROUND((E434/D434)*100, 0)</f>
        <v>10</v>
      </c>
      <c r="P434" s="19">
        <f t="shared" si="12"/>
        <v>71.25</v>
      </c>
      <c r="Q434" t="s">
        <v>8314</v>
      </c>
      <c r="R434" t="s">
        <v>8320</v>
      </c>
      <c r="S434" s="30">
        <f>(((I434/60)/60)/24)+DATE(1970, 1, 1)</f>
        <v>42298.726631944446</v>
      </c>
      <c r="T434" s="30">
        <f t="shared" si="13"/>
        <v>42238.726631944446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 s="19">
        <v>3000</v>
      </c>
      <c r="E435" s="19">
        <v>0</v>
      </c>
      <c r="F435" s="36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40">
        <f>ROUND((E435/D435)*100, 0)</f>
        <v>0</v>
      </c>
      <c r="P435" s="19">
        <f t="shared" si="12"/>
        <v>0</v>
      </c>
      <c r="Q435" t="s">
        <v>8314</v>
      </c>
      <c r="R435" t="s">
        <v>8320</v>
      </c>
      <c r="S435" s="30">
        <f>(((I435/60)/60)/24)+DATE(1970, 1, 1)</f>
        <v>42288.629884259266</v>
      </c>
      <c r="T435" s="30">
        <f t="shared" si="13"/>
        <v>42228.629884259266</v>
      </c>
    </row>
    <row r="436" spans="1:20" ht="60" x14ac:dyDescent="0.25">
      <c r="A436">
        <v>434</v>
      </c>
      <c r="B436" s="3" t="s">
        <v>435</v>
      </c>
      <c r="C436" s="3" t="s">
        <v>4544</v>
      </c>
      <c r="D436" s="19">
        <v>2500</v>
      </c>
      <c r="E436" s="19">
        <v>125</v>
      </c>
      <c r="F436" s="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40">
        <f>ROUND((E436/D436)*100, 0)</f>
        <v>5</v>
      </c>
      <c r="P436" s="19">
        <f t="shared" si="12"/>
        <v>62.5</v>
      </c>
      <c r="Q436" t="s">
        <v>8314</v>
      </c>
      <c r="R436" t="s">
        <v>8320</v>
      </c>
      <c r="S436" s="30">
        <f>(((I436/60)/60)/24)+DATE(1970, 1, 1)</f>
        <v>41609.876180555555</v>
      </c>
      <c r="T436" s="30">
        <f t="shared" si="13"/>
        <v>41576.834513888891</v>
      </c>
    </row>
    <row r="437" spans="1:20" ht="60" x14ac:dyDescent="0.25">
      <c r="A437">
        <v>435</v>
      </c>
      <c r="B437" s="3" t="s">
        <v>436</v>
      </c>
      <c r="C437" s="3" t="s">
        <v>4545</v>
      </c>
      <c r="D437" s="19">
        <v>110000</v>
      </c>
      <c r="E437" s="19">
        <v>3</v>
      </c>
      <c r="F437" s="36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40">
        <f>ROUND((E437/D437)*100, 0)</f>
        <v>0</v>
      </c>
      <c r="P437" s="19">
        <f t="shared" si="12"/>
        <v>1</v>
      </c>
      <c r="Q437" t="s">
        <v>8314</v>
      </c>
      <c r="R437" t="s">
        <v>8320</v>
      </c>
      <c r="S437" s="30">
        <f>(((I437/60)/60)/24)+DATE(1970, 1, 1)</f>
        <v>41530.747453703705</v>
      </c>
      <c r="T437" s="30">
        <f t="shared" si="13"/>
        <v>41500.747453703705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 s="19">
        <v>1000</v>
      </c>
      <c r="E438" s="19">
        <v>0</v>
      </c>
      <c r="F438" s="36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40">
        <f>ROUND((E438/D438)*100, 0)</f>
        <v>0</v>
      </c>
      <c r="P438" s="19">
        <f t="shared" si="12"/>
        <v>0</v>
      </c>
      <c r="Q438" t="s">
        <v>8314</v>
      </c>
      <c r="R438" t="s">
        <v>8320</v>
      </c>
      <c r="S438" s="30">
        <f>(((I438/60)/60)/24)+DATE(1970, 1, 1)</f>
        <v>41486.36241898148</v>
      </c>
      <c r="T438" s="30">
        <f t="shared" si="13"/>
        <v>41456.36241898148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 s="19">
        <v>7000</v>
      </c>
      <c r="E439" s="19">
        <v>0</v>
      </c>
      <c r="F439" s="36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40">
        <f>ROUND((E439/D439)*100, 0)</f>
        <v>0</v>
      </c>
      <c r="P439" s="19">
        <f t="shared" si="12"/>
        <v>0</v>
      </c>
      <c r="Q439" t="s">
        <v>8314</v>
      </c>
      <c r="R439" t="s">
        <v>8320</v>
      </c>
      <c r="S439" s="30">
        <f>(((I439/60)/60)/24)+DATE(1970, 1, 1)</f>
        <v>42651.31858796296</v>
      </c>
      <c r="T439" s="30">
        <f t="shared" si="13"/>
        <v>42591.31858796296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 s="19">
        <v>20000</v>
      </c>
      <c r="E440" s="19">
        <v>1876</v>
      </c>
      <c r="F440" s="36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40">
        <f>ROUND((E440/D440)*100, 0)</f>
        <v>9</v>
      </c>
      <c r="P440" s="19">
        <f t="shared" si="12"/>
        <v>170.55</v>
      </c>
      <c r="Q440" t="s">
        <v>8314</v>
      </c>
      <c r="R440" t="s">
        <v>8320</v>
      </c>
      <c r="S440" s="30">
        <f>(((I440/60)/60)/24)+DATE(1970, 1, 1)</f>
        <v>42326.302754629629</v>
      </c>
      <c r="T440" s="30">
        <f t="shared" si="13"/>
        <v>42296.261087962965</v>
      </c>
    </row>
    <row r="441" spans="1:20" ht="60" x14ac:dyDescent="0.25">
      <c r="A441">
        <v>439</v>
      </c>
      <c r="B441" s="3" t="s">
        <v>440</v>
      </c>
      <c r="C441" s="3" t="s">
        <v>4549</v>
      </c>
      <c r="D441" s="19">
        <v>450</v>
      </c>
      <c r="E441" s="19">
        <v>0</v>
      </c>
      <c r="F441" s="36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40">
        <f>ROUND((E441/D441)*100, 0)</f>
        <v>0</v>
      </c>
      <c r="P441" s="19">
        <f t="shared" si="12"/>
        <v>0</v>
      </c>
      <c r="Q441" t="s">
        <v>8314</v>
      </c>
      <c r="R441" t="s">
        <v>8320</v>
      </c>
      <c r="S441" s="30">
        <f>(((I441/60)/60)/24)+DATE(1970, 1, 1)</f>
        <v>41929.761782407404</v>
      </c>
      <c r="T441" s="30">
        <f t="shared" si="13"/>
        <v>41919.761782407404</v>
      </c>
    </row>
    <row r="442" spans="1:20" ht="45" x14ac:dyDescent="0.25">
      <c r="A442">
        <v>440</v>
      </c>
      <c r="B442" s="3" t="s">
        <v>441</v>
      </c>
      <c r="C442" s="3" t="s">
        <v>4550</v>
      </c>
      <c r="D442" s="19">
        <v>5000</v>
      </c>
      <c r="E442" s="19">
        <v>5</v>
      </c>
      <c r="F442" s="36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40">
        <f>ROUND((E442/D442)*100, 0)</f>
        <v>0</v>
      </c>
      <c r="P442" s="19">
        <f t="shared" si="12"/>
        <v>5</v>
      </c>
      <c r="Q442" t="s">
        <v>8314</v>
      </c>
      <c r="R442" t="s">
        <v>8320</v>
      </c>
      <c r="S442" s="30">
        <f>(((I442/60)/60)/24)+DATE(1970, 1, 1)</f>
        <v>42453.943900462968</v>
      </c>
      <c r="T442" s="30">
        <f t="shared" si="13"/>
        <v>42423.985567129625</v>
      </c>
    </row>
    <row r="443" spans="1:20" ht="60" x14ac:dyDescent="0.25">
      <c r="A443">
        <v>441</v>
      </c>
      <c r="B443" s="3" t="s">
        <v>442</v>
      </c>
      <c r="C443" s="3" t="s">
        <v>4551</v>
      </c>
      <c r="D443" s="19">
        <v>400</v>
      </c>
      <c r="E443" s="19">
        <v>0</v>
      </c>
      <c r="F443" s="36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40">
        <f>ROUND((E443/D443)*100, 0)</f>
        <v>0</v>
      </c>
      <c r="P443" s="19">
        <f t="shared" si="12"/>
        <v>0</v>
      </c>
      <c r="Q443" t="s">
        <v>8314</v>
      </c>
      <c r="R443" t="s">
        <v>8320</v>
      </c>
      <c r="S443" s="30">
        <f>(((I443/60)/60)/24)+DATE(1970, 1, 1)</f>
        <v>41580.793935185182</v>
      </c>
      <c r="T443" s="30">
        <f t="shared" si="13"/>
        <v>41550.793935185182</v>
      </c>
    </row>
    <row r="444" spans="1:20" x14ac:dyDescent="0.25">
      <c r="A444">
        <v>442</v>
      </c>
      <c r="B444" s="3" t="s">
        <v>443</v>
      </c>
      <c r="C444" s="3" t="s">
        <v>4552</v>
      </c>
      <c r="D444" s="19">
        <v>17000</v>
      </c>
      <c r="E444" s="19">
        <v>6691</v>
      </c>
      <c r="F444" s="36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40">
        <f>ROUND((E444/D444)*100, 0)</f>
        <v>39</v>
      </c>
      <c r="P444" s="19">
        <f t="shared" si="12"/>
        <v>393.59</v>
      </c>
      <c r="Q444" t="s">
        <v>8314</v>
      </c>
      <c r="R444" t="s">
        <v>8320</v>
      </c>
      <c r="S444" s="30">
        <f>(((I444/60)/60)/24)+DATE(1970, 1, 1)</f>
        <v>42054.888692129629</v>
      </c>
      <c r="T444" s="30">
        <f t="shared" si="13"/>
        <v>42024.888692129629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 s="19">
        <v>10000</v>
      </c>
      <c r="E445" s="19">
        <v>10</v>
      </c>
      <c r="F445" s="36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40">
        <f>ROUND((E445/D445)*100, 0)</f>
        <v>0</v>
      </c>
      <c r="P445" s="19">
        <f t="shared" si="12"/>
        <v>5</v>
      </c>
      <c r="Q445" t="s">
        <v>8314</v>
      </c>
      <c r="R445" t="s">
        <v>8320</v>
      </c>
      <c r="S445" s="30">
        <f>(((I445/60)/60)/24)+DATE(1970, 1, 1)</f>
        <v>41680.015057870369</v>
      </c>
      <c r="T445" s="30">
        <f t="shared" si="13"/>
        <v>41650.015057870369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 s="19">
        <v>1000</v>
      </c>
      <c r="E446" s="19">
        <v>50</v>
      </c>
      <c r="F446" s="3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40">
        <f>ROUND((E446/D446)*100, 0)</f>
        <v>5</v>
      </c>
      <c r="P446" s="19">
        <f t="shared" si="12"/>
        <v>50</v>
      </c>
      <c r="Q446" t="s">
        <v>8314</v>
      </c>
      <c r="R446" t="s">
        <v>8320</v>
      </c>
      <c r="S446" s="30">
        <f>(((I446/60)/60)/24)+DATE(1970, 1, 1)</f>
        <v>40954.906956018516</v>
      </c>
      <c r="T446" s="30">
        <f t="shared" si="13"/>
        <v>40894.906956018516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 s="19">
        <v>60000</v>
      </c>
      <c r="E447" s="19">
        <v>2</v>
      </c>
      <c r="F447" s="36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40">
        <f>ROUND((E447/D447)*100, 0)</f>
        <v>0</v>
      </c>
      <c r="P447" s="19">
        <f t="shared" si="12"/>
        <v>1</v>
      </c>
      <c r="Q447" t="s">
        <v>8314</v>
      </c>
      <c r="R447" t="s">
        <v>8320</v>
      </c>
      <c r="S447" s="30">
        <f>(((I447/60)/60)/24)+DATE(1970, 1, 1)</f>
        <v>42145.335358796292</v>
      </c>
      <c r="T447" s="30">
        <f t="shared" si="13"/>
        <v>42130.335358796292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 s="19">
        <v>10500</v>
      </c>
      <c r="E448" s="19">
        <v>766</v>
      </c>
      <c r="F448" s="36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40">
        <f>ROUND((E448/D448)*100, 0)</f>
        <v>7</v>
      </c>
      <c r="P448" s="19">
        <f t="shared" si="12"/>
        <v>47.88</v>
      </c>
      <c r="Q448" t="s">
        <v>8314</v>
      </c>
      <c r="R448" t="s">
        <v>8320</v>
      </c>
      <c r="S448" s="30">
        <f>(((I448/60)/60)/24)+DATE(1970, 1, 1)</f>
        <v>42067.083564814813</v>
      </c>
      <c r="T448" s="30">
        <f t="shared" si="13"/>
        <v>42037.083564814813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 s="19">
        <v>30000</v>
      </c>
      <c r="E449" s="19">
        <v>5</v>
      </c>
      <c r="F449" s="36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40">
        <f>ROUND((E449/D449)*100, 0)</f>
        <v>0</v>
      </c>
      <c r="P449" s="19">
        <f t="shared" si="12"/>
        <v>5</v>
      </c>
      <c r="Q449" t="s">
        <v>8314</v>
      </c>
      <c r="R449" t="s">
        <v>8320</v>
      </c>
      <c r="S449" s="30">
        <f>(((I449/60)/60)/24)+DATE(1970, 1, 1)</f>
        <v>41356.513460648144</v>
      </c>
      <c r="T449" s="30">
        <f t="shared" si="13"/>
        <v>41331.555127314816</v>
      </c>
    </row>
    <row r="450" spans="1:20" ht="60" x14ac:dyDescent="0.25">
      <c r="A450">
        <v>448</v>
      </c>
      <c r="B450" s="3" t="s">
        <v>449</v>
      </c>
      <c r="C450" s="3" t="s">
        <v>4558</v>
      </c>
      <c r="D450" s="19">
        <v>2500</v>
      </c>
      <c r="E450" s="19">
        <v>82.01</v>
      </c>
      <c r="F450" s="36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40">
        <f>ROUND((E450/D450)*100, 0)</f>
        <v>3</v>
      </c>
      <c r="P450" s="19">
        <f t="shared" si="12"/>
        <v>20.5</v>
      </c>
      <c r="Q450" t="s">
        <v>8314</v>
      </c>
      <c r="R450" t="s">
        <v>8320</v>
      </c>
      <c r="S450" s="30">
        <f>(((I450/60)/60)/24)+DATE(1970, 1, 1)</f>
        <v>41773.758043981477</v>
      </c>
      <c r="T450" s="30">
        <f t="shared" si="13"/>
        <v>41753.758043981477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 s="19">
        <v>2000</v>
      </c>
      <c r="E451" s="19">
        <v>45</v>
      </c>
      <c r="F451" s="36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40">
        <f>ROUND((E451/D451)*100, 0)</f>
        <v>2</v>
      </c>
      <c r="P451" s="19">
        <f t="shared" ref="P451:P514" si="14">IFERROR(ROUND((E451/L451), 2),0)</f>
        <v>9</v>
      </c>
      <c r="Q451" t="s">
        <v>8314</v>
      </c>
      <c r="R451" t="s">
        <v>8320</v>
      </c>
      <c r="S451" s="30">
        <f>(((I451/60)/60)/24)+DATE(1970, 1, 1)</f>
        <v>41564.568113425928</v>
      </c>
      <c r="T451" s="30">
        <f t="shared" ref="T451:T514" si="15">(((J451/60)/60)/24)+DATE(1970, 1, 1)</f>
        <v>41534.568113425928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 s="19">
        <v>50000</v>
      </c>
      <c r="E452" s="19">
        <v>396</v>
      </c>
      <c r="F452" s="36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40">
        <f>ROUND((E452/D452)*100, 0)</f>
        <v>1</v>
      </c>
      <c r="P452" s="19">
        <f t="shared" si="14"/>
        <v>56.57</v>
      </c>
      <c r="Q452" t="s">
        <v>8314</v>
      </c>
      <c r="R452" t="s">
        <v>8320</v>
      </c>
      <c r="S452" s="30">
        <f>(((I452/60)/60)/24)+DATE(1970, 1, 1)</f>
        <v>41684.946759259255</v>
      </c>
      <c r="T452" s="30">
        <f t="shared" si="15"/>
        <v>41654.946759259255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 s="19">
        <v>20000</v>
      </c>
      <c r="E453" s="19">
        <v>0</v>
      </c>
      <c r="F453" s="36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40">
        <f>ROUND((E453/D453)*100, 0)</f>
        <v>0</v>
      </c>
      <c r="P453" s="19">
        <f t="shared" si="14"/>
        <v>0</v>
      </c>
      <c r="Q453" t="s">
        <v>8314</v>
      </c>
      <c r="R453" t="s">
        <v>8320</v>
      </c>
      <c r="S453" s="30">
        <f>(((I453/60)/60)/24)+DATE(1970, 1, 1)</f>
        <v>41664.715173611112</v>
      </c>
      <c r="T453" s="30">
        <f t="shared" si="15"/>
        <v>41634.715173611112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 s="19">
        <v>750</v>
      </c>
      <c r="E454" s="19">
        <v>480</v>
      </c>
      <c r="F454" s="36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40">
        <f>ROUND((E454/D454)*100, 0)</f>
        <v>64</v>
      </c>
      <c r="P454" s="19">
        <f t="shared" si="14"/>
        <v>40</v>
      </c>
      <c r="Q454" t="s">
        <v>8314</v>
      </c>
      <c r="R454" t="s">
        <v>8320</v>
      </c>
      <c r="S454" s="30">
        <f>(((I454/60)/60)/24)+DATE(1970, 1, 1)</f>
        <v>42137.703877314809</v>
      </c>
      <c r="T454" s="30">
        <f t="shared" si="15"/>
        <v>42107.703877314809</v>
      </c>
    </row>
    <row r="455" spans="1:20" ht="60" x14ac:dyDescent="0.25">
      <c r="A455">
        <v>453</v>
      </c>
      <c r="B455" s="3" t="s">
        <v>454</v>
      </c>
      <c r="C455" s="3" t="s">
        <v>4563</v>
      </c>
      <c r="D455" s="19">
        <v>94875</v>
      </c>
      <c r="E455" s="19">
        <v>26</v>
      </c>
      <c r="F455" s="36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40">
        <f>ROUND((E455/D455)*100, 0)</f>
        <v>0</v>
      </c>
      <c r="P455" s="19">
        <f t="shared" si="14"/>
        <v>13</v>
      </c>
      <c r="Q455" t="s">
        <v>8314</v>
      </c>
      <c r="R455" t="s">
        <v>8320</v>
      </c>
      <c r="S455" s="30">
        <f>(((I455/60)/60)/24)+DATE(1970, 1, 1)</f>
        <v>42054.824988425928</v>
      </c>
      <c r="T455" s="30">
        <f t="shared" si="15"/>
        <v>42038.824988425928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 s="19">
        <v>10000</v>
      </c>
      <c r="E456" s="19">
        <v>82</v>
      </c>
      <c r="F456" s="3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40">
        <f>ROUND((E456/D456)*100, 0)</f>
        <v>1</v>
      </c>
      <c r="P456" s="19">
        <f t="shared" si="14"/>
        <v>16.399999999999999</v>
      </c>
      <c r="Q456" t="s">
        <v>8314</v>
      </c>
      <c r="R456" t="s">
        <v>8320</v>
      </c>
      <c r="S456" s="30">
        <f>(((I456/60)/60)/24)+DATE(1970, 1, 1)</f>
        <v>41969.551388888889</v>
      </c>
      <c r="T456" s="30">
        <f t="shared" si="15"/>
        <v>41938.717256944445</v>
      </c>
    </row>
    <row r="457" spans="1:20" ht="60" x14ac:dyDescent="0.25">
      <c r="A457">
        <v>455</v>
      </c>
      <c r="B457" s="3" t="s">
        <v>456</v>
      </c>
      <c r="C457" s="3" t="s">
        <v>4565</v>
      </c>
      <c r="D457" s="19">
        <v>65000</v>
      </c>
      <c r="E457" s="19">
        <v>45</v>
      </c>
      <c r="F457" s="36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40">
        <f>ROUND((E457/D457)*100, 0)</f>
        <v>0</v>
      </c>
      <c r="P457" s="19">
        <f t="shared" si="14"/>
        <v>22.5</v>
      </c>
      <c r="Q457" t="s">
        <v>8314</v>
      </c>
      <c r="R457" t="s">
        <v>8320</v>
      </c>
      <c r="S457" s="30">
        <f>(((I457/60)/60)/24)+DATE(1970, 1, 1)</f>
        <v>41016.021527777775</v>
      </c>
      <c r="T457" s="30">
        <f t="shared" si="15"/>
        <v>40971.002569444441</v>
      </c>
    </row>
    <row r="458" spans="1:20" ht="60" x14ac:dyDescent="0.25">
      <c r="A458">
        <v>456</v>
      </c>
      <c r="B458" s="3" t="s">
        <v>457</v>
      </c>
      <c r="C458" s="3" t="s">
        <v>4566</v>
      </c>
      <c r="D458" s="19">
        <v>8888</v>
      </c>
      <c r="E458" s="19">
        <v>61</v>
      </c>
      <c r="F458" s="36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40">
        <f>ROUND((E458/D458)*100, 0)</f>
        <v>1</v>
      </c>
      <c r="P458" s="19">
        <f t="shared" si="14"/>
        <v>20.329999999999998</v>
      </c>
      <c r="Q458" t="s">
        <v>8314</v>
      </c>
      <c r="R458" t="s">
        <v>8320</v>
      </c>
      <c r="S458" s="30">
        <f>(((I458/60)/60)/24)+DATE(1970, 1, 1)</f>
        <v>41569.165972222225</v>
      </c>
      <c r="T458" s="30">
        <f t="shared" si="15"/>
        <v>41547.694456018515</v>
      </c>
    </row>
    <row r="459" spans="1:20" ht="60" x14ac:dyDescent="0.25">
      <c r="A459">
        <v>457</v>
      </c>
      <c r="B459" s="3" t="s">
        <v>458</v>
      </c>
      <c r="C459" s="3" t="s">
        <v>4567</v>
      </c>
      <c r="D459" s="19">
        <v>20000</v>
      </c>
      <c r="E459" s="19">
        <v>0</v>
      </c>
      <c r="F459" s="36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40">
        <f>ROUND((E459/D459)*100, 0)</f>
        <v>0</v>
      </c>
      <c r="P459" s="19">
        <f t="shared" si="14"/>
        <v>0</v>
      </c>
      <c r="Q459" t="s">
        <v>8314</v>
      </c>
      <c r="R459" t="s">
        <v>8320</v>
      </c>
      <c r="S459" s="30">
        <f>(((I459/60)/60)/24)+DATE(1970, 1, 1)</f>
        <v>41867.767500000002</v>
      </c>
      <c r="T459" s="30">
        <f t="shared" si="15"/>
        <v>41837.767500000002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 s="19">
        <v>10000</v>
      </c>
      <c r="E460" s="19">
        <v>821</v>
      </c>
      <c r="F460" s="36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40">
        <f>ROUND((E460/D460)*100, 0)</f>
        <v>8</v>
      </c>
      <c r="P460" s="19">
        <f t="shared" si="14"/>
        <v>16.760000000000002</v>
      </c>
      <c r="Q460" t="s">
        <v>8314</v>
      </c>
      <c r="R460" t="s">
        <v>8320</v>
      </c>
      <c r="S460" s="30">
        <f>(((I460/60)/60)/24)+DATE(1970, 1, 1)</f>
        <v>41408.69976851852</v>
      </c>
      <c r="T460" s="30">
        <f t="shared" si="15"/>
        <v>41378.69976851852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 s="19">
        <v>39000</v>
      </c>
      <c r="E461" s="19">
        <v>25</v>
      </c>
      <c r="F461" s="36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40">
        <f>ROUND((E461/D461)*100, 0)</f>
        <v>0</v>
      </c>
      <c r="P461" s="19">
        <f t="shared" si="14"/>
        <v>25</v>
      </c>
      <c r="Q461" t="s">
        <v>8314</v>
      </c>
      <c r="R461" t="s">
        <v>8320</v>
      </c>
      <c r="S461" s="30">
        <f>(((I461/60)/60)/24)+DATE(1970, 1, 1)</f>
        <v>40860.682025462964</v>
      </c>
      <c r="T461" s="30">
        <f t="shared" si="15"/>
        <v>40800.6403587963</v>
      </c>
    </row>
    <row r="462" spans="1:20" ht="30" x14ac:dyDescent="0.25">
      <c r="A462">
        <v>460</v>
      </c>
      <c r="B462" s="3" t="s">
        <v>461</v>
      </c>
      <c r="C462" s="3" t="s">
        <v>4570</v>
      </c>
      <c r="D462" s="19">
        <v>8500</v>
      </c>
      <c r="E462" s="19">
        <v>25</v>
      </c>
      <c r="F462" s="36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40">
        <f>ROUND((E462/D462)*100, 0)</f>
        <v>0</v>
      </c>
      <c r="P462" s="19">
        <f t="shared" si="14"/>
        <v>12.5</v>
      </c>
      <c r="Q462" t="s">
        <v>8314</v>
      </c>
      <c r="R462" t="s">
        <v>8320</v>
      </c>
      <c r="S462" s="30">
        <f>(((I462/60)/60)/24)+DATE(1970, 1, 1)</f>
        <v>41791.166666666664</v>
      </c>
      <c r="T462" s="30">
        <f t="shared" si="15"/>
        <v>41759.542534722219</v>
      </c>
    </row>
    <row r="463" spans="1:20" ht="60" x14ac:dyDescent="0.25">
      <c r="A463">
        <v>461</v>
      </c>
      <c r="B463" s="3" t="s">
        <v>462</v>
      </c>
      <c r="C463" s="3" t="s">
        <v>4571</v>
      </c>
      <c r="D463" s="19">
        <v>550</v>
      </c>
      <c r="E463" s="19">
        <v>0</v>
      </c>
      <c r="F463" s="36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40">
        <f>ROUND((E463/D463)*100, 0)</f>
        <v>0</v>
      </c>
      <c r="P463" s="19">
        <f t="shared" si="14"/>
        <v>0</v>
      </c>
      <c r="Q463" t="s">
        <v>8314</v>
      </c>
      <c r="R463" t="s">
        <v>8320</v>
      </c>
      <c r="S463" s="30">
        <f>(((I463/60)/60)/24)+DATE(1970, 1, 1)</f>
        <v>41427.84684027778</v>
      </c>
      <c r="T463" s="30">
        <f t="shared" si="15"/>
        <v>41407.84684027778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 s="19">
        <v>100000</v>
      </c>
      <c r="E464" s="19">
        <v>0</v>
      </c>
      <c r="F464" s="36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40">
        <f>ROUND((E464/D464)*100, 0)</f>
        <v>0</v>
      </c>
      <c r="P464" s="19">
        <f t="shared" si="14"/>
        <v>0</v>
      </c>
      <c r="Q464" t="s">
        <v>8314</v>
      </c>
      <c r="R464" t="s">
        <v>8320</v>
      </c>
      <c r="S464" s="30">
        <f>(((I464/60)/60)/24)+DATE(1970, 1, 1)</f>
        <v>40765.126631944448</v>
      </c>
      <c r="T464" s="30">
        <f t="shared" si="15"/>
        <v>40705.126631944448</v>
      </c>
    </row>
    <row r="465" spans="1:20" ht="45" x14ac:dyDescent="0.25">
      <c r="A465">
        <v>463</v>
      </c>
      <c r="B465" s="3" t="s">
        <v>464</v>
      </c>
      <c r="C465" s="3" t="s">
        <v>4573</v>
      </c>
      <c r="D465" s="19">
        <v>55000</v>
      </c>
      <c r="E465" s="19">
        <v>1250</v>
      </c>
      <c r="F465" s="36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40">
        <f>ROUND((E465/D465)*100, 0)</f>
        <v>2</v>
      </c>
      <c r="P465" s="19">
        <f t="shared" si="14"/>
        <v>113.64</v>
      </c>
      <c r="Q465" t="s">
        <v>8314</v>
      </c>
      <c r="R465" t="s">
        <v>8320</v>
      </c>
      <c r="S465" s="30">
        <f>(((I465/60)/60)/24)+DATE(1970, 1, 1)</f>
        <v>40810.710104166668</v>
      </c>
      <c r="T465" s="30">
        <f t="shared" si="15"/>
        <v>40750.710104166668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 s="19">
        <v>1010</v>
      </c>
      <c r="E466" s="19">
        <v>1</v>
      </c>
      <c r="F466" s="3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40">
        <f>ROUND((E466/D466)*100, 0)</f>
        <v>0</v>
      </c>
      <c r="P466" s="19">
        <f t="shared" si="14"/>
        <v>1</v>
      </c>
      <c r="Q466" t="s">
        <v>8314</v>
      </c>
      <c r="R466" t="s">
        <v>8320</v>
      </c>
      <c r="S466" s="30">
        <f>(((I466/60)/60)/24)+DATE(1970, 1, 1)</f>
        <v>42508.848784722228</v>
      </c>
      <c r="T466" s="30">
        <f t="shared" si="15"/>
        <v>42488.848784722228</v>
      </c>
    </row>
    <row r="467" spans="1:20" ht="30" x14ac:dyDescent="0.25">
      <c r="A467">
        <v>465</v>
      </c>
      <c r="B467" s="3" t="s">
        <v>466</v>
      </c>
      <c r="C467" s="3" t="s">
        <v>4575</v>
      </c>
      <c r="D467" s="19">
        <v>512</v>
      </c>
      <c r="E467" s="19">
        <v>138</v>
      </c>
      <c r="F467" s="36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40">
        <f>ROUND((E467/D467)*100, 0)</f>
        <v>27</v>
      </c>
      <c r="P467" s="19">
        <f t="shared" si="14"/>
        <v>17.25</v>
      </c>
      <c r="Q467" t="s">
        <v>8314</v>
      </c>
      <c r="R467" t="s">
        <v>8320</v>
      </c>
      <c r="S467" s="30">
        <f>(((I467/60)/60)/24)+DATE(1970, 1, 1)</f>
        <v>41817.120069444441</v>
      </c>
      <c r="T467" s="30">
        <f t="shared" si="15"/>
        <v>41801.120069444441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 s="19">
        <v>10000</v>
      </c>
      <c r="E468" s="19">
        <v>76</v>
      </c>
      <c r="F468" s="36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40">
        <f>ROUND((E468/D468)*100, 0)</f>
        <v>1</v>
      </c>
      <c r="P468" s="19">
        <f t="shared" si="14"/>
        <v>15.2</v>
      </c>
      <c r="Q468" t="s">
        <v>8314</v>
      </c>
      <c r="R468" t="s">
        <v>8320</v>
      </c>
      <c r="S468" s="30">
        <f>(((I468/60)/60)/24)+DATE(1970, 1, 1)</f>
        <v>41159.942870370374</v>
      </c>
      <c r="T468" s="30">
        <f t="shared" si="15"/>
        <v>41129.942870370374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 s="19">
        <v>20000</v>
      </c>
      <c r="E469" s="19">
        <v>4315</v>
      </c>
      <c r="F469" s="36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40">
        <f>ROUND((E469/D469)*100, 0)</f>
        <v>22</v>
      </c>
      <c r="P469" s="19">
        <f t="shared" si="14"/>
        <v>110.64</v>
      </c>
      <c r="Q469" t="s">
        <v>8314</v>
      </c>
      <c r="R469" t="s">
        <v>8320</v>
      </c>
      <c r="S469" s="30">
        <f>(((I469/60)/60)/24)+DATE(1970, 1, 1)</f>
        <v>41180.679791666669</v>
      </c>
      <c r="T469" s="30">
        <f t="shared" si="15"/>
        <v>41135.679791666669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 s="19">
        <v>7500</v>
      </c>
      <c r="E470" s="19">
        <v>0</v>
      </c>
      <c r="F470" s="36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40">
        <f>ROUND((E470/D470)*100, 0)</f>
        <v>0</v>
      </c>
      <c r="P470" s="19">
        <f t="shared" si="14"/>
        <v>0</v>
      </c>
      <c r="Q470" t="s">
        <v>8314</v>
      </c>
      <c r="R470" t="s">
        <v>8320</v>
      </c>
      <c r="S470" s="30">
        <f>(((I470/60)/60)/24)+DATE(1970, 1, 1)</f>
        <v>41101.160474537035</v>
      </c>
      <c r="T470" s="30">
        <f t="shared" si="15"/>
        <v>41041.167627314811</v>
      </c>
    </row>
    <row r="471" spans="1:20" ht="30" x14ac:dyDescent="0.25">
      <c r="A471">
        <v>469</v>
      </c>
      <c r="B471" s="3" t="s">
        <v>470</v>
      </c>
      <c r="C471" s="3" t="s">
        <v>4579</v>
      </c>
      <c r="D471" s="19">
        <v>6000</v>
      </c>
      <c r="E471" s="19">
        <v>0</v>
      </c>
      <c r="F471" s="36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40">
        <f>ROUND((E471/D471)*100, 0)</f>
        <v>0</v>
      </c>
      <c r="P471" s="19">
        <f t="shared" si="14"/>
        <v>0</v>
      </c>
      <c r="Q471" t="s">
        <v>8314</v>
      </c>
      <c r="R471" t="s">
        <v>8320</v>
      </c>
      <c r="S471" s="30">
        <f>(((I471/60)/60)/24)+DATE(1970, 1, 1)</f>
        <v>41887.989861111113</v>
      </c>
      <c r="T471" s="30">
        <f t="shared" si="15"/>
        <v>41827.989861111113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 s="19">
        <v>5000</v>
      </c>
      <c r="E472" s="19">
        <v>51</v>
      </c>
      <c r="F472" s="36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40">
        <f>ROUND((E472/D472)*100, 0)</f>
        <v>1</v>
      </c>
      <c r="P472" s="19">
        <f t="shared" si="14"/>
        <v>25.5</v>
      </c>
      <c r="Q472" t="s">
        <v>8314</v>
      </c>
      <c r="R472" t="s">
        <v>8320</v>
      </c>
      <c r="S472" s="30">
        <f>(((I472/60)/60)/24)+DATE(1970, 1, 1)</f>
        <v>41655.166666666664</v>
      </c>
      <c r="T472" s="30">
        <f t="shared" si="15"/>
        <v>41605.167696759258</v>
      </c>
    </row>
    <row r="473" spans="1:20" ht="60" x14ac:dyDescent="0.25">
      <c r="A473">
        <v>471</v>
      </c>
      <c r="B473" s="3" t="s">
        <v>472</v>
      </c>
      <c r="C473" s="3" t="s">
        <v>4581</v>
      </c>
      <c r="D473" s="19">
        <v>55000</v>
      </c>
      <c r="E473" s="19">
        <v>6541</v>
      </c>
      <c r="F473" s="36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40">
        <f>ROUND((E473/D473)*100, 0)</f>
        <v>12</v>
      </c>
      <c r="P473" s="19">
        <f t="shared" si="14"/>
        <v>38.479999999999997</v>
      </c>
      <c r="Q473" t="s">
        <v>8314</v>
      </c>
      <c r="R473" t="s">
        <v>8320</v>
      </c>
      <c r="S473" s="30">
        <f>(((I473/60)/60)/24)+DATE(1970, 1, 1)</f>
        <v>41748.680312500001</v>
      </c>
      <c r="T473" s="30">
        <f t="shared" si="15"/>
        <v>41703.721979166665</v>
      </c>
    </row>
    <row r="474" spans="1:20" ht="60" x14ac:dyDescent="0.25">
      <c r="A474">
        <v>472</v>
      </c>
      <c r="B474" s="3" t="s">
        <v>473</v>
      </c>
      <c r="C474" s="3" t="s">
        <v>4582</v>
      </c>
      <c r="D474" s="19">
        <v>800</v>
      </c>
      <c r="E474" s="19">
        <v>141</v>
      </c>
      <c r="F474" s="36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40">
        <f>ROUND((E474/D474)*100, 0)</f>
        <v>18</v>
      </c>
      <c r="P474" s="19">
        <f t="shared" si="14"/>
        <v>28.2</v>
      </c>
      <c r="Q474" t="s">
        <v>8314</v>
      </c>
      <c r="R474" t="s">
        <v>8320</v>
      </c>
      <c r="S474" s="30">
        <f>(((I474/60)/60)/24)+DATE(1970, 1, 1)</f>
        <v>41874.922662037039</v>
      </c>
      <c r="T474" s="30">
        <f t="shared" si="15"/>
        <v>41844.922662037039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 s="19">
        <v>30000</v>
      </c>
      <c r="E475" s="19">
        <v>861</v>
      </c>
      <c r="F475" s="36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40">
        <f>ROUND((E475/D475)*100, 0)</f>
        <v>3</v>
      </c>
      <c r="P475" s="19">
        <f t="shared" si="14"/>
        <v>61.5</v>
      </c>
      <c r="Q475" t="s">
        <v>8314</v>
      </c>
      <c r="R475" t="s">
        <v>8320</v>
      </c>
      <c r="S475" s="30">
        <f>(((I475/60)/60)/24)+DATE(1970, 1, 1)</f>
        <v>41899.698136574072</v>
      </c>
      <c r="T475" s="30">
        <f t="shared" si="15"/>
        <v>41869.698136574072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 s="19">
        <v>3300</v>
      </c>
      <c r="E476" s="19">
        <v>1</v>
      </c>
      <c r="F476" s="3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40">
        <f>ROUND((E476/D476)*100, 0)</f>
        <v>0</v>
      </c>
      <c r="P476" s="19">
        <f t="shared" si="14"/>
        <v>1</v>
      </c>
      <c r="Q476" t="s">
        <v>8314</v>
      </c>
      <c r="R476" t="s">
        <v>8320</v>
      </c>
      <c r="S476" s="30">
        <f>(((I476/60)/60)/24)+DATE(1970, 1, 1)</f>
        <v>42783.329039351855</v>
      </c>
      <c r="T476" s="30">
        <f t="shared" si="15"/>
        <v>42753.329039351855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 s="19">
        <v>2000</v>
      </c>
      <c r="E477" s="19">
        <v>0</v>
      </c>
      <c r="F477" s="36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40">
        <f>ROUND((E477/D477)*100, 0)</f>
        <v>0</v>
      </c>
      <c r="P477" s="19">
        <f t="shared" si="14"/>
        <v>0</v>
      </c>
      <c r="Q477" t="s">
        <v>8314</v>
      </c>
      <c r="R477" t="s">
        <v>8320</v>
      </c>
      <c r="S477" s="30">
        <f>(((I477/60)/60)/24)+DATE(1970, 1, 1)</f>
        <v>42130.086145833338</v>
      </c>
      <c r="T477" s="30">
        <f t="shared" si="15"/>
        <v>42100.086145833338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 s="19">
        <v>220000</v>
      </c>
      <c r="E478" s="19">
        <v>4906.59</v>
      </c>
      <c r="F478" s="36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40">
        <f>ROUND((E478/D478)*100, 0)</f>
        <v>2</v>
      </c>
      <c r="P478" s="19">
        <f t="shared" si="14"/>
        <v>39.57</v>
      </c>
      <c r="Q478" t="s">
        <v>8314</v>
      </c>
      <c r="R478" t="s">
        <v>8320</v>
      </c>
      <c r="S478" s="30">
        <f>(((I478/60)/60)/24)+DATE(1970, 1, 1)</f>
        <v>41793.165972222225</v>
      </c>
      <c r="T478" s="30">
        <f t="shared" si="15"/>
        <v>41757.975011574075</v>
      </c>
    </row>
    <row r="479" spans="1:20" ht="60" x14ac:dyDescent="0.25">
      <c r="A479">
        <v>477</v>
      </c>
      <c r="B479" s="3" t="s">
        <v>478</v>
      </c>
      <c r="C479" s="3" t="s">
        <v>4587</v>
      </c>
      <c r="D479" s="19">
        <v>1500</v>
      </c>
      <c r="E479" s="19">
        <v>0</v>
      </c>
      <c r="F479" s="36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40">
        <f>ROUND((E479/D479)*100, 0)</f>
        <v>0</v>
      </c>
      <c r="P479" s="19">
        <f t="shared" si="14"/>
        <v>0</v>
      </c>
      <c r="Q479" t="s">
        <v>8314</v>
      </c>
      <c r="R479" t="s">
        <v>8320</v>
      </c>
      <c r="S479" s="30">
        <f>(((I479/60)/60)/24)+DATE(1970, 1, 1)</f>
        <v>41047.83488425926</v>
      </c>
      <c r="T479" s="30">
        <f t="shared" si="15"/>
        <v>40987.83488425926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 s="19">
        <v>10000</v>
      </c>
      <c r="E480" s="19">
        <v>0</v>
      </c>
      <c r="F480" s="36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40">
        <f>ROUND((E480/D480)*100, 0)</f>
        <v>0</v>
      </c>
      <c r="P480" s="19">
        <f t="shared" si="14"/>
        <v>0</v>
      </c>
      <c r="Q480" t="s">
        <v>8314</v>
      </c>
      <c r="R480" t="s">
        <v>8320</v>
      </c>
      <c r="S480" s="30">
        <f>(((I480/60)/60)/24)+DATE(1970, 1, 1)</f>
        <v>42095.869317129633</v>
      </c>
      <c r="T480" s="30">
        <f t="shared" si="15"/>
        <v>42065.910983796297</v>
      </c>
    </row>
    <row r="481" spans="1:20" ht="45" x14ac:dyDescent="0.25">
      <c r="A481">
        <v>479</v>
      </c>
      <c r="B481" s="3" t="s">
        <v>480</v>
      </c>
      <c r="C481" s="3" t="s">
        <v>4589</v>
      </c>
      <c r="D481" s="19">
        <v>15000</v>
      </c>
      <c r="E481" s="19">
        <v>4884</v>
      </c>
      <c r="F481" s="36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40">
        <f>ROUND((E481/D481)*100, 0)</f>
        <v>33</v>
      </c>
      <c r="P481" s="19">
        <f t="shared" si="14"/>
        <v>88.8</v>
      </c>
      <c r="Q481" t="s">
        <v>8314</v>
      </c>
      <c r="R481" t="s">
        <v>8320</v>
      </c>
      <c r="S481" s="30">
        <f>(((I481/60)/60)/24)+DATE(1970, 1, 1)</f>
        <v>41964.449479166666</v>
      </c>
      <c r="T481" s="30">
        <f t="shared" si="15"/>
        <v>41904.407812500001</v>
      </c>
    </row>
    <row r="482" spans="1:20" ht="60" x14ac:dyDescent="0.25">
      <c r="A482">
        <v>480</v>
      </c>
      <c r="B482" s="3" t="s">
        <v>481</v>
      </c>
      <c r="C482" s="3" t="s">
        <v>4590</v>
      </c>
      <c r="D482" s="19">
        <v>40000</v>
      </c>
      <c r="E482" s="19">
        <v>7764</v>
      </c>
      <c r="F482" s="36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40">
        <f>ROUND((E482/D482)*100, 0)</f>
        <v>19</v>
      </c>
      <c r="P482" s="19">
        <f t="shared" si="14"/>
        <v>55.46</v>
      </c>
      <c r="Q482" t="s">
        <v>8314</v>
      </c>
      <c r="R482" t="s">
        <v>8320</v>
      </c>
      <c r="S482" s="30">
        <f>(((I482/60)/60)/24)+DATE(1970, 1, 1)</f>
        <v>41495.500173611108</v>
      </c>
      <c r="T482" s="30">
        <f t="shared" si="15"/>
        <v>41465.500173611108</v>
      </c>
    </row>
    <row r="483" spans="1:20" ht="60" x14ac:dyDescent="0.25">
      <c r="A483">
        <v>481</v>
      </c>
      <c r="B483" s="3" t="s">
        <v>482</v>
      </c>
      <c r="C483" s="3" t="s">
        <v>4591</v>
      </c>
      <c r="D483" s="19">
        <v>30000</v>
      </c>
      <c r="E483" s="19">
        <v>1830</v>
      </c>
      <c r="F483" s="36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40">
        <f>ROUND((E483/D483)*100, 0)</f>
        <v>6</v>
      </c>
      <c r="P483" s="19">
        <f t="shared" si="14"/>
        <v>87.14</v>
      </c>
      <c r="Q483" t="s">
        <v>8314</v>
      </c>
      <c r="R483" t="s">
        <v>8320</v>
      </c>
      <c r="S483" s="30">
        <f>(((I483/60)/60)/24)+DATE(1970, 1, 1)</f>
        <v>41192.672326388885</v>
      </c>
      <c r="T483" s="30">
        <f t="shared" si="15"/>
        <v>41162.672326388885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 s="19">
        <v>10000</v>
      </c>
      <c r="E484" s="19">
        <v>10</v>
      </c>
      <c r="F484" s="36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40">
        <f>ROUND((E484/D484)*100, 0)</f>
        <v>0</v>
      </c>
      <c r="P484" s="19">
        <f t="shared" si="14"/>
        <v>10</v>
      </c>
      <c r="Q484" t="s">
        <v>8314</v>
      </c>
      <c r="R484" t="s">
        <v>8320</v>
      </c>
      <c r="S484" s="30">
        <f>(((I484/60)/60)/24)+DATE(1970, 1, 1)</f>
        <v>42474.606944444444</v>
      </c>
      <c r="T484" s="30">
        <f t="shared" si="15"/>
        <v>42447.896875000006</v>
      </c>
    </row>
    <row r="485" spans="1:20" ht="60" x14ac:dyDescent="0.25">
      <c r="A485">
        <v>483</v>
      </c>
      <c r="B485" s="3" t="s">
        <v>484</v>
      </c>
      <c r="C485" s="3" t="s">
        <v>4593</v>
      </c>
      <c r="D485" s="19">
        <v>15000</v>
      </c>
      <c r="E485" s="19">
        <v>7530</v>
      </c>
      <c r="F485" s="36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40">
        <f>ROUND((E485/D485)*100, 0)</f>
        <v>50</v>
      </c>
      <c r="P485" s="19">
        <f t="shared" si="14"/>
        <v>51.22</v>
      </c>
      <c r="Q485" t="s">
        <v>8314</v>
      </c>
      <c r="R485" t="s">
        <v>8320</v>
      </c>
      <c r="S485" s="30">
        <f>(((I485/60)/60)/24)+DATE(1970, 1, 1)</f>
        <v>41303.197592592594</v>
      </c>
      <c r="T485" s="30">
        <f t="shared" si="15"/>
        <v>41243.197592592594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 s="19">
        <v>80000</v>
      </c>
      <c r="E486" s="19">
        <v>149</v>
      </c>
      <c r="F486" s="3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40">
        <f>ROUND((E486/D486)*100, 0)</f>
        <v>0</v>
      </c>
      <c r="P486" s="19">
        <f t="shared" si="14"/>
        <v>13.55</v>
      </c>
      <c r="Q486" t="s">
        <v>8314</v>
      </c>
      <c r="R486" t="s">
        <v>8320</v>
      </c>
      <c r="S486" s="30">
        <f>(((I486/60)/60)/24)+DATE(1970, 1, 1)</f>
        <v>42313.981157407412</v>
      </c>
      <c r="T486" s="30">
        <f t="shared" si="15"/>
        <v>42272.93949074074</v>
      </c>
    </row>
    <row r="487" spans="1:20" ht="45" x14ac:dyDescent="0.25">
      <c r="A487">
        <v>485</v>
      </c>
      <c r="B487" s="3" t="s">
        <v>486</v>
      </c>
      <c r="C487" s="3" t="s">
        <v>4595</v>
      </c>
      <c r="D487" s="19">
        <v>37956</v>
      </c>
      <c r="E487" s="19">
        <v>8315.01</v>
      </c>
      <c r="F487" s="36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40">
        <f>ROUND((E487/D487)*100, 0)</f>
        <v>22</v>
      </c>
      <c r="P487" s="19">
        <f t="shared" si="14"/>
        <v>66.52</v>
      </c>
      <c r="Q487" t="s">
        <v>8314</v>
      </c>
      <c r="R487" t="s">
        <v>8320</v>
      </c>
      <c r="S487" s="30">
        <f>(((I487/60)/60)/24)+DATE(1970, 1, 1)</f>
        <v>41411.50577546296</v>
      </c>
      <c r="T487" s="30">
        <f t="shared" si="15"/>
        <v>41381.50577546296</v>
      </c>
    </row>
    <row r="488" spans="1:20" ht="60" x14ac:dyDescent="0.25">
      <c r="A488">
        <v>486</v>
      </c>
      <c r="B488" s="3" t="s">
        <v>487</v>
      </c>
      <c r="C488" s="3" t="s">
        <v>4596</v>
      </c>
      <c r="D488" s="19">
        <v>550000</v>
      </c>
      <c r="E488" s="19">
        <v>50</v>
      </c>
      <c r="F488" s="36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40">
        <f>ROUND((E488/D488)*100, 0)</f>
        <v>0</v>
      </c>
      <c r="P488" s="19">
        <f t="shared" si="14"/>
        <v>50</v>
      </c>
      <c r="Q488" t="s">
        <v>8314</v>
      </c>
      <c r="R488" t="s">
        <v>8320</v>
      </c>
      <c r="S488" s="30">
        <f>(((I488/60)/60)/24)+DATE(1970, 1, 1)</f>
        <v>41791.94258101852</v>
      </c>
      <c r="T488" s="30">
        <f t="shared" si="15"/>
        <v>41761.94258101852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 s="19">
        <v>50000</v>
      </c>
      <c r="E489" s="19">
        <v>0</v>
      </c>
      <c r="F489" s="36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40">
        <f>ROUND((E489/D489)*100, 0)</f>
        <v>0</v>
      </c>
      <c r="P489" s="19">
        <f t="shared" si="14"/>
        <v>0</v>
      </c>
      <c r="Q489" t="s">
        <v>8314</v>
      </c>
      <c r="R489" t="s">
        <v>8320</v>
      </c>
      <c r="S489" s="30">
        <f>(((I489/60)/60)/24)+DATE(1970, 1, 1)</f>
        <v>42729.636504629627</v>
      </c>
      <c r="T489" s="30">
        <f t="shared" si="15"/>
        <v>42669.594837962963</v>
      </c>
    </row>
    <row r="490" spans="1:20" ht="45" x14ac:dyDescent="0.25">
      <c r="A490">
        <v>488</v>
      </c>
      <c r="B490" s="3" t="s">
        <v>489</v>
      </c>
      <c r="C490" s="3" t="s">
        <v>4598</v>
      </c>
      <c r="D490" s="19">
        <v>12000</v>
      </c>
      <c r="E490" s="19">
        <v>0</v>
      </c>
      <c r="F490" s="36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40">
        <f>ROUND((E490/D490)*100, 0)</f>
        <v>0</v>
      </c>
      <c r="P490" s="19">
        <f t="shared" si="14"/>
        <v>0</v>
      </c>
      <c r="Q490" t="s">
        <v>8314</v>
      </c>
      <c r="R490" t="s">
        <v>8320</v>
      </c>
      <c r="S490" s="30">
        <f>(((I490/60)/60)/24)+DATE(1970, 1, 1)</f>
        <v>42744.054398148146</v>
      </c>
      <c r="T490" s="30">
        <f t="shared" si="15"/>
        <v>42714.054398148146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 s="19">
        <v>74997</v>
      </c>
      <c r="E491" s="19">
        <v>215</v>
      </c>
      <c r="F491" s="36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40">
        <f>ROUND((E491/D491)*100, 0)</f>
        <v>0</v>
      </c>
      <c r="P491" s="19">
        <f t="shared" si="14"/>
        <v>71.67</v>
      </c>
      <c r="Q491" t="s">
        <v>8314</v>
      </c>
      <c r="R491" t="s">
        <v>8320</v>
      </c>
      <c r="S491" s="30">
        <f>(((I491/60)/60)/24)+DATE(1970, 1, 1)</f>
        <v>40913.481249999997</v>
      </c>
      <c r="T491" s="30">
        <f t="shared" si="15"/>
        <v>40882.481666666667</v>
      </c>
    </row>
    <row r="492" spans="1:20" x14ac:dyDescent="0.25">
      <c r="A492">
        <v>490</v>
      </c>
      <c r="B492" s="3" t="s">
        <v>491</v>
      </c>
      <c r="C492" s="3" t="s">
        <v>4600</v>
      </c>
      <c r="D492" s="19">
        <v>1000</v>
      </c>
      <c r="E492" s="19">
        <v>0</v>
      </c>
      <c r="F492" s="36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40">
        <f>ROUND((E492/D492)*100, 0)</f>
        <v>0</v>
      </c>
      <c r="P492" s="19">
        <f t="shared" si="14"/>
        <v>0</v>
      </c>
      <c r="Q492" t="s">
        <v>8314</v>
      </c>
      <c r="R492" t="s">
        <v>8320</v>
      </c>
      <c r="S492" s="30">
        <f>(((I492/60)/60)/24)+DATE(1970, 1, 1)</f>
        <v>41143.968576388892</v>
      </c>
      <c r="T492" s="30">
        <f t="shared" si="15"/>
        <v>41113.968576388892</v>
      </c>
    </row>
    <row r="493" spans="1:20" ht="45" x14ac:dyDescent="0.25">
      <c r="A493">
        <v>491</v>
      </c>
      <c r="B493" s="3" t="s">
        <v>492</v>
      </c>
      <c r="C493" s="3" t="s">
        <v>4601</v>
      </c>
      <c r="D493" s="19">
        <v>10000</v>
      </c>
      <c r="E493" s="19">
        <v>0</v>
      </c>
      <c r="F493" s="36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40">
        <f>ROUND((E493/D493)*100, 0)</f>
        <v>0</v>
      </c>
      <c r="P493" s="19">
        <f t="shared" si="14"/>
        <v>0</v>
      </c>
      <c r="Q493" t="s">
        <v>8314</v>
      </c>
      <c r="R493" t="s">
        <v>8320</v>
      </c>
      <c r="S493" s="30">
        <f>(((I493/60)/60)/24)+DATE(1970, 1, 1)</f>
        <v>42396.982627314821</v>
      </c>
      <c r="T493" s="30">
        <f t="shared" si="15"/>
        <v>42366.982627314821</v>
      </c>
    </row>
    <row r="494" spans="1:20" ht="60" x14ac:dyDescent="0.25">
      <c r="A494">
        <v>492</v>
      </c>
      <c r="B494" s="3" t="s">
        <v>493</v>
      </c>
      <c r="C494" s="3" t="s">
        <v>4602</v>
      </c>
      <c r="D494" s="19">
        <v>10000000</v>
      </c>
      <c r="E494" s="19">
        <v>0</v>
      </c>
      <c r="F494" s="36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40">
        <f>ROUND((E494/D494)*100, 0)</f>
        <v>0</v>
      </c>
      <c r="P494" s="19">
        <f t="shared" si="14"/>
        <v>0</v>
      </c>
      <c r="Q494" t="s">
        <v>8314</v>
      </c>
      <c r="R494" t="s">
        <v>8320</v>
      </c>
      <c r="S494" s="30">
        <f>(((I494/60)/60)/24)+DATE(1970, 1, 1)</f>
        <v>42656.03506944445</v>
      </c>
      <c r="T494" s="30">
        <f t="shared" si="15"/>
        <v>42596.03506944445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 s="19">
        <v>30000</v>
      </c>
      <c r="E495" s="19">
        <v>0</v>
      </c>
      <c r="F495" s="36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40">
        <f>ROUND((E495/D495)*100, 0)</f>
        <v>0</v>
      </c>
      <c r="P495" s="19">
        <f t="shared" si="14"/>
        <v>0</v>
      </c>
      <c r="Q495" t="s">
        <v>8314</v>
      </c>
      <c r="R495" t="s">
        <v>8320</v>
      </c>
      <c r="S495" s="30">
        <f>(((I495/60)/60)/24)+DATE(1970, 1, 1)</f>
        <v>42144.726134259254</v>
      </c>
      <c r="T495" s="30">
        <f t="shared" si="15"/>
        <v>42114.726134259254</v>
      </c>
    </row>
    <row r="496" spans="1:20" ht="60" x14ac:dyDescent="0.25">
      <c r="A496">
        <v>494</v>
      </c>
      <c r="B496" s="3" t="s">
        <v>495</v>
      </c>
      <c r="C496" s="3" t="s">
        <v>4604</v>
      </c>
      <c r="D496" s="19">
        <v>20000</v>
      </c>
      <c r="E496" s="19">
        <v>31</v>
      </c>
      <c r="F496" s="3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40">
        <f>ROUND((E496/D496)*100, 0)</f>
        <v>0</v>
      </c>
      <c r="P496" s="19">
        <f t="shared" si="14"/>
        <v>10.33</v>
      </c>
      <c r="Q496" t="s">
        <v>8314</v>
      </c>
      <c r="R496" t="s">
        <v>8320</v>
      </c>
      <c r="S496" s="30">
        <f>(((I496/60)/60)/24)+DATE(1970, 1, 1)</f>
        <v>41823.125</v>
      </c>
      <c r="T496" s="30">
        <f t="shared" si="15"/>
        <v>41799.830613425926</v>
      </c>
    </row>
    <row r="497" spans="1:20" ht="45" x14ac:dyDescent="0.25">
      <c r="A497">
        <v>495</v>
      </c>
      <c r="B497" s="3" t="s">
        <v>496</v>
      </c>
      <c r="C497" s="3" t="s">
        <v>4605</v>
      </c>
      <c r="D497" s="19">
        <v>7000</v>
      </c>
      <c r="E497" s="19">
        <v>0</v>
      </c>
      <c r="F497" s="36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40">
        <f>ROUND((E497/D497)*100, 0)</f>
        <v>0</v>
      </c>
      <c r="P497" s="19">
        <f t="shared" si="14"/>
        <v>0</v>
      </c>
      <c r="Q497" t="s">
        <v>8314</v>
      </c>
      <c r="R497" t="s">
        <v>8320</v>
      </c>
      <c r="S497" s="30">
        <f>(((I497/60)/60)/24)+DATE(1970, 1, 1)</f>
        <v>42201.827604166669</v>
      </c>
      <c r="T497" s="30">
        <f t="shared" si="15"/>
        <v>42171.827604166669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 s="19">
        <v>60000</v>
      </c>
      <c r="E498" s="19">
        <v>1</v>
      </c>
      <c r="F498" s="36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40">
        <f>ROUND((E498/D498)*100, 0)</f>
        <v>0</v>
      </c>
      <c r="P498" s="19">
        <f t="shared" si="14"/>
        <v>1</v>
      </c>
      <c r="Q498" t="s">
        <v>8314</v>
      </c>
      <c r="R498" t="s">
        <v>8320</v>
      </c>
      <c r="S498" s="30">
        <f>(((I498/60)/60)/24)+DATE(1970, 1, 1)</f>
        <v>41680.93141203704</v>
      </c>
      <c r="T498" s="30">
        <f t="shared" si="15"/>
        <v>41620.93141203704</v>
      </c>
    </row>
    <row r="499" spans="1:20" x14ac:dyDescent="0.25">
      <c r="A499">
        <v>497</v>
      </c>
      <c r="B499" s="3" t="s">
        <v>498</v>
      </c>
      <c r="C499" s="3" t="s">
        <v>4607</v>
      </c>
      <c r="D499" s="19">
        <v>4480</v>
      </c>
      <c r="E499" s="19">
        <v>30</v>
      </c>
      <c r="F499" s="36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40">
        <f>ROUND((E499/D499)*100, 0)</f>
        <v>1</v>
      </c>
      <c r="P499" s="19">
        <f t="shared" si="14"/>
        <v>10</v>
      </c>
      <c r="Q499" t="s">
        <v>8314</v>
      </c>
      <c r="R499" t="s">
        <v>8320</v>
      </c>
      <c r="S499" s="30">
        <f>(((I499/60)/60)/24)+DATE(1970, 1, 1)</f>
        <v>41998.208333333328</v>
      </c>
      <c r="T499" s="30">
        <f t="shared" si="15"/>
        <v>41945.037789351853</v>
      </c>
    </row>
    <row r="500" spans="1:20" ht="45" x14ac:dyDescent="0.25">
      <c r="A500">
        <v>498</v>
      </c>
      <c r="B500" s="3" t="s">
        <v>499</v>
      </c>
      <c r="C500" s="3" t="s">
        <v>4608</v>
      </c>
      <c r="D500" s="19">
        <v>65108</v>
      </c>
      <c r="E500" s="19">
        <v>2994</v>
      </c>
      <c r="F500" s="36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40">
        <f>ROUND((E500/D500)*100, 0)</f>
        <v>5</v>
      </c>
      <c r="P500" s="19">
        <f t="shared" si="14"/>
        <v>136.09</v>
      </c>
      <c r="Q500" t="s">
        <v>8314</v>
      </c>
      <c r="R500" t="s">
        <v>8320</v>
      </c>
      <c r="S500" s="30">
        <f>(((I500/60)/60)/24)+DATE(1970, 1, 1)</f>
        <v>40900.762141203704</v>
      </c>
      <c r="T500" s="30">
        <f t="shared" si="15"/>
        <v>40858.762141203704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 s="19">
        <v>20000</v>
      </c>
      <c r="E501" s="19">
        <v>1910</v>
      </c>
      <c r="F501" s="36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40">
        <f>ROUND((E501/D501)*100, 0)</f>
        <v>10</v>
      </c>
      <c r="P501" s="19">
        <f t="shared" si="14"/>
        <v>73.459999999999994</v>
      </c>
      <c r="Q501" t="s">
        <v>8314</v>
      </c>
      <c r="R501" t="s">
        <v>8320</v>
      </c>
      <c r="S501" s="30">
        <f>(((I501/60)/60)/24)+DATE(1970, 1, 1)</f>
        <v>40098.874305555553</v>
      </c>
      <c r="T501" s="30">
        <f t="shared" si="15"/>
        <v>40043.895462962959</v>
      </c>
    </row>
    <row r="502" spans="1:20" ht="60" x14ac:dyDescent="0.25">
      <c r="A502">
        <v>500</v>
      </c>
      <c r="B502" s="3" t="s">
        <v>501</v>
      </c>
      <c r="C502" s="3" t="s">
        <v>4610</v>
      </c>
      <c r="D502" s="19">
        <v>6500</v>
      </c>
      <c r="E502" s="19">
        <v>215</v>
      </c>
      <c r="F502" s="36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40">
        <f>ROUND((E502/D502)*100, 0)</f>
        <v>3</v>
      </c>
      <c r="P502" s="19">
        <f t="shared" si="14"/>
        <v>53.75</v>
      </c>
      <c r="Q502" t="s">
        <v>8314</v>
      </c>
      <c r="R502" t="s">
        <v>8320</v>
      </c>
      <c r="S502" s="30">
        <f>(((I502/60)/60)/24)+DATE(1970, 1, 1)</f>
        <v>40306.927777777775</v>
      </c>
      <c r="T502" s="30">
        <f t="shared" si="15"/>
        <v>40247.886006944449</v>
      </c>
    </row>
    <row r="503" spans="1:20" ht="60" x14ac:dyDescent="0.25">
      <c r="A503">
        <v>501</v>
      </c>
      <c r="B503" s="3" t="s">
        <v>502</v>
      </c>
      <c r="C503" s="3" t="s">
        <v>4611</v>
      </c>
      <c r="D503" s="19">
        <v>10000</v>
      </c>
      <c r="E503" s="19">
        <v>0</v>
      </c>
      <c r="F503" s="36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40">
        <f>ROUND((E503/D503)*100, 0)</f>
        <v>0</v>
      </c>
      <c r="P503" s="19">
        <f t="shared" si="14"/>
        <v>0</v>
      </c>
      <c r="Q503" t="s">
        <v>8314</v>
      </c>
      <c r="R503" t="s">
        <v>8320</v>
      </c>
      <c r="S503" s="30">
        <f>(((I503/60)/60)/24)+DATE(1970, 1, 1)</f>
        <v>40733.234386574077</v>
      </c>
      <c r="T503" s="30">
        <f t="shared" si="15"/>
        <v>40703.234386574077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 s="19">
        <v>20000</v>
      </c>
      <c r="E504" s="19">
        <v>230</v>
      </c>
      <c r="F504" s="36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40">
        <f>ROUND((E504/D504)*100, 0)</f>
        <v>1</v>
      </c>
      <c r="P504" s="19">
        <f t="shared" si="14"/>
        <v>57.5</v>
      </c>
      <c r="Q504" t="s">
        <v>8314</v>
      </c>
      <c r="R504" t="s">
        <v>8320</v>
      </c>
      <c r="S504" s="30">
        <f>(((I504/60)/60)/24)+DATE(1970, 1, 1)</f>
        <v>40986.511863425927</v>
      </c>
      <c r="T504" s="30">
        <f t="shared" si="15"/>
        <v>40956.553530092591</v>
      </c>
    </row>
    <row r="505" spans="1:20" ht="60" x14ac:dyDescent="0.25">
      <c r="A505">
        <v>503</v>
      </c>
      <c r="B505" s="3" t="s">
        <v>504</v>
      </c>
      <c r="C505" s="3" t="s">
        <v>4613</v>
      </c>
      <c r="D505" s="19">
        <v>6500</v>
      </c>
      <c r="E505" s="19">
        <v>114</v>
      </c>
      <c r="F505" s="36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40">
        <f>ROUND((E505/D505)*100, 0)</f>
        <v>2</v>
      </c>
      <c r="P505" s="19">
        <f t="shared" si="14"/>
        <v>12.67</v>
      </c>
      <c r="Q505" t="s">
        <v>8314</v>
      </c>
      <c r="R505" t="s">
        <v>8320</v>
      </c>
      <c r="S505" s="30">
        <f>(((I505/60)/60)/24)+DATE(1970, 1, 1)</f>
        <v>42021.526655092588</v>
      </c>
      <c r="T505" s="30">
        <f t="shared" si="15"/>
        <v>41991.526655092588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 s="19">
        <v>24500</v>
      </c>
      <c r="E506" s="19">
        <v>335</v>
      </c>
      <c r="F506" s="3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40">
        <f>ROUND((E506/D506)*100, 0)</f>
        <v>1</v>
      </c>
      <c r="P506" s="19">
        <f t="shared" si="14"/>
        <v>67</v>
      </c>
      <c r="Q506" t="s">
        <v>8314</v>
      </c>
      <c r="R506" t="s">
        <v>8320</v>
      </c>
      <c r="S506" s="30">
        <f>(((I506/60)/60)/24)+DATE(1970, 1, 1)</f>
        <v>41009.941979166666</v>
      </c>
      <c r="T506" s="30">
        <f t="shared" si="15"/>
        <v>40949.98364583333</v>
      </c>
    </row>
    <row r="507" spans="1:20" ht="45" x14ac:dyDescent="0.25">
      <c r="A507">
        <v>505</v>
      </c>
      <c r="B507" s="3" t="s">
        <v>506</v>
      </c>
      <c r="C507" s="3" t="s">
        <v>4615</v>
      </c>
      <c r="D507" s="19">
        <v>12000</v>
      </c>
      <c r="E507" s="19">
        <v>52</v>
      </c>
      <c r="F507" s="36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40">
        <f>ROUND((E507/D507)*100, 0)</f>
        <v>0</v>
      </c>
      <c r="P507" s="19">
        <f t="shared" si="14"/>
        <v>3.71</v>
      </c>
      <c r="Q507" t="s">
        <v>8314</v>
      </c>
      <c r="R507" t="s">
        <v>8320</v>
      </c>
      <c r="S507" s="30">
        <f>(((I507/60)/60)/24)+DATE(1970, 1, 1)</f>
        <v>42363.098217592589</v>
      </c>
      <c r="T507" s="30">
        <f t="shared" si="15"/>
        <v>42318.098217592589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 s="19">
        <v>200000</v>
      </c>
      <c r="E508" s="19">
        <v>250</v>
      </c>
      <c r="F508" s="36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40">
        <f>ROUND((E508/D508)*100, 0)</f>
        <v>0</v>
      </c>
      <c r="P508" s="19">
        <f t="shared" si="14"/>
        <v>250</v>
      </c>
      <c r="Q508" t="s">
        <v>8314</v>
      </c>
      <c r="R508" t="s">
        <v>8320</v>
      </c>
      <c r="S508" s="30">
        <f>(((I508/60)/60)/24)+DATE(1970, 1, 1)</f>
        <v>41496.552314814813</v>
      </c>
      <c r="T508" s="30">
        <f t="shared" si="15"/>
        <v>41466.552314814813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 s="19">
        <v>20000</v>
      </c>
      <c r="E509" s="19">
        <v>640</v>
      </c>
      <c r="F509" s="36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40">
        <f>ROUND((E509/D509)*100, 0)</f>
        <v>3</v>
      </c>
      <c r="P509" s="19">
        <f t="shared" si="14"/>
        <v>64</v>
      </c>
      <c r="Q509" t="s">
        <v>8314</v>
      </c>
      <c r="R509" t="s">
        <v>8320</v>
      </c>
      <c r="S509" s="30">
        <f>(((I509/60)/60)/24)+DATE(1970, 1, 1)</f>
        <v>41201.958993055552</v>
      </c>
      <c r="T509" s="30">
        <f t="shared" si="15"/>
        <v>41156.958993055552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 s="19">
        <v>50000</v>
      </c>
      <c r="E510" s="19">
        <v>400</v>
      </c>
      <c r="F510" s="36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40">
        <f>ROUND((E510/D510)*100, 0)</f>
        <v>1</v>
      </c>
      <c r="P510" s="19">
        <f t="shared" si="14"/>
        <v>133.33000000000001</v>
      </c>
      <c r="Q510" t="s">
        <v>8314</v>
      </c>
      <c r="R510" t="s">
        <v>8320</v>
      </c>
      <c r="S510" s="30">
        <f>(((I510/60)/60)/24)+DATE(1970, 1, 1)</f>
        <v>41054.593055555553</v>
      </c>
      <c r="T510" s="30">
        <f t="shared" si="15"/>
        <v>40995.024317129632</v>
      </c>
    </row>
    <row r="511" spans="1:20" ht="45" x14ac:dyDescent="0.25">
      <c r="A511">
        <v>509</v>
      </c>
      <c r="B511" s="3" t="s">
        <v>510</v>
      </c>
      <c r="C511" s="3" t="s">
        <v>4619</v>
      </c>
      <c r="D511" s="19">
        <v>5000</v>
      </c>
      <c r="E511" s="19">
        <v>10</v>
      </c>
      <c r="F511" s="36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40">
        <f>ROUND((E511/D511)*100, 0)</f>
        <v>0</v>
      </c>
      <c r="P511" s="19">
        <f t="shared" si="14"/>
        <v>10</v>
      </c>
      <c r="Q511" t="s">
        <v>8314</v>
      </c>
      <c r="R511" t="s">
        <v>8320</v>
      </c>
      <c r="S511" s="30">
        <f>(((I511/60)/60)/24)+DATE(1970, 1, 1)</f>
        <v>42183.631597222222</v>
      </c>
      <c r="T511" s="30">
        <f t="shared" si="15"/>
        <v>42153.631597222222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 s="19">
        <v>14000</v>
      </c>
      <c r="E512" s="19">
        <v>0</v>
      </c>
      <c r="F512" s="36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40">
        <f>ROUND((E512/D512)*100, 0)</f>
        <v>0</v>
      </c>
      <c r="P512" s="19">
        <f t="shared" si="14"/>
        <v>0</v>
      </c>
      <c r="Q512" t="s">
        <v>8314</v>
      </c>
      <c r="R512" t="s">
        <v>8320</v>
      </c>
      <c r="S512" s="30">
        <f>(((I512/60)/60)/24)+DATE(1970, 1, 1)</f>
        <v>42430.176377314812</v>
      </c>
      <c r="T512" s="30">
        <f t="shared" si="15"/>
        <v>42400.176377314812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 s="19">
        <v>5000</v>
      </c>
      <c r="E513" s="19">
        <v>150</v>
      </c>
      <c r="F513" s="36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40">
        <f>ROUND((E513/D513)*100, 0)</f>
        <v>3</v>
      </c>
      <c r="P513" s="19">
        <f t="shared" si="14"/>
        <v>30</v>
      </c>
      <c r="Q513" t="s">
        <v>8314</v>
      </c>
      <c r="R513" t="s">
        <v>8320</v>
      </c>
      <c r="S513" s="30">
        <f>(((I513/60)/60)/24)+DATE(1970, 1, 1)</f>
        <v>41370.261365740742</v>
      </c>
      <c r="T513" s="30">
        <f t="shared" si="15"/>
        <v>41340.303032407406</v>
      </c>
    </row>
    <row r="514" spans="1:20" ht="60" x14ac:dyDescent="0.25">
      <c r="A514">
        <v>512</v>
      </c>
      <c r="B514" s="3" t="s">
        <v>513</v>
      </c>
      <c r="C514" s="3" t="s">
        <v>4622</v>
      </c>
      <c r="D514" s="19">
        <v>8000</v>
      </c>
      <c r="E514" s="19">
        <v>11</v>
      </c>
      <c r="F514" s="36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40">
        <f>ROUND((E514/D514)*100, 0)</f>
        <v>0</v>
      </c>
      <c r="P514" s="19">
        <f t="shared" si="14"/>
        <v>5.5</v>
      </c>
      <c r="Q514" t="s">
        <v>8314</v>
      </c>
      <c r="R514" t="s">
        <v>8320</v>
      </c>
      <c r="S514" s="30">
        <f>(((I514/60)/60)/24)+DATE(1970, 1, 1)</f>
        <v>42694.783877314811</v>
      </c>
      <c r="T514" s="30">
        <f t="shared" si="15"/>
        <v>42649.742210648154</v>
      </c>
    </row>
    <row r="515" spans="1:20" ht="45" x14ac:dyDescent="0.25">
      <c r="A515">
        <v>513</v>
      </c>
      <c r="B515" s="3" t="s">
        <v>514</v>
      </c>
      <c r="C515" s="3" t="s">
        <v>4623</v>
      </c>
      <c r="D515" s="19">
        <v>50000</v>
      </c>
      <c r="E515" s="19">
        <v>6962</v>
      </c>
      <c r="F515" s="36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40">
        <f>ROUND((E515/D515)*100, 0)</f>
        <v>14</v>
      </c>
      <c r="P515" s="19">
        <f t="shared" ref="P515:P578" si="16">IFERROR(ROUND((E515/L515), 2),0)</f>
        <v>102.38</v>
      </c>
      <c r="Q515" t="s">
        <v>8314</v>
      </c>
      <c r="R515" t="s">
        <v>8320</v>
      </c>
      <c r="S515" s="30">
        <f>(((I515/60)/60)/24)+DATE(1970, 1, 1)</f>
        <v>42597.291666666672</v>
      </c>
      <c r="T515" s="30">
        <f t="shared" ref="T515:T578" si="17">(((J515/60)/60)/24)+DATE(1970, 1, 1)</f>
        <v>42552.653993055559</v>
      </c>
    </row>
    <row r="516" spans="1:20" ht="45" x14ac:dyDescent="0.25">
      <c r="A516">
        <v>514</v>
      </c>
      <c r="B516" s="3" t="s">
        <v>515</v>
      </c>
      <c r="C516" s="3" t="s">
        <v>4624</v>
      </c>
      <c r="D516" s="19">
        <v>1500</v>
      </c>
      <c r="E516" s="19">
        <v>50</v>
      </c>
      <c r="F516" s="3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40">
        <f>ROUND((E516/D516)*100, 0)</f>
        <v>3</v>
      </c>
      <c r="P516" s="19">
        <f t="shared" si="16"/>
        <v>16.670000000000002</v>
      </c>
      <c r="Q516" t="s">
        <v>8314</v>
      </c>
      <c r="R516" t="s">
        <v>8320</v>
      </c>
      <c r="S516" s="30">
        <f>(((I516/60)/60)/24)+DATE(1970, 1, 1)</f>
        <v>41860.613969907405</v>
      </c>
      <c r="T516" s="30">
        <f t="shared" si="17"/>
        <v>41830.613969907405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 s="19">
        <v>97000</v>
      </c>
      <c r="E517" s="19">
        <v>24651</v>
      </c>
      <c r="F517" s="36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40">
        <f>ROUND((E517/D517)*100, 0)</f>
        <v>25</v>
      </c>
      <c r="P517" s="19">
        <f t="shared" si="16"/>
        <v>725.03</v>
      </c>
      <c r="Q517" t="s">
        <v>8314</v>
      </c>
      <c r="R517" t="s">
        <v>8320</v>
      </c>
      <c r="S517" s="30">
        <f>(((I517/60)/60)/24)+DATE(1970, 1, 1)</f>
        <v>42367.490752314814</v>
      </c>
      <c r="T517" s="30">
        <f t="shared" si="17"/>
        <v>42327.490752314814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 s="19">
        <v>5000</v>
      </c>
      <c r="E518" s="19">
        <v>0</v>
      </c>
      <c r="F518" s="36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40">
        <f>ROUND((E518/D518)*100, 0)</f>
        <v>0</v>
      </c>
      <c r="P518" s="19">
        <f t="shared" si="16"/>
        <v>0</v>
      </c>
      <c r="Q518" t="s">
        <v>8314</v>
      </c>
      <c r="R518" t="s">
        <v>8320</v>
      </c>
      <c r="S518" s="30">
        <f>(((I518/60)/60)/24)+DATE(1970, 1, 1)</f>
        <v>42151.778703703705</v>
      </c>
      <c r="T518" s="30">
        <f t="shared" si="17"/>
        <v>42091.778703703705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 s="19">
        <v>15000</v>
      </c>
      <c r="E519" s="19">
        <v>205</v>
      </c>
      <c r="F519" s="36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40">
        <f>ROUND((E519/D519)*100, 0)</f>
        <v>1</v>
      </c>
      <c r="P519" s="19">
        <f t="shared" si="16"/>
        <v>68.33</v>
      </c>
      <c r="Q519" t="s">
        <v>8314</v>
      </c>
      <c r="R519" t="s">
        <v>8320</v>
      </c>
      <c r="S519" s="30">
        <f>(((I519/60)/60)/24)+DATE(1970, 1, 1)</f>
        <v>42768.615289351852</v>
      </c>
      <c r="T519" s="30">
        <f t="shared" si="17"/>
        <v>42738.615289351852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 s="19">
        <v>7175</v>
      </c>
      <c r="E520" s="19">
        <v>0</v>
      </c>
      <c r="F520" s="36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40">
        <f>ROUND((E520/D520)*100, 0)</f>
        <v>0</v>
      </c>
      <c r="P520" s="19">
        <f t="shared" si="16"/>
        <v>0</v>
      </c>
      <c r="Q520" t="s">
        <v>8314</v>
      </c>
      <c r="R520" t="s">
        <v>8320</v>
      </c>
      <c r="S520" s="30">
        <f>(((I520/60)/60)/24)+DATE(1970, 1, 1)</f>
        <v>42253.615277777775</v>
      </c>
      <c r="T520" s="30">
        <f t="shared" si="17"/>
        <v>42223.616018518514</v>
      </c>
    </row>
    <row r="521" spans="1:20" ht="45" x14ac:dyDescent="0.25">
      <c r="A521">
        <v>519</v>
      </c>
      <c r="B521" s="3" t="s">
        <v>520</v>
      </c>
      <c r="C521" s="3" t="s">
        <v>4629</v>
      </c>
      <c r="D521" s="19">
        <v>12001</v>
      </c>
      <c r="E521" s="19">
        <v>2746</v>
      </c>
      <c r="F521" s="36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40">
        <f>ROUND((E521/D521)*100, 0)</f>
        <v>23</v>
      </c>
      <c r="P521" s="19">
        <f t="shared" si="16"/>
        <v>39.229999999999997</v>
      </c>
      <c r="Q521" t="s">
        <v>8314</v>
      </c>
      <c r="R521" t="s">
        <v>8320</v>
      </c>
      <c r="S521" s="30">
        <f>(((I521/60)/60)/24)+DATE(1970, 1, 1)</f>
        <v>41248.391446759262</v>
      </c>
      <c r="T521" s="30">
        <f t="shared" si="17"/>
        <v>41218.391446759262</v>
      </c>
    </row>
    <row r="522" spans="1:20" ht="60" x14ac:dyDescent="0.25">
      <c r="A522">
        <v>520</v>
      </c>
      <c r="B522" s="3" t="s">
        <v>521</v>
      </c>
      <c r="C522" s="3" t="s">
        <v>4630</v>
      </c>
      <c r="D522" s="19">
        <v>5000</v>
      </c>
      <c r="E522" s="19">
        <v>5105</v>
      </c>
      <c r="F522" s="34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38">
        <f>ROUND((E522/D522)*100, 0)</f>
        <v>102</v>
      </c>
      <c r="P522" s="19">
        <f t="shared" si="16"/>
        <v>150.15</v>
      </c>
      <c r="Q522" t="s">
        <v>8321</v>
      </c>
      <c r="R522" t="s">
        <v>8322</v>
      </c>
      <c r="S522" s="30">
        <f>(((I522/60)/60)/24)+DATE(1970, 1, 1)</f>
        <v>42348.702094907407</v>
      </c>
      <c r="T522" s="30">
        <f t="shared" si="17"/>
        <v>42318.702094907407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 s="19">
        <v>5000</v>
      </c>
      <c r="E523" s="19">
        <v>5232</v>
      </c>
      <c r="F523" s="34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38">
        <f>ROUND((E523/D523)*100, 0)</f>
        <v>105</v>
      </c>
      <c r="P523" s="19">
        <f t="shared" si="16"/>
        <v>93.43</v>
      </c>
      <c r="Q523" t="s">
        <v>8321</v>
      </c>
      <c r="R523" t="s">
        <v>8322</v>
      </c>
      <c r="S523" s="30">
        <f>(((I523/60)/60)/24)+DATE(1970, 1, 1)</f>
        <v>42675.207638888889</v>
      </c>
      <c r="T523" s="30">
        <f t="shared" si="17"/>
        <v>42646.092812499999</v>
      </c>
    </row>
    <row r="524" spans="1:20" ht="45" x14ac:dyDescent="0.25">
      <c r="A524">
        <v>522</v>
      </c>
      <c r="B524" s="3" t="s">
        <v>523</v>
      </c>
      <c r="C524" s="3" t="s">
        <v>4632</v>
      </c>
      <c r="D524" s="19">
        <v>3000</v>
      </c>
      <c r="E524" s="19">
        <v>3440</v>
      </c>
      <c r="F524" s="3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38">
        <f>ROUND((E524/D524)*100, 0)</f>
        <v>115</v>
      </c>
      <c r="P524" s="19">
        <f t="shared" si="16"/>
        <v>110.97</v>
      </c>
      <c r="Q524" t="s">
        <v>8321</v>
      </c>
      <c r="R524" t="s">
        <v>8322</v>
      </c>
      <c r="S524" s="30">
        <f>(((I524/60)/60)/24)+DATE(1970, 1, 1)</f>
        <v>42449.999131944445</v>
      </c>
      <c r="T524" s="30">
        <f t="shared" si="17"/>
        <v>42430.040798611109</v>
      </c>
    </row>
    <row r="525" spans="1:20" ht="60" x14ac:dyDescent="0.25">
      <c r="A525">
        <v>523</v>
      </c>
      <c r="B525" s="3" t="s">
        <v>524</v>
      </c>
      <c r="C525" s="3" t="s">
        <v>4633</v>
      </c>
      <c r="D525" s="19">
        <v>5000</v>
      </c>
      <c r="E525" s="19">
        <v>6030</v>
      </c>
      <c r="F525" s="34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38">
        <f>ROUND((E525/D525)*100, 0)</f>
        <v>121</v>
      </c>
      <c r="P525" s="19">
        <f t="shared" si="16"/>
        <v>71.790000000000006</v>
      </c>
      <c r="Q525" t="s">
        <v>8321</v>
      </c>
      <c r="R525" t="s">
        <v>8322</v>
      </c>
      <c r="S525" s="30">
        <f>(((I525/60)/60)/24)+DATE(1970, 1, 1)</f>
        <v>42268.13282407407</v>
      </c>
      <c r="T525" s="30">
        <f t="shared" si="17"/>
        <v>42238.13282407407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 s="19">
        <v>3500</v>
      </c>
      <c r="E526" s="19">
        <v>3803.55</v>
      </c>
      <c r="F526" s="34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38">
        <f>ROUND((E526/D526)*100, 0)</f>
        <v>109</v>
      </c>
      <c r="P526" s="19">
        <f t="shared" si="16"/>
        <v>29.26</v>
      </c>
      <c r="Q526" t="s">
        <v>8321</v>
      </c>
      <c r="R526" t="s">
        <v>8322</v>
      </c>
      <c r="S526" s="30">
        <f>(((I526/60)/60)/24)+DATE(1970, 1, 1)</f>
        <v>42522.717233796298</v>
      </c>
      <c r="T526" s="30">
        <f t="shared" si="17"/>
        <v>42492.717233796298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 s="19">
        <v>12000</v>
      </c>
      <c r="E527" s="19">
        <v>12000</v>
      </c>
      <c r="F527" s="34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38">
        <f>ROUND((E527/D527)*100, 0)</f>
        <v>100</v>
      </c>
      <c r="P527" s="19">
        <f t="shared" si="16"/>
        <v>1000</v>
      </c>
      <c r="Q527" t="s">
        <v>8321</v>
      </c>
      <c r="R527" t="s">
        <v>8322</v>
      </c>
      <c r="S527" s="30">
        <f>(((I527/60)/60)/24)+DATE(1970, 1, 1)</f>
        <v>41895.400937500002</v>
      </c>
      <c r="T527" s="30">
        <f t="shared" si="17"/>
        <v>41850.400937500002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 s="19">
        <v>1500</v>
      </c>
      <c r="E528" s="19">
        <v>1710</v>
      </c>
      <c r="F528" s="34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38">
        <f>ROUND((E528/D528)*100, 0)</f>
        <v>114</v>
      </c>
      <c r="P528" s="19">
        <f t="shared" si="16"/>
        <v>74.349999999999994</v>
      </c>
      <c r="Q528" t="s">
        <v>8321</v>
      </c>
      <c r="R528" t="s">
        <v>8322</v>
      </c>
      <c r="S528" s="30">
        <f>(((I528/60)/60)/24)+DATE(1970, 1, 1)</f>
        <v>42223.708333333328</v>
      </c>
      <c r="T528" s="30">
        <f t="shared" si="17"/>
        <v>42192.591944444444</v>
      </c>
    </row>
    <row r="529" spans="1:20" ht="60" x14ac:dyDescent="0.25">
      <c r="A529">
        <v>527</v>
      </c>
      <c r="B529" s="3" t="s">
        <v>528</v>
      </c>
      <c r="C529" s="3" t="s">
        <v>4637</v>
      </c>
      <c r="D529" s="19">
        <v>10000</v>
      </c>
      <c r="E529" s="19">
        <v>10085</v>
      </c>
      <c r="F529" s="34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38">
        <f>ROUND((E529/D529)*100, 0)</f>
        <v>101</v>
      </c>
      <c r="P529" s="19">
        <f t="shared" si="16"/>
        <v>63.83</v>
      </c>
      <c r="Q529" t="s">
        <v>8321</v>
      </c>
      <c r="R529" t="s">
        <v>8322</v>
      </c>
      <c r="S529" s="30">
        <f>(((I529/60)/60)/24)+DATE(1970, 1, 1)</f>
        <v>42783.670138888891</v>
      </c>
      <c r="T529" s="30">
        <f t="shared" si="17"/>
        <v>42753.205625000002</v>
      </c>
    </row>
    <row r="530" spans="1:20" ht="30" x14ac:dyDescent="0.25">
      <c r="A530">
        <v>528</v>
      </c>
      <c r="B530" s="3" t="s">
        <v>529</v>
      </c>
      <c r="C530" s="3" t="s">
        <v>4638</v>
      </c>
      <c r="D530" s="19">
        <v>1150</v>
      </c>
      <c r="E530" s="19">
        <v>1330</v>
      </c>
      <c r="F530" s="34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38">
        <f>ROUND((E530/D530)*100, 0)</f>
        <v>116</v>
      </c>
      <c r="P530" s="19">
        <f t="shared" si="16"/>
        <v>44.33</v>
      </c>
      <c r="Q530" t="s">
        <v>8321</v>
      </c>
      <c r="R530" t="s">
        <v>8322</v>
      </c>
      <c r="S530" s="30">
        <f>(((I530/60)/60)/24)+DATE(1970, 1, 1)</f>
        <v>42176.888888888891</v>
      </c>
      <c r="T530" s="30">
        <f t="shared" si="17"/>
        <v>42155.920219907406</v>
      </c>
    </row>
    <row r="531" spans="1:20" ht="60" x14ac:dyDescent="0.25">
      <c r="A531">
        <v>529</v>
      </c>
      <c r="B531" s="3" t="s">
        <v>530</v>
      </c>
      <c r="C531" s="3" t="s">
        <v>4639</v>
      </c>
      <c r="D531" s="19">
        <v>1200</v>
      </c>
      <c r="E531" s="19">
        <v>1565</v>
      </c>
      <c r="F531" s="34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38">
        <f>ROUND((E531/D531)*100, 0)</f>
        <v>130</v>
      </c>
      <c r="P531" s="19">
        <f t="shared" si="16"/>
        <v>86.94</v>
      </c>
      <c r="Q531" t="s">
        <v>8321</v>
      </c>
      <c r="R531" t="s">
        <v>8322</v>
      </c>
      <c r="S531" s="30">
        <f>(((I531/60)/60)/24)+DATE(1970, 1, 1)</f>
        <v>42746.208333333328</v>
      </c>
      <c r="T531" s="30">
        <f t="shared" si="17"/>
        <v>42725.031180555554</v>
      </c>
    </row>
    <row r="532" spans="1:20" ht="60" x14ac:dyDescent="0.25">
      <c r="A532">
        <v>530</v>
      </c>
      <c r="B532" s="3" t="s">
        <v>531</v>
      </c>
      <c r="C532" s="3" t="s">
        <v>4640</v>
      </c>
      <c r="D532" s="19">
        <v>3405</v>
      </c>
      <c r="E532" s="19">
        <v>3670</v>
      </c>
      <c r="F532" s="34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38">
        <f>ROUND((E532/D532)*100, 0)</f>
        <v>108</v>
      </c>
      <c r="P532" s="19">
        <f t="shared" si="16"/>
        <v>126.55</v>
      </c>
      <c r="Q532" t="s">
        <v>8321</v>
      </c>
      <c r="R532" t="s">
        <v>8322</v>
      </c>
      <c r="S532" s="30">
        <f>(((I532/60)/60)/24)+DATE(1970, 1, 1)</f>
        <v>42179.083333333328</v>
      </c>
      <c r="T532" s="30">
        <f t="shared" si="17"/>
        <v>42157.591064814813</v>
      </c>
    </row>
    <row r="533" spans="1:20" ht="60" x14ac:dyDescent="0.25">
      <c r="A533">
        <v>531</v>
      </c>
      <c r="B533" s="3" t="s">
        <v>532</v>
      </c>
      <c r="C533" s="3" t="s">
        <v>4641</v>
      </c>
      <c r="D533" s="19">
        <v>4000</v>
      </c>
      <c r="E533" s="19">
        <v>4000</v>
      </c>
      <c r="F533" s="34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38">
        <f>ROUND((E533/D533)*100, 0)</f>
        <v>100</v>
      </c>
      <c r="P533" s="19">
        <f t="shared" si="16"/>
        <v>129.03</v>
      </c>
      <c r="Q533" t="s">
        <v>8321</v>
      </c>
      <c r="R533" t="s">
        <v>8322</v>
      </c>
      <c r="S533" s="30">
        <f>(((I533/60)/60)/24)+DATE(1970, 1, 1)</f>
        <v>42721.290972222225</v>
      </c>
      <c r="T533" s="30">
        <f t="shared" si="17"/>
        <v>42676.065150462964</v>
      </c>
    </row>
    <row r="534" spans="1:20" ht="60" x14ac:dyDescent="0.25">
      <c r="A534">
        <v>532</v>
      </c>
      <c r="B534" s="3" t="s">
        <v>533</v>
      </c>
      <c r="C534" s="3" t="s">
        <v>4642</v>
      </c>
      <c r="D534" s="19">
        <v>10000</v>
      </c>
      <c r="E534" s="19">
        <v>12325</v>
      </c>
      <c r="F534" s="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38">
        <f>ROUND((E534/D534)*100, 0)</f>
        <v>123</v>
      </c>
      <c r="P534" s="19">
        <f t="shared" si="16"/>
        <v>71.239999999999995</v>
      </c>
      <c r="Q534" t="s">
        <v>8321</v>
      </c>
      <c r="R534" t="s">
        <v>8322</v>
      </c>
      <c r="S534" s="30">
        <f>(((I534/60)/60)/24)+DATE(1970, 1, 1)</f>
        <v>42503.007037037038</v>
      </c>
      <c r="T534" s="30">
        <f t="shared" si="17"/>
        <v>42473.007037037038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 s="19">
        <v>2000</v>
      </c>
      <c r="E535" s="19">
        <v>2004</v>
      </c>
      <c r="F535" s="34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38">
        <f>ROUND((E535/D535)*100, 0)</f>
        <v>100</v>
      </c>
      <c r="P535" s="19">
        <f t="shared" si="16"/>
        <v>117.88</v>
      </c>
      <c r="Q535" t="s">
        <v>8321</v>
      </c>
      <c r="R535" t="s">
        <v>8322</v>
      </c>
      <c r="S535" s="30">
        <f>(((I535/60)/60)/24)+DATE(1970, 1, 1)</f>
        <v>42506.43478009259</v>
      </c>
      <c r="T535" s="30">
        <f t="shared" si="17"/>
        <v>42482.43478009259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 s="19">
        <v>15000</v>
      </c>
      <c r="E536" s="19">
        <v>15700</v>
      </c>
      <c r="F536" s="34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38">
        <f>ROUND((E536/D536)*100, 0)</f>
        <v>105</v>
      </c>
      <c r="P536" s="19">
        <f t="shared" si="16"/>
        <v>327.08</v>
      </c>
      <c r="Q536" t="s">
        <v>8321</v>
      </c>
      <c r="R536" t="s">
        <v>8322</v>
      </c>
      <c r="S536" s="30">
        <f>(((I536/60)/60)/24)+DATE(1970, 1, 1)</f>
        <v>42309.958333333328</v>
      </c>
      <c r="T536" s="30">
        <f t="shared" si="17"/>
        <v>42270.810995370368</v>
      </c>
    </row>
    <row r="537" spans="1:20" ht="45" x14ac:dyDescent="0.25">
      <c r="A537">
        <v>535</v>
      </c>
      <c r="B537" s="3" t="s">
        <v>536</v>
      </c>
      <c r="C537" s="3" t="s">
        <v>4645</v>
      </c>
      <c r="D537" s="19">
        <v>2000</v>
      </c>
      <c r="E537" s="19">
        <v>2050</v>
      </c>
      <c r="F537" s="34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38">
        <f>ROUND((E537/D537)*100, 0)</f>
        <v>103</v>
      </c>
      <c r="P537" s="19">
        <f t="shared" si="16"/>
        <v>34.75</v>
      </c>
      <c r="Q537" t="s">
        <v>8321</v>
      </c>
      <c r="R537" t="s">
        <v>8322</v>
      </c>
      <c r="S537" s="30">
        <f>(((I537/60)/60)/24)+DATE(1970, 1, 1)</f>
        <v>42741.545196759253</v>
      </c>
      <c r="T537" s="30">
        <f t="shared" si="17"/>
        <v>42711.545196759253</v>
      </c>
    </row>
    <row r="538" spans="1:20" ht="60" x14ac:dyDescent="0.25">
      <c r="A538">
        <v>536</v>
      </c>
      <c r="B538" s="3" t="s">
        <v>537</v>
      </c>
      <c r="C538" s="3" t="s">
        <v>4646</v>
      </c>
      <c r="D538" s="19">
        <v>3300</v>
      </c>
      <c r="E538" s="19">
        <v>3902.5</v>
      </c>
      <c r="F538" s="34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38">
        <f>ROUND((E538/D538)*100, 0)</f>
        <v>118</v>
      </c>
      <c r="P538" s="19">
        <f t="shared" si="16"/>
        <v>100.06</v>
      </c>
      <c r="Q538" t="s">
        <v>8321</v>
      </c>
      <c r="R538" t="s">
        <v>8322</v>
      </c>
      <c r="S538" s="30">
        <f>(((I538/60)/60)/24)+DATE(1970, 1, 1)</f>
        <v>42219.75</v>
      </c>
      <c r="T538" s="30">
        <f t="shared" si="17"/>
        <v>42179.344988425932</v>
      </c>
    </row>
    <row r="539" spans="1:20" ht="60" x14ac:dyDescent="0.25">
      <c r="A539">
        <v>537</v>
      </c>
      <c r="B539" s="3" t="s">
        <v>538</v>
      </c>
      <c r="C539" s="3" t="s">
        <v>4647</v>
      </c>
      <c r="D539" s="19">
        <v>2000</v>
      </c>
      <c r="E539" s="19">
        <v>2410</v>
      </c>
      <c r="F539" s="34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38">
        <f>ROUND((E539/D539)*100, 0)</f>
        <v>121</v>
      </c>
      <c r="P539" s="19">
        <f t="shared" si="16"/>
        <v>40.85</v>
      </c>
      <c r="Q539" t="s">
        <v>8321</v>
      </c>
      <c r="R539" t="s">
        <v>8322</v>
      </c>
      <c r="S539" s="30">
        <f>(((I539/60)/60)/24)+DATE(1970, 1, 1)</f>
        <v>42312.810081018513</v>
      </c>
      <c r="T539" s="30">
        <f t="shared" si="17"/>
        <v>42282.768414351856</v>
      </c>
    </row>
    <row r="540" spans="1:20" ht="60" x14ac:dyDescent="0.25">
      <c r="A540">
        <v>538</v>
      </c>
      <c r="B540" s="3" t="s">
        <v>539</v>
      </c>
      <c r="C540" s="3" t="s">
        <v>4648</v>
      </c>
      <c r="D540" s="19">
        <v>5000</v>
      </c>
      <c r="E540" s="19">
        <v>15121</v>
      </c>
      <c r="F540" s="34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39">
        <f>ROUND((E540/D540)*100, 0)</f>
        <v>302</v>
      </c>
      <c r="P540" s="19">
        <f t="shared" si="16"/>
        <v>252.02</v>
      </c>
      <c r="Q540" t="s">
        <v>8321</v>
      </c>
      <c r="R540" t="s">
        <v>8322</v>
      </c>
      <c r="S540" s="30">
        <f>(((I540/60)/60)/24)+DATE(1970, 1, 1)</f>
        <v>42503.794710648144</v>
      </c>
      <c r="T540" s="30">
        <f t="shared" si="17"/>
        <v>42473.794710648144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 s="19">
        <v>500</v>
      </c>
      <c r="E541" s="19">
        <v>503.22</v>
      </c>
      <c r="F541" s="34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38">
        <f>ROUND((E541/D541)*100, 0)</f>
        <v>101</v>
      </c>
      <c r="P541" s="19">
        <f t="shared" si="16"/>
        <v>25.16</v>
      </c>
      <c r="Q541" t="s">
        <v>8321</v>
      </c>
      <c r="R541" t="s">
        <v>8322</v>
      </c>
      <c r="S541" s="30">
        <f>(((I541/60)/60)/24)+DATE(1970, 1, 1)</f>
        <v>42556.049849537041</v>
      </c>
      <c r="T541" s="30">
        <f t="shared" si="17"/>
        <v>42535.049849537041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 s="19">
        <v>15000</v>
      </c>
      <c r="E542" s="19">
        <v>1</v>
      </c>
      <c r="F542" s="36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40">
        <f>ROUND((E542/D542)*100, 0)</f>
        <v>0</v>
      </c>
      <c r="P542" s="19">
        <f t="shared" si="16"/>
        <v>1</v>
      </c>
      <c r="Q542" t="s">
        <v>8323</v>
      </c>
      <c r="R542" t="s">
        <v>8324</v>
      </c>
      <c r="S542" s="30">
        <f>(((I542/60)/60)/24)+DATE(1970, 1, 1)</f>
        <v>42039.817199074074</v>
      </c>
      <c r="T542" s="30">
        <f t="shared" si="17"/>
        <v>42009.817199074074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 s="19">
        <v>4500</v>
      </c>
      <c r="E543" s="19">
        <v>25</v>
      </c>
      <c r="F543" s="36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40">
        <f>ROUND((E543/D543)*100, 0)</f>
        <v>1</v>
      </c>
      <c r="P543" s="19">
        <f t="shared" si="16"/>
        <v>25</v>
      </c>
      <c r="Q543" t="s">
        <v>8323</v>
      </c>
      <c r="R543" t="s">
        <v>8324</v>
      </c>
      <c r="S543" s="30">
        <f>(((I543/60)/60)/24)+DATE(1970, 1, 1)</f>
        <v>42306.046689814815</v>
      </c>
      <c r="T543" s="30">
        <f t="shared" si="17"/>
        <v>42276.046689814815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 s="19">
        <v>250000</v>
      </c>
      <c r="E544" s="19">
        <v>1</v>
      </c>
      <c r="F544" s="36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40">
        <f>ROUND((E544/D544)*100, 0)</f>
        <v>0</v>
      </c>
      <c r="P544" s="19">
        <f t="shared" si="16"/>
        <v>1</v>
      </c>
      <c r="Q544" t="s">
        <v>8323</v>
      </c>
      <c r="R544" t="s">
        <v>8324</v>
      </c>
      <c r="S544" s="30">
        <f>(((I544/60)/60)/24)+DATE(1970, 1, 1)</f>
        <v>42493.695787037039</v>
      </c>
      <c r="T544" s="30">
        <f t="shared" si="17"/>
        <v>42433.737453703703</v>
      </c>
    </row>
    <row r="545" spans="1:20" ht="60" x14ac:dyDescent="0.25">
      <c r="A545">
        <v>543</v>
      </c>
      <c r="B545" s="3" t="s">
        <v>544</v>
      </c>
      <c r="C545" s="3" t="s">
        <v>4653</v>
      </c>
      <c r="D545" s="19">
        <v>22000</v>
      </c>
      <c r="E545" s="19">
        <v>70</v>
      </c>
      <c r="F545" s="36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40">
        <f>ROUND((E545/D545)*100, 0)</f>
        <v>0</v>
      </c>
      <c r="P545" s="19">
        <f t="shared" si="16"/>
        <v>35</v>
      </c>
      <c r="Q545" t="s">
        <v>8323</v>
      </c>
      <c r="R545" t="s">
        <v>8324</v>
      </c>
      <c r="S545" s="30">
        <f>(((I545/60)/60)/24)+DATE(1970, 1, 1)</f>
        <v>41944.092152777775</v>
      </c>
      <c r="T545" s="30">
        <f t="shared" si="17"/>
        <v>41914.092152777775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 s="19">
        <v>500</v>
      </c>
      <c r="E546" s="19">
        <v>6</v>
      </c>
      <c r="F546" s="3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40">
        <f>ROUND((E546/D546)*100, 0)</f>
        <v>1</v>
      </c>
      <c r="P546" s="19">
        <f t="shared" si="16"/>
        <v>3</v>
      </c>
      <c r="Q546" t="s">
        <v>8323</v>
      </c>
      <c r="R546" t="s">
        <v>8324</v>
      </c>
      <c r="S546" s="30">
        <f>(((I546/60)/60)/24)+DATE(1970, 1, 1)</f>
        <v>42555.656944444447</v>
      </c>
      <c r="T546" s="30">
        <f t="shared" si="17"/>
        <v>42525.656944444447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 s="19">
        <v>50000</v>
      </c>
      <c r="E547" s="19">
        <v>13692</v>
      </c>
      <c r="F547" s="36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40">
        <f>ROUND((E547/D547)*100, 0)</f>
        <v>27</v>
      </c>
      <c r="P547" s="19">
        <f t="shared" si="16"/>
        <v>402.71</v>
      </c>
      <c r="Q547" t="s">
        <v>8323</v>
      </c>
      <c r="R547" t="s">
        <v>8324</v>
      </c>
      <c r="S547" s="30">
        <f>(((I547/60)/60)/24)+DATE(1970, 1, 1)</f>
        <v>42323.634131944447</v>
      </c>
      <c r="T547" s="30">
        <f t="shared" si="17"/>
        <v>42283.592465277776</v>
      </c>
    </row>
    <row r="548" spans="1:20" ht="60" x14ac:dyDescent="0.25">
      <c r="A548">
        <v>546</v>
      </c>
      <c r="B548" s="3" t="s">
        <v>547</v>
      </c>
      <c r="C548" s="3" t="s">
        <v>4656</v>
      </c>
      <c r="D548" s="19">
        <v>60000</v>
      </c>
      <c r="E548" s="19">
        <v>52</v>
      </c>
      <c r="F548" s="36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40">
        <f>ROUND((E548/D548)*100, 0)</f>
        <v>0</v>
      </c>
      <c r="P548" s="19">
        <f t="shared" si="16"/>
        <v>26</v>
      </c>
      <c r="Q548" t="s">
        <v>8323</v>
      </c>
      <c r="R548" t="s">
        <v>8324</v>
      </c>
      <c r="S548" s="30">
        <f>(((I548/60)/60)/24)+DATE(1970, 1, 1)</f>
        <v>42294.667997685188</v>
      </c>
      <c r="T548" s="30">
        <f t="shared" si="17"/>
        <v>42249.667997685188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 s="19">
        <v>7500</v>
      </c>
      <c r="E549" s="19">
        <v>0</v>
      </c>
      <c r="F549" s="36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40">
        <f>ROUND((E549/D549)*100, 0)</f>
        <v>0</v>
      </c>
      <c r="P549" s="19">
        <f t="shared" si="16"/>
        <v>0</v>
      </c>
      <c r="Q549" t="s">
        <v>8323</v>
      </c>
      <c r="R549" t="s">
        <v>8324</v>
      </c>
      <c r="S549" s="30">
        <f>(((I549/60)/60)/24)+DATE(1970, 1, 1)</f>
        <v>42410.696342592593</v>
      </c>
      <c r="T549" s="30">
        <f t="shared" si="17"/>
        <v>42380.696342592593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 s="19">
        <v>10000</v>
      </c>
      <c r="E550" s="19">
        <v>9</v>
      </c>
      <c r="F550" s="36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40">
        <f>ROUND((E550/D550)*100, 0)</f>
        <v>0</v>
      </c>
      <c r="P550" s="19">
        <f t="shared" si="16"/>
        <v>9</v>
      </c>
      <c r="Q550" t="s">
        <v>8323</v>
      </c>
      <c r="R550" t="s">
        <v>8324</v>
      </c>
      <c r="S550" s="30">
        <f>(((I550/60)/60)/24)+DATE(1970, 1, 1)</f>
        <v>42306.903333333335</v>
      </c>
      <c r="T550" s="30">
        <f t="shared" si="17"/>
        <v>42276.903333333335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 s="19">
        <v>2500</v>
      </c>
      <c r="E551" s="19">
        <v>68</v>
      </c>
      <c r="F551" s="36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40">
        <f>ROUND((E551/D551)*100, 0)</f>
        <v>3</v>
      </c>
      <c r="P551" s="19">
        <f t="shared" si="16"/>
        <v>8.5</v>
      </c>
      <c r="Q551" t="s">
        <v>8323</v>
      </c>
      <c r="R551" t="s">
        <v>8324</v>
      </c>
      <c r="S551" s="30">
        <f>(((I551/60)/60)/24)+DATE(1970, 1, 1)</f>
        <v>42193.636828703704</v>
      </c>
      <c r="T551" s="30">
        <f t="shared" si="17"/>
        <v>42163.636828703704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 s="19">
        <v>5000</v>
      </c>
      <c r="E552" s="19">
        <v>35</v>
      </c>
      <c r="F552" s="36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40">
        <f>ROUND((E552/D552)*100, 0)</f>
        <v>1</v>
      </c>
      <c r="P552" s="19">
        <f t="shared" si="16"/>
        <v>8.75</v>
      </c>
      <c r="Q552" t="s">
        <v>8323</v>
      </c>
      <c r="R552" t="s">
        <v>8324</v>
      </c>
      <c r="S552" s="30">
        <f>(((I552/60)/60)/24)+DATE(1970, 1, 1)</f>
        <v>42766.208333333328</v>
      </c>
      <c r="T552" s="30">
        <f t="shared" si="17"/>
        <v>42753.678761574076</v>
      </c>
    </row>
    <row r="553" spans="1:20" ht="60" x14ac:dyDescent="0.25">
      <c r="A553">
        <v>551</v>
      </c>
      <c r="B553" s="3" t="s">
        <v>552</v>
      </c>
      <c r="C553" s="3" t="s">
        <v>4661</v>
      </c>
      <c r="D553" s="19">
        <v>75000</v>
      </c>
      <c r="E553" s="19">
        <v>3781</v>
      </c>
      <c r="F553" s="36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40">
        <f>ROUND((E553/D553)*100, 0)</f>
        <v>5</v>
      </c>
      <c r="P553" s="19">
        <f t="shared" si="16"/>
        <v>135.04</v>
      </c>
      <c r="Q553" t="s">
        <v>8323</v>
      </c>
      <c r="R553" t="s">
        <v>8324</v>
      </c>
      <c r="S553" s="30">
        <f>(((I553/60)/60)/24)+DATE(1970, 1, 1)</f>
        <v>42217.745138888888</v>
      </c>
      <c r="T553" s="30">
        <f t="shared" si="17"/>
        <v>42173.275740740741</v>
      </c>
    </row>
    <row r="554" spans="1:20" ht="45" x14ac:dyDescent="0.25">
      <c r="A554">
        <v>552</v>
      </c>
      <c r="B554" s="3" t="s">
        <v>553</v>
      </c>
      <c r="C554" s="3" t="s">
        <v>4662</v>
      </c>
      <c r="D554" s="19">
        <v>45000</v>
      </c>
      <c r="E554" s="19">
        <v>0</v>
      </c>
      <c r="F554" s="36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40">
        <f>ROUND((E554/D554)*100, 0)</f>
        <v>0</v>
      </c>
      <c r="P554" s="19">
        <f t="shared" si="16"/>
        <v>0</v>
      </c>
      <c r="Q554" t="s">
        <v>8323</v>
      </c>
      <c r="R554" t="s">
        <v>8324</v>
      </c>
      <c r="S554" s="30">
        <f>(((I554/60)/60)/24)+DATE(1970, 1, 1)</f>
        <v>42378.616851851853</v>
      </c>
      <c r="T554" s="30">
        <f t="shared" si="17"/>
        <v>42318.616851851853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 s="19">
        <v>25000</v>
      </c>
      <c r="E555" s="19">
        <v>123</v>
      </c>
      <c r="F555" s="36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40">
        <f>ROUND((E555/D555)*100, 0)</f>
        <v>0</v>
      </c>
      <c r="P555" s="19">
        <f t="shared" si="16"/>
        <v>20.5</v>
      </c>
      <c r="Q555" t="s">
        <v>8323</v>
      </c>
      <c r="R555" t="s">
        <v>8324</v>
      </c>
      <c r="S555" s="30">
        <f>(((I555/60)/60)/24)+DATE(1970, 1, 1)</f>
        <v>41957.761469907404</v>
      </c>
      <c r="T555" s="30">
        <f t="shared" si="17"/>
        <v>41927.71980324074</v>
      </c>
    </row>
    <row r="556" spans="1:20" ht="60" x14ac:dyDescent="0.25">
      <c r="A556">
        <v>554</v>
      </c>
      <c r="B556" s="3" t="s">
        <v>555</v>
      </c>
      <c r="C556" s="3" t="s">
        <v>4664</v>
      </c>
      <c r="D556" s="19">
        <v>3870</v>
      </c>
      <c r="E556" s="19">
        <v>1416</v>
      </c>
      <c r="F556" s="3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40">
        <f>ROUND((E556/D556)*100, 0)</f>
        <v>37</v>
      </c>
      <c r="P556" s="19">
        <f t="shared" si="16"/>
        <v>64.36</v>
      </c>
      <c r="Q556" t="s">
        <v>8323</v>
      </c>
      <c r="R556" t="s">
        <v>8324</v>
      </c>
      <c r="S556" s="30">
        <f>(((I556/60)/60)/24)+DATE(1970, 1, 1)</f>
        <v>41931.684861111113</v>
      </c>
      <c r="T556" s="30">
        <f t="shared" si="17"/>
        <v>41901.684861111113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 s="19">
        <v>7500</v>
      </c>
      <c r="E557" s="19">
        <v>0</v>
      </c>
      <c r="F557" s="36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40">
        <f>ROUND((E557/D557)*100, 0)</f>
        <v>0</v>
      </c>
      <c r="P557" s="19">
        <f t="shared" si="16"/>
        <v>0</v>
      </c>
      <c r="Q557" t="s">
        <v>8323</v>
      </c>
      <c r="R557" t="s">
        <v>8324</v>
      </c>
      <c r="S557" s="30">
        <f>(((I557/60)/60)/24)+DATE(1970, 1, 1)</f>
        <v>42533.353506944448</v>
      </c>
      <c r="T557" s="30">
        <f t="shared" si="17"/>
        <v>42503.353506944448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 s="19">
        <v>8000</v>
      </c>
      <c r="E558" s="19">
        <v>200</v>
      </c>
      <c r="F558" s="36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40">
        <f>ROUND((E558/D558)*100, 0)</f>
        <v>3</v>
      </c>
      <c r="P558" s="19">
        <f t="shared" si="16"/>
        <v>200</v>
      </c>
      <c r="Q558" t="s">
        <v>8323</v>
      </c>
      <c r="R558" t="s">
        <v>8324</v>
      </c>
      <c r="S558" s="30">
        <f>(((I558/60)/60)/24)+DATE(1970, 1, 1)</f>
        <v>42375.860150462962</v>
      </c>
      <c r="T558" s="30">
        <f t="shared" si="17"/>
        <v>42345.860150462962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 s="19">
        <v>150000</v>
      </c>
      <c r="E559" s="19">
        <v>1366</v>
      </c>
      <c r="F559" s="36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40">
        <f>ROUND((E559/D559)*100, 0)</f>
        <v>1</v>
      </c>
      <c r="P559" s="19">
        <f t="shared" si="16"/>
        <v>68.3</v>
      </c>
      <c r="Q559" t="s">
        <v>8323</v>
      </c>
      <c r="R559" t="s">
        <v>8324</v>
      </c>
      <c r="S559" s="30">
        <f>(((I559/60)/60)/24)+DATE(1970, 1, 1)</f>
        <v>42706.983831018515</v>
      </c>
      <c r="T559" s="30">
        <f t="shared" si="17"/>
        <v>42676.942164351851</v>
      </c>
    </row>
    <row r="560" spans="1:20" ht="60" x14ac:dyDescent="0.25">
      <c r="A560">
        <v>558</v>
      </c>
      <c r="B560" s="3" t="s">
        <v>559</v>
      </c>
      <c r="C560" s="3" t="s">
        <v>4668</v>
      </c>
      <c r="D560" s="19">
        <v>750</v>
      </c>
      <c r="E560" s="19">
        <v>0</v>
      </c>
      <c r="F560" s="36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40">
        <f>ROUND((E560/D560)*100, 0)</f>
        <v>0</v>
      </c>
      <c r="P560" s="19">
        <f t="shared" si="16"/>
        <v>0</v>
      </c>
      <c r="Q560" t="s">
        <v>8323</v>
      </c>
      <c r="R560" t="s">
        <v>8324</v>
      </c>
      <c r="S560" s="30">
        <f>(((I560/60)/60)/24)+DATE(1970, 1, 1)</f>
        <v>42087.841493055559</v>
      </c>
      <c r="T560" s="30">
        <f t="shared" si="17"/>
        <v>42057.883159722223</v>
      </c>
    </row>
    <row r="561" spans="1:20" ht="60" x14ac:dyDescent="0.25">
      <c r="A561">
        <v>559</v>
      </c>
      <c r="B561" s="3" t="s">
        <v>560</v>
      </c>
      <c r="C561" s="3" t="s">
        <v>4669</v>
      </c>
      <c r="D561" s="19">
        <v>240000</v>
      </c>
      <c r="E561" s="19">
        <v>50</v>
      </c>
      <c r="F561" s="36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40">
        <f>ROUND((E561/D561)*100, 0)</f>
        <v>0</v>
      </c>
      <c r="P561" s="19">
        <f t="shared" si="16"/>
        <v>50</v>
      </c>
      <c r="Q561" t="s">
        <v>8323</v>
      </c>
      <c r="R561" t="s">
        <v>8324</v>
      </c>
      <c r="S561" s="30">
        <f>(((I561/60)/60)/24)+DATE(1970, 1, 1)</f>
        <v>42351.283101851848</v>
      </c>
      <c r="T561" s="30">
        <f t="shared" si="17"/>
        <v>42321.283101851848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 s="19">
        <v>100000</v>
      </c>
      <c r="E562" s="19">
        <v>12</v>
      </c>
      <c r="F562" s="36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40">
        <f>ROUND((E562/D562)*100, 0)</f>
        <v>0</v>
      </c>
      <c r="P562" s="19">
        <f t="shared" si="16"/>
        <v>4</v>
      </c>
      <c r="Q562" t="s">
        <v>8323</v>
      </c>
      <c r="R562" t="s">
        <v>8324</v>
      </c>
      <c r="S562" s="30">
        <f>(((I562/60)/60)/24)+DATE(1970, 1, 1)</f>
        <v>41990.771354166667</v>
      </c>
      <c r="T562" s="30">
        <f t="shared" si="17"/>
        <v>41960.771354166667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 s="19">
        <v>15000</v>
      </c>
      <c r="E563" s="19">
        <v>55</v>
      </c>
      <c r="F563" s="36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40">
        <f>ROUND((E563/D563)*100, 0)</f>
        <v>0</v>
      </c>
      <c r="P563" s="19">
        <f t="shared" si="16"/>
        <v>27.5</v>
      </c>
      <c r="Q563" t="s">
        <v>8323</v>
      </c>
      <c r="R563" t="s">
        <v>8324</v>
      </c>
      <c r="S563" s="30">
        <f>(((I563/60)/60)/24)+DATE(1970, 1, 1)</f>
        <v>42303.658715277779</v>
      </c>
      <c r="T563" s="30">
        <f t="shared" si="17"/>
        <v>42268.658715277779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 s="19">
        <v>50000</v>
      </c>
      <c r="E564" s="19">
        <v>0</v>
      </c>
      <c r="F564" s="36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40">
        <f>ROUND((E564/D564)*100, 0)</f>
        <v>0</v>
      </c>
      <c r="P564" s="19">
        <f t="shared" si="16"/>
        <v>0</v>
      </c>
      <c r="Q564" t="s">
        <v>8323</v>
      </c>
      <c r="R564" t="s">
        <v>8324</v>
      </c>
      <c r="S564" s="30">
        <f>(((I564/60)/60)/24)+DATE(1970, 1, 1)</f>
        <v>42722.389062500006</v>
      </c>
      <c r="T564" s="30">
        <f t="shared" si="17"/>
        <v>42692.389062500006</v>
      </c>
    </row>
    <row r="565" spans="1:20" ht="60" x14ac:dyDescent="0.25">
      <c r="A565">
        <v>563</v>
      </c>
      <c r="B565" s="3" t="s">
        <v>564</v>
      </c>
      <c r="C565" s="3" t="s">
        <v>4673</v>
      </c>
      <c r="D565" s="19">
        <v>75000</v>
      </c>
      <c r="E565" s="19">
        <v>68</v>
      </c>
      <c r="F565" s="36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40">
        <f>ROUND((E565/D565)*100, 0)</f>
        <v>0</v>
      </c>
      <c r="P565" s="19">
        <f t="shared" si="16"/>
        <v>34</v>
      </c>
      <c r="Q565" t="s">
        <v>8323</v>
      </c>
      <c r="R565" t="s">
        <v>8324</v>
      </c>
      <c r="S565" s="30">
        <f>(((I565/60)/60)/24)+DATE(1970, 1, 1)</f>
        <v>42052.069988425923</v>
      </c>
      <c r="T565" s="30">
        <f t="shared" si="17"/>
        <v>42022.069988425923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 s="19">
        <v>18000</v>
      </c>
      <c r="E566" s="19">
        <v>1</v>
      </c>
      <c r="F566" s="3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40">
        <f>ROUND((E566/D566)*100, 0)</f>
        <v>0</v>
      </c>
      <c r="P566" s="19">
        <f t="shared" si="16"/>
        <v>1</v>
      </c>
      <c r="Q566" t="s">
        <v>8323</v>
      </c>
      <c r="R566" t="s">
        <v>8324</v>
      </c>
      <c r="S566" s="30">
        <f>(((I566/60)/60)/24)+DATE(1970, 1, 1)</f>
        <v>42441.942997685182</v>
      </c>
      <c r="T566" s="30">
        <f t="shared" si="17"/>
        <v>42411.942997685182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 s="19">
        <v>25000</v>
      </c>
      <c r="E567" s="19">
        <v>0</v>
      </c>
      <c r="F567" s="36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40">
        <f>ROUND((E567/D567)*100, 0)</f>
        <v>0</v>
      </c>
      <c r="P567" s="19">
        <f t="shared" si="16"/>
        <v>0</v>
      </c>
      <c r="Q567" t="s">
        <v>8323</v>
      </c>
      <c r="R567" t="s">
        <v>8324</v>
      </c>
      <c r="S567" s="30">
        <f>(((I567/60)/60)/24)+DATE(1970, 1, 1)</f>
        <v>42195.785289351858</v>
      </c>
      <c r="T567" s="30">
        <f t="shared" si="17"/>
        <v>42165.785289351858</v>
      </c>
    </row>
    <row r="568" spans="1:20" ht="60" x14ac:dyDescent="0.25">
      <c r="A568">
        <v>566</v>
      </c>
      <c r="B568" s="3" t="s">
        <v>567</v>
      </c>
      <c r="C568" s="3" t="s">
        <v>4676</v>
      </c>
      <c r="D568" s="19">
        <v>5000</v>
      </c>
      <c r="E568" s="19">
        <v>1</v>
      </c>
      <c r="F568" s="36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40">
        <f>ROUND((E568/D568)*100, 0)</f>
        <v>0</v>
      </c>
      <c r="P568" s="19">
        <f t="shared" si="16"/>
        <v>1</v>
      </c>
      <c r="Q568" t="s">
        <v>8323</v>
      </c>
      <c r="R568" t="s">
        <v>8324</v>
      </c>
      <c r="S568" s="30">
        <f>(((I568/60)/60)/24)+DATE(1970, 1, 1)</f>
        <v>42565.68440972222</v>
      </c>
      <c r="T568" s="30">
        <f t="shared" si="17"/>
        <v>42535.68440972222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 s="19">
        <v>10000</v>
      </c>
      <c r="E569" s="19">
        <v>0</v>
      </c>
      <c r="F569" s="36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40">
        <f>ROUND((E569/D569)*100, 0)</f>
        <v>0</v>
      </c>
      <c r="P569" s="19">
        <f t="shared" si="16"/>
        <v>0</v>
      </c>
      <c r="Q569" t="s">
        <v>8323</v>
      </c>
      <c r="R569" t="s">
        <v>8324</v>
      </c>
      <c r="S569" s="30">
        <f>(((I569/60)/60)/24)+DATE(1970, 1, 1)</f>
        <v>42005.842523148152</v>
      </c>
      <c r="T569" s="30">
        <f t="shared" si="17"/>
        <v>41975.842523148152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 s="19">
        <v>24500</v>
      </c>
      <c r="E570" s="19">
        <v>245</v>
      </c>
      <c r="F570" s="36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40">
        <f>ROUND((E570/D570)*100, 0)</f>
        <v>1</v>
      </c>
      <c r="P570" s="19">
        <f t="shared" si="16"/>
        <v>49</v>
      </c>
      <c r="Q570" t="s">
        <v>8323</v>
      </c>
      <c r="R570" t="s">
        <v>8324</v>
      </c>
      <c r="S570" s="30">
        <f>(((I570/60)/60)/24)+DATE(1970, 1, 1)</f>
        <v>42385.458333333328</v>
      </c>
      <c r="T570" s="30">
        <f t="shared" si="17"/>
        <v>42348.9215625</v>
      </c>
    </row>
    <row r="571" spans="1:20" ht="45" x14ac:dyDescent="0.25">
      <c r="A571">
        <v>569</v>
      </c>
      <c r="B571" s="3" t="s">
        <v>570</v>
      </c>
      <c r="C571" s="3" t="s">
        <v>4679</v>
      </c>
      <c r="D571" s="19">
        <v>2500</v>
      </c>
      <c r="E571" s="19">
        <v>20</v>
      </c>
      <c r="F571" s="36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40">
        <f>ROUND((E571/D571)*100, 0)</f>
        <v>1</v>
      </c>
      <c r="P571" s="19">
        <f t="shared" si="16"/>
        <v>20</v>
      </c>
      <c r="Q571" t="s">
        <v>8323</v>
      </c>
      <c r="R571" t="s">
        <v>8324</v>
      </c>
      <c r="S571" s="30">
        <f>(((I571/60)/60)/24)+DATE(1970, 1, 1)</f>
        <v>42370.847361111111</v>
      </c>
      <c r="T571" s="30">
        <f t="shared" si="17"/>
        <v>42340.847361111111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 s="19">
        <v>85000</v>
      </c>
      <c r="E572" s="19">
        <v>142</v>
      </c>
      <c r="F572" s="36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40">
        <f>ROUND((E572/D572)*100, 0)</f>
        <v>0</v>
      </c>
      <c r="P572" s="19">
        <f t="shared" si="16"/>
        <v>142</v>
      </c>
      <c r="Q572" t="s">
        <v>8323</v>
      </c>
      <c r="R572" t="s">
        <v>8324</v>
      </c>
      <c r="S572" s="30">
        <f>(((I572/60)/60)/24)+DATE(1970, 1, 1)</f>
        <v>42418.798252314817</v>
      </c>
      <c r="T572" s="30">
        <f t="shared" si="17"/>
        <v>42388.798252314817</v>
      </c>
    </row>
    <row r="573" spans="1:20" ht="60" x14ac:dyDescent="0.25">
      <c r="A573">
        <v>571</v>
      </c>
      <c r="B573" s="3" t="s">
        <v>572</v>
      </c>
      <c r="C573" s="3" t="s">
        <v>4681</v>
      </c>
      <c r="D573" s="19">
        <v>25000</v>
      </c>
      <c r="E573" s="19">
        <v>106</v>
      </c>
      <c r="F573" s="36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40">
        <f>ROUND((E573/D573)*100, 0)</f>
        <v>0</v>
      </c>
      <c r="P573" s="19">
        <f t="shared" si="16"/>
        <v>53</v>
      </c>
      <c r="Q573" t="s">
        <v>8323</v>
      </c>
      <c r="R573" t="s">
        <v>8324</v>
      </c>
      <c r="S573" s="30">
        <f>(((I573/60)/60)/24)+DATE(1970, 1, 1)</f>
        <v>42212.165972222225</v>
      </c>
      <c r="T573" s="30">
        <f t="shared" si="17"/>
        <v>42192.816238425927</v>
      </c>
    </row>
    <row r="574" spans="1:20" ht="60" x14ac:dyDescent="0.25">
      <c r="A574">
        <v>572</v>
      </c>
      <c r="B574" s="3" t="s">
        <v>573</v>
      </c>
      <c r="C574" s="3" t="s">
        <v>4682</v>
      </c>
      <c r="D574" s="19">
        <v>2500</v>
      </c>
      <c r="E574" s="19">
        <v>0</v>
      </c>
      <c r="F574" s="36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40">
        <f>ROUND((E574/D574)*100, 0)</f>
        <v>0</v>
      </c>
      <c r="P574" s="19">
        <f t="shared" si="16"/>
        <v>0</v>
      </c>
      <c r="Q574" t="s">
        <v>8323</v>
      </c>
      <c r="R574" t="s">
        <v>8324</v>
      </c>
      <c r="S574" s="30">
        <f>(((I574/60)/60)/24)+DATE(1970, 1, 1)</f>
        <v>42312.757962962962</v>
      </c>
      <c r="T574" s="30">
        <f t="shared" si="17"/>
        <v>42282.71629629629</v>
      </c>
    </row>
    <row r="575" spans="1:20" ht="60" x14ac:dyDescent="0.25">
      <c r="A575">
        <v>573</v>
      </c>
      <c r="B575" s="3" t="s">
        <v>574</v>
      </c>
      <c r="C575" s="3" t="s">
        <v>4683</v>
      </c>
      <c r="D575" s="19">
        <v>88888</v>
      </c>
      <c r="E575" s="19">
        <v>346</v>
      </c>
      <c r="F575" s="36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40">
        <f>ROUND((E575/D575)*100, 0)</f>
        <v>0</v>
      </c>
      <c r="P575" s="19">
        <f t="shared" si="16"/>
        <v>38.44</v>
      </c>
      <c r="Q575" t="s">
        <v>8323</v>
      </c>
      <c r="R575" t="s">
        <v>8324</v>
      </c>
      <c r="S575" s="30">
        <f>(((I575/60)/60)/24)+DATE(1970, 1, 1)</f>
        <v>42022.05</v>
      </c>
      <c r="T575" s="30">
        <f t="shared" si="17"/>
        <v>41963.050127314811</v>
      </c>
    </row>
    <row r="576" spans="1:20" ht="60" x14ac:dyDescent="0.25">
      <c r="A576">
        <v>574</v>
      </c>
      <c r="B576" s="3" t="s">
        <v>575</v>
      </c>
      <c r="C576" s="3" t="s">
        <v>4684</v>
      </c>
      <c r="D576" s="19">
        <v>11180</v>
      </c>
      <c r="E576" s="19">
        <v>80</v>
      </c>
      <c r="F576" s="3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40">
        <f>ROUND((E576/D576)*100, 0)</f>
        <v>1</v>
      </c>
      <c r="P576" s="19">
        <f t="shared" si="16"/>
        <v>20</v>
      </c>
      <c r="Q576" t="s">
        <v>8323</v>
      </c>
      <c r="R576" t="s">
        <v>8324</v>
      </c>
      <c r="S576" s="30">
        <f>(((I576/60)/60)/24)+DATE(1970, 1, 1)</f>
        <v>42662.443368055552</v>
      </c>
      <c r="T576" s="30">
        <f t="shared" si="17"/>
        <v>42632.443368055552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 s="19">
        <v>60000</v>
      </c>
      <c r="E577" s="19">
        <v>259</v>
      </c>
      <c r="F577" s="36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40">
        <f>ROUND((E577/D577)*100, 0)</f>
        <v>0</v>
      </c>
      <c r="P577" s="19">
        <f t="shared" si="16"/>
        <v>64.75</v>
      </c>
      <c r="Q577" t="s">
        <v>8323</v>
      </c>
      <c r="R577" t="s">
        <v>8324</v>
      </c>
      <c r="S577" s="30">
        <f>(((I577/60)/60)/24)+DATE(1970, 1, 1)</f>
        <v>42168.692627314813</v>
      </c>
      <c r="T577" s="30">
        <f t="shared" si="17"/>
        <v>42138.692627314813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 s="19">
        <v>80000</v>
      </c>
      <c r="E578" s="19">
        <v>1</v>
      </c>
      <c r="F578" s="36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40">
        <f>ROUND((E578/D578)*100, 0)</f>
        <v>0</v>
      </c>
      <c r="P578" s="19">
        <f t="shared" si="16"/>
        <v>1</v>
      </c>
      <c r="Q578" t="s">
        <v>8323</v>
      </c>
      <c r="R578" t="s">
        <v>8324</v>
      </c>
      <c r="S578" s="30">
        <f>(((I578/60)/60)/24)+DATE(1970, 1, 1)</f>
        <v>42091.43</v>
      </c>
      <c r="T578" s="30">
        <f t="shared" si="17"/>
        <v>42031.471666666665</v>
      </c>
    </row>
    <row r="579" spans="1:20" ht="60" x14ac:dyDescent="0.25">
      <c r="A579">
        <v>577</v>
      </c>
      <c r="B579" s="3" t="s">
        <v>578</v>
      </c>
      <c r="C579" s="3" t="s">
        <v>4687</v>
      </c>
      <c r="D579" s="19">
        <v>5000</v>
      </c>
      <c r="E579" s="19">
        <v>10</v>
      </c>
      <c r="F579" s="36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40">
        <f>ROUND((E579/D579)*100, 0)</f>
        <v>0</v>
      </c>
      <c r="P579" s="19">
        <f t="shared" ref="P579:P642" si="18">IFERROR(ROUND((E579/L579), 2),0)</f>
        <v>10</v>
      </c>
      <c r="Q579" t="s">
        <v>8323</v>
      </c>
      <c r="R579" t="s">
        <v>8324</v>
      </c>
      <c r="S579" s="30">
        <f>(((I579/60)/60)/24)+DATE(1970, 1, 1)</f>
        <v>42510.589143518519</v>
      </c>
      <c r="T579" s="30">
        <f t="shared" ref="T579:T642" si="19">(((J579/60)/60)/24)+DATE(1970, 1, 1)</f>
        <v>42450.589143518519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 s="19">
        <v>125000</v>
      </c>
      <c r="E580" s="19">
        <v>14</v>
      </c>
      <c r="F580" s="36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40">
        <f>ROUND((E580/D580)*100, 0)</f>
        <v>0</v>
      </c>
      <c r="P580" s="19">
        <f t="shared" si="18"/>
        <v>2</v>
      </c>
      <c r="Q580" t="s">
        <v>8323</v>
      </c>
      <c r="R580" t="s">
        <v>8324</v>
      </c>
      <c r="S580" s="30">
        <f>(((I580/60)/60)/24)+DATE(1970, 1, 1)</f>
        <v>42254.578622685185</v>
      </c>
      <c r="T580" s="30">
        <f t="shared" si="19"/>
        <v>42230.578622685185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 s="19">
        <v>12000</v>
      </c>
      <c r="E581" s="19">
        <v>175</v>
      </c>
      <c r="F581" s="36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40">
        <f>ROUND((E581/D581)*100, 0)</f>
        <v>1</v>
      </c>
      <c r="P581" s="19">
        <f t="shared" si="18"/>
        <v>35</v>
      </c>
      <c r="Q581" t="s">
        <v>8323</v>
      </c>
      <c r="R581" t="s">
        <v>8324</v>
      </c>
      <c r="S581" s="30">
        <f>(((I581/60)/60)/24)+DATE(1970, 1, 1)</f>
        <v>41998.852118055554</v>
      </c>
      <c r="T581" s="30">
        <f t="shared" si="19"/>
        <v>41968.852118055554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 s="19">
        <v>3000</v>
      </c>
      <c r="E582" s="19">
        <v>1</v>
      </c>
      <c r="F582" s="36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40">
        <f>ROUND((E582/D582)*100, 0)</f>
        <v>0</v>
      </c>
      <c r="P582" s="19">
        <f t="shared" si="18"/>
        <v>1</v>
      </c>
      <c r="Q582" t="s">
        <v>8323</v>
      </c>
      <c r="R582" t="s">
        <v>8324</v>
      </c>
      <c r="S582" s="30">
        <f>(((I582/60)/60)/24)+DATE(1970, 1, 1)</f>
        <v>42635.908182870371</v>
      </c>
      <c r="T582" s="30">
        <f t="shared" si="19"/>
        <v>42605.908182870371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 s="19">
        <v>400</v>
      </c>
      <c r="E583" s="19">
        <v>0</v>
      </c>
      <c r="F583" s="36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40">
        <f>ROUND((E583/D583)*100, 0)</f>
        <v>0</v>
      </c>
      <c r="P583" s="19">
        <f t="shared" si="18"/>
        <v>0</v>
      </c>
      <c r="Q583" t="s">
        <v>8323</v>
      </c>
      <c r="R583" t="s">
        <v>8324</v>
      </c>
      <c r="S583" s="30">
        <f>(((I583/60)/60)/24)+DATE(1970, 1, 1)</f>
        <v>42218.012777777782</v>
      </c>
      <c r="T583" s="30">
        <f t="shared" si="19"/>
        <v>42188.012777777782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 s="19">
        <v>100000</v>
      </c>
      <c r="E584" s="19">
        <v>0</v>
      </c>
      <c r="F584" s="36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40">
        <f>ROUND((E584/D584)*100, 0)</f>
        <v>0</v>
      </c>
      <c r="P584" s="19">
        <f t="shared" si="18"/>
        <v>0</v>
      </c>
      <c r="Q584" t="s">
        <v>8323</v>
      </c>
      <c r="R584" t="s">
        <v>8324</v>
      </c>
      <c r="S584" s="30">
        <f>(((I584/60)/60)/24)+DATE(1970, 1, 1)</f>
        <v>42078.75</v>
      </c>
      <c r="T584" s="30">
        <f t="shared" si="19"/>
        <v>42055.739803240736</v>
      </c>
    </row>
    <row r="585" spans="1:20" ht="45" x14ac:dyDescent="0.25">
      <c r="A585">
        <v>583</v>
      </c>
      <c r="B585" s="3" t="s">
        <v>584</v>
      </c>
      <c r="C585" s="3" t="s">
        <v>4693</v>
      </c>
      <c r="D585" s="19">
        <v>9000</v>
      </c>
      <c r="E585" s="19">
        <v>1</v>
      </c>
      <c r="F585" s="36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40">
        <f>ROUND((E585/D585)*100, 0)</f>
        <v>0</v>
      </c>
      <c r="P585" s="19">
        <f t="shared" si="18"/>
        <v>1</v>
      </c>
      <c r="Q585" t="s">
        <v>8323</v>
      </c>
      <c r="R585" t="s">
        <v>8324</v>
      </c>
      <c r="S585" s="30">
        <f>(((I585/60)/60)/24)+DATE(1970, 1, 1)</f>
        <v>42082.896840277783</v>
      </c>
      <c r="T585" s="30">
        <f t="shared" si="19"/>
        <v>42052.93850694444</v>
      </c>
    </row>
    <row r="586" spans="1:20" ht="45" x14ac:dyDescent="0.25">
      <c r="A586">
        <v>584</v>
      </c>
      <c r="B586" s="3" t="s">
        <v>585</v>
      </c>
      <c r="C586" s="3" t="s">
        <v>4694</v>
      </c>
      <c r="D586" s="19">
        <v>1000</v>
      </c>
      <c r="E586" s="19">
        <v>10</v>
      </c>
      <c r="F586" s="3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40">
        <f>ROUND((E586/D586)*100, 0)</f>
        <v>1</v>
      </c>
      <c r="P586" s="19">
        <f t="shared" si="18"/>
        <v>5</v>
      </c>
      <c r="Q586" t="s">
        <v>8323</v>
      </c>
      <c r="R586" t="s">
        <v>8324</v>
      </c>
      <c r="S586" s="30">
        <f>(((I586/60)/60)/24)+DATE(1970, 1, 1)</f>
        <v>42079.674953703703</v>
      </c>
      <c r="T586" s="30">
        <f t="shared" si="19"/>
        <v>42049.716620370367</v>
      </c>
    </row>
    <row r="587" spans="1:20" ht="45" x14ac:dyDescent="0.25">
      <c r="A587">
        <v>585</v>
      </c>
      <c r="B587" s="3" t="s">
        <v>586</v>
      </c>
      <c r="C587" s="3" t="s">
        <v>4695</v>
      </c>
      <c r="D587" s="19">
        <v>9000</v>
      </c>
      <c r="E587" s="19">
        <v>0</v>
      </c>
      <c r="F587" s="36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40">
        <f>ROUND((E587/D587)*100, 0)</f>
        <v>0</v>
      </c>
      <c r="P587" s="19">
        <f t="shared" si="18"/>
        <v>0</v>
      </c>
      <c r="Q587" t="s">
        <v>8323</v>
      </c>
      <c r="R587" t="s">
        <v>8324</v>
      </c>
      <c r="S587" s="30">
        <f>(((I587/60)/60)/24)+DATE(1970, 1, 1)</f>
        <v>42339</v>
      </c>
      <c r="T587" s="30">
        <f t="shared" si="19"/>
        <v>42283.3909375</v>
      </c>
    </row>
    <row r="588" spans="1:20" ht="45" x14ac:dyDescent="0.25">
      <c r="A588">
        <v>586</v>
      </c>
      <c r="B588" s="3" t="s">
        <v>587</v>
      </c>
      <c r="C588" s="3" t="s">
        <v>4696</v>
      </c>
      <c r="D588" s="19">
        <v>10000</v>
      </c>
      <c r="E588" s="19">
        <v>56</v>
      </c>
      <c r="F588" s="36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40">
        <f>ROUND((E588/D588)*100, 0)</f>
        <v>1</v>
      </c>
      <c r="P588" s="19">
        <f t="shared" si="18"/>
        <v>14</v>
      </c>
      <c r="Q588" t="s">
        <v>8323</v>
      </c>
      <c r="R588" t="s">
        <v>8324</v>
      </c>
      <c r="S588" s="30">
        <f>(((I588/60)/60)/24)+DATE(1970, 1, 1)</f>
        <v>42050.854247685187</v>
      </c>
      <c r="T588" s="30">
        <f t="shared" si="19"/>
        <v>42020.854247685187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 s="19">
        <v>30000</v>
      </c>
      <c r="E589" s="19">
        <v>2725</v>
      </c>
      <c r="F589" s="36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40">
        <f>ROUND((E589/D589)*100, 0)</f>
        <v>9</v>
      </c>
      <c r="P589" s="19">
        <f t="shared" si="18"/>
        <v>389.29</v>
      </c>
      <c r="Q589" t="s">
        <v>8323</v>
      </c>
      <c r="R589" t="s">
        <v>8324</v>
      </c>
      <c r="S589" s="30">
        <f>(((I589/60)/60)/24)+DATE(1970, 1, 1)</f>
        <v>42110.757326388892</v>
      </c>
      <c r="T589" s="30">
        <f t="shared" si="19"/>
        <v>42080.757326388892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 s="19">
        <v>9000</v>
      </c>
      <c r="E590" s="19">
        <v>301</v>
      </c>
      <c r="F590" s="36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40">
        <f>ROUND((E590/D590)*100, 0)</f>
        <v>3</v>
      </c>
      <c r="P590" s="19">
        <f t="shared" si="18"/>
        <v>150.5</v>
      </c>
      <c r="Q590" t="s">
        <v>8323</v>
      </c>
      <c r="R590" t="s">
        <v>8324</v>
      </c>
      <c r="S590" s="30">
        <f>(((I590/60)/60)/24)+DATE(1970, 1, 1)</f>
        <v>42691.811180555553</v>
      </c>
      <c r="T590" s="30">
        <f t="shared" si="19"/>
        <v>42631.769513888896</v>
      </c>
    </row>
    <row r="591" spans="1:20" x14ac:dyDescent="0.25">
      <c r="A591">
        <v>589</v>
      </c>
      <c r="B591" s="3" t="s">
        <v>590</v>
      </c>
      <c r="C591" s="3" t="s">
        <v>4699</v>
      </c>
      <c r="D591" s="19">
        <v>7500</v>
      </c>
      <c r="E591" s="19">
        <v>1</v>
      </c>
      <c r="F591" s="36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40">
        <f>ROUND((E591/D591)*100, 0)</f>
        <v>0</v>
      </c>
      <c r="P591" s="19">
        <f t="shared" si="18"/>
        <v>1</v>
      </c>
      <c r="Q591" t="s">
        <v>8323</v>
      </c>
      <c r="R591" t="s">
        <v>8324</v>
      </c>
      <c r="S591" s="30">
        <f>(((I591/60)/60)/24)+DATE(1970, 1, 1)</f>
        <v>42193.614571759259</v>
      </c>
      <c r="T591" s="30">
        <f t="shared" si="19"/>
        <v>42178.614571759259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 s="19">
        <v>5000</v>
      </c>
      <c r="E592" s="19">
        <v>223</v>
      </c>
      <c r="F592" s="36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40">
        <f>ROUND((E592/D592)*100, 0)</f>
        <v>4</v>
      </c>
      <c r="P592" s="19">
        <f t="shared" si="18"/>
        <v>24.78</v>
      </c>
      <c r="Q592" t="s">
        <v>8323</v>
      </c>
      <c r="R592" t="s">
        <v>8324</v>
      </c>
      <c r="S592" s="30">
        <f>(((I592/60)/60)/24)+DATE(1970, 1, 1)</f>
        <v>42408.542361111111</v>
      </c>
      <c r="T592" s="30">
        <f t="shared" si="19"/>
        <v>42377.554756944446</v>
      </c>
    </row>
    <row r="593" spans="1:20" ht="45" x14ac:dyDescent="0.25">
      <c r="A593">
        <v>591</v>
      </c>
      <c r="B593" s="3" t="s">
        <v>592</v>
      </c>
      <c r="C593" s="3" t="s">
        <v>4701</v>
      </c>
      <c r="D593" s="19">
        <v>100000</v>
      </c>
      <c r="E593" s="19">
        <v>61</v>
      </c>
      <c r="F593" s="36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40">
        <f>ROUND((E593/D593)*100, 0)</f>
        <v>0</v>
      </c>
      <c r="P593" s="19">
        <f t="shared" si="18"/>
        <v>30.5</v>
      </c>
      <c r="Q593" t="s">
        <v>8323</v>
      </c>
      <c r="R593" t="s">
        <v>8324</v>
      </c>
      <c r="S593" s="30">
        <f>(((I593/60)/60)/24)+DATE(1970, 1, 1)</f>
        <v>42207.543171296296</v>
      </c>
      <c r="T593" s="30">
        <f t="shared" si="19"/>
        <v>42177.543171296296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 s="19">
        <v>7500</v>
      </c>
      <c r="E594" s="19">
        <v>250</v>
      </c>
      <c r="F594" s="36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40">
        <f>ROUND((E594/D594)*100, 0)</f>
        <v>3</v>
      </c>
      <c r="P594" s="19">
        <f t="shared" si="18"/>
        <v>250</v>
      </c>
      <c r="Q594" t="s">
        <v>8323</v>
      </c>
      <c r="R594" t="s">
        <v>8324</v>
      </c>
      <c r="S594" s="30">
        <f>(((I594/60)/60)/24)+DATE(1970, 1, 1)</f>
        <v>41976.232175925921</v>
      </c>
      <c r="T594" s="30">
        <f t="shared" si="19"/>
        <v>41946.232175925928</v>
      </c>
    </row>
    <row r="595" spans="1:20" ht="60" x14ac:dyDescent="0.25">
      <c r="A595">
        <v>593</v>
      </c>
      <c r="B595" s="3" t="s">
        <v>594</v>
      </c>
      <c r="C595" s="3" t="s">
        <v>4703</v>
      </c>
      <c r="D595" s="19">
        <v>500</v>
      </c>
      <c r="E595" s="19">
        <v>115</v>
      </c>
      <c r="F595" s="36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40">
        <f>ROUND((E595/D595)*100, 0)</f>
        <v>23</v>
      </c>
      <c r="P595" s="19">
        <f t="shared" si="18"/>
        <v>16.43</v>
      </c>
      <c r="Q595" t="s">
        <v>8323</v>
      </c>
      <c r="R595" t="s">
        <v>8324</v>
      </c>
      <c r="S595" s="30">
        <f>(((I595/60)/60)/24)+DATE(1970, 1, 1)</f>
        <v>42100.635937500003</v>
      </c>
      <c r="T595" s="30">
        <f t="shared" si="19"/>
        <v>42070.677604166667</v>
      </c>
    </row>
    <row r="596" spans="1:20" ht="30" x14ac:dyDescent="0.25">
      <c r="A596">
        <v>594</v>
      </c>
      <c r="B596" s="3" t="s">
        <v>595</v>
      </c>
      <c r="C596" s="3" t="s">
        <v>4704</v>
      </c>
      <c r="D596" s="19">
        <v>25000</v>
      </c>
      <c r="E596" s="19">
        <v>26</v>
      </c>
      <c r="F596" s="3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40">
        <f>ROUND((E596/D596)*100, 0)</f>
        <v>0</v>
      </c>
      <c r="P596" s="19">
        <f t="shared" si="18"/>
        <v>13</v>
      </c>
      <c r="Q596" t="s">
        <v>8323</v>
      </c>
      <c r="R596" t="s">
        <v>8324</v>
      </c>
      <c r="S596" s="30">
        <f>(((I596/60)/60)/24)+DATE(1970, 1, 1)</f>
        <v>42476.780162037037</v>
      </c>
      <c r="T596" s="30">
        <f t="shared" si="19"/>
        <v>42446.780162037037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 s="19">
        <v>100000</v>
      </c>
      <c r="E597" s="19">
        <v>426</v>
      </c>
      <c r="F597" s="36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40">
        <f>ROUND((E597/D597)*100, 0)</f>
        <v>0</v>
      </c>
      <c r="P597" s="19">
        <f t="shared" si="18"/>
        <v>53.25</v>
      </c>
      <c r="Q597" t="s">
        <v>8323</v>
      </c>
      <c r="R597" t="s">
        <v>8324</v>
      </c>
      <c r="S597" s="30">
        <f>(((I597/60)/60)/24)+DATE(1970, 1, 1)</f>
        <v>42128.069884259254</v>
      </c>
      <c r="T597" s="30">
        <f t="shared" si="19"/>
        <v>42083.069884259254</v>
      </c>
    </row>
    <row r="598" spans="1:20" ht="45" x14ac:dyDescent="0.25">
      <c r="A598">
        <v>596</v>
      </c>
      <c r="B598" s="3" t="s">
        <v>597</v>
      </c>
      <c r="C598" s="3" t="s">
        <v>4706</v>
      </c>
      <c r="D598" s="19">
        <v>20000</v>
      </c>
      <c r="E598" s="19">
        <v>6</v>
      </c>
      <c r="F598" s="36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40">
        <f>ROUND((E598/D598)*100, 0)</f>
        <v>0</v>
      </c>
      <c r="P598" s="19">
        <f t="shared" si="18"/>
        <v>3</v>
      </c>
      <c r="Q598" t="s">
        <v>8323</v>
      </c>
      <c r="R598" t="s">
        <v>8324</v>
      </c>
      <c r="S598" s="30">
        <f>(((I598/60)/60)/24)+DATE(1970, 1, 1)</f>
        <v>42676.896898148145</v>
      </c>
      <c r="T598" s="30">
        <f t="shared" si="19"/>
        <v>42646.896898148145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 s="19">
        <v>7500</v>
      </c>
      <c r="E599" s="19">
        <v>20</v>
      </c>
      <c r="F599" s="36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40">
        <f>ROUND((E599/D599)*100, 0)</f>
        <v>0</v>
      </c>
      <c r="P599" s="19">
        <f t="shared" si="18"/>
        <v>10</v>
      </c>
      <c r="Q599" t="s">
        <v>8323</v>
      </c>
      <c r="R599" t="s">
        <v>8324</v>
      </c>
      <c r="S599" s="30">
        <f>(((I599/60)/60)/24)+DATE(1970, 1, 1)</f>
        <v>42582.666666666672</v>
      </c>
      <c r="T599" s="30">
        <f t="shared" si="19"/>
        <v>42545.705266203702</v>
      </c>
    </row>
    <row r="600" spans="1:20" ht="30" x14ac:dyDescent="0.25">
      <c r="A600">
        <v>598</v>
      </c>
      <c r="B600" s="3" t="s">
        <v>599</v>
      </c>
      <c r="C600" s="3" t="s">
        <v>4708</v>
      </c>
      <c r="D600" s="19">
        <v>2500</v>
      </c>
      <c r="E600" s="19">
        <v>850</v>
      </c>
      <c r="F600" s="36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40">
        <f>ROUND((E600/D600)*100, 0)</f>
        <v>34</v>
      </c>
      <c r="P600" s="19">
        <f t="shared" si="18"/>
        <v>121.43</v>
      </c>
      <c r="Q600" t="s">
        <v>8323</v>
      </c>
      <c r="R600" t="s">
        <v>8324</v>
      </c>
      <c r="S600" s="30">
        <f>(((I600/60)/60)/24)+DATE(1970, 1, 1)</f>
        <v>41978.00209490741</v>
      </c>
      <c r="T600" s="30">
        <f t="shared" si="19"/>
        <v>41948.00209490741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 s="19">
        <v>50000</v>
      </c>
      <c r="E601" s="19">
        <v>31</v>
      </c>
      <c r="F601" s="36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40">
        <f>ROUND((E601/D601)*100, 0)</f>
        <v>0</v>
      </c>
      <c r="P601" s="19">
        <f t="shared" si="18"/>
        <v>15.5</v>
      </c>
      <c r="Q601" t="s">
        <v>8323</v>
      </c>
      <c r="R601" t="s">
        <v>8324</v>
      </c>
      <c r="S601" s="30">
        <f>(((I601/60)/60)/24)+DATE(1970, 1, 1)</f>
        <v>42071.636111111111</v>
      </c>
      <c r="T601" s="30">
        <f t="shared" si="19"/>
        <v>42047.812523148154</v>
      </c>
    </row>
    <row r="602" spans="1:20" ht="30" x14ac:dyDescent="0.25">
      <c r="A602">
        <v>600</v>
      </c>
      <c r="B602" s="3" t="s">
        <v>601</v>
      </c>
      <c r="C602" s="3" t="s">
        <v>4710</v>
      </c>
      <c r="D602" s="19">
        <v>5000</v>
      </c>
      <c r="E602" s="19">
        <v>100</v>
      </c>
      <c r="F602" s="35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40">
        <f>ROUND((E602/D602)*100, 0)</f>
        <v>2</v>
      </c>
      <c r="P602" s="19">
        <f t="shared" si="18"/>
        <v>100</v>
      </c>
      <c r="Q602" t="s">
        <v>8323</v>
      </c>
      <c r="R602" t="s">
        <v>8324</v>
      </c>
      <c r="S602" s="30">
        <f>(((I602/60)/60)/24)+DATE(1970, 1, 1)</f>
        <v>42133.798171296294</v>
      </c>
      <c r="T602" s="30">
        <f t="shared" si="19"/>
        <v>42073.798171296294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 s="19">
        <v>10000</v>
      </c>
      <c r="E603" s="19">
        <v>140</v>
      </c>
      <c r="F603" s="35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40">
        <f>ROUND((E603/D603)*100, 0)</f>
        <v>1</v>
      </c>
      <c r="P603" s="19">
        <f t="shared" si="18"/>
        <v>23.33</v>
      </c>
      <c r="Q603" t="s">
        <v>8323</v>
      </c>
      <c r="R603" t="s">
        <v>8324</v>
      </c>
      <c r="S603" s="30">
        <f>(((I603/60)/60)/24)+DATE(1970, 1, 1)</f>
        <v>41999.858090277776</v>
      </c>
      <c r="T603" s="30">
        <f t="shared" si="19"/>
        <v>41969.858090277776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 s="19">
        <v>70000</v>
      </c>
      <c r="E604" s="19">
        <v>0</v>
      </c>
      <c r="F604" s="35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40">
        <f>ROUND((E604/D604)*100, 0)</f>
        <v>0</v>
      </c>
      <c r="P604" s="19">
        <f t="shared" si="18"/>
        <v>0</v>
      </c>
      <c r="Q604" t="s">
        <v>8323</v>
      </c>
      <c r="R604" t="s">
        <v>8324</v>
      </c>
      <c r="S604" s="30">
        <f>(((I604/60)/60)/24)+DATE(1970, 1, 1)</f>
        <v>42173.79415509259</v>
      </c>
      <c r="T604" s="30">
        <f t="shared" si="19"/>
        <v>42143.79415509259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 s="19">
        <v>15000</v>
      </c>
      <c r="E605" s="19">
        <v>590.02</v>
      </c>
      <c r="F605" s="3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40">
        <f>ROUND((E605/D605)*100, 0)</f>
        <v>4</v>
      </c>
      <c r="P605" s="19">
        <f t="shared" si="18"/>
        <v>45.39</v>
      </c>
      <c r="Q605" t="s">
        <v>8323</v>
      </c>
      <c r="R605" t="s">
        <v>8324</v>
      </c>
      <c r="S605" s="30">
        <f>(((I605/60)/60)/24)+DATE(1970, 1, 1)</f>
        <v>41865.639155092591</v>
      </c>
      <c r="T605" s="30">
        <f t="shared" si="19"/>
        <v>41835.639155092591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 s="19">
        <v>1500</v>
      </c>
      <c r="E606" s="19">
        <v>0</v>
      </c>
      <c r="F606" s="35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40">
        <f>ROUND((E606/D606)*100, 0)</f>
        <v>0</v>
      </c>
      <c r="P606" s="19">
        <f t="shared" si="18"/>
        <v>0</v>
      </c>
      <c r="Q606" t="s">
        <v>8323</v>
      </c>
      <c r="R606" t="s">
        <v>8324</v>
      </c>
      <c r="S606" s="30">
        <f>(((I606/60)/60)/24)+DATE(1970, 1, 1)</f>
        <v>41879.035370370373</v>
      </c>
      <c r="T606" s="30">
        <f t="shared" si="19"/>
        <v>41849.035370370373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 s="19">
        <v>5000</v>
      </c>
      <c r="E607" s="19">
        <v>131</v>
      </c>
      <c r="F607" s="35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40">
        <f>ROUND((E607/D607)*100, 0)</f>
        <v>3</v>
      </c>
      <c r="P607" s="19">
        <f t="shared" si="18"/>
        <v>16.38</v>
      </c>
      <c r="Q607" t="s">
        <v>8323</v>
      </c>
      <c r="R607" t="s">
        <v>8324</v>
      </c>
      <c r="S607" s="30">
        <f>(((I607/60)/60)/24)+DATE(1970, 1, 1)</f>
        <v>42239.357731481476</v>
      </c>
      <c r="T607" s="30">
        <f t="shared" si="19"/>
        <v>42194.357731481476</v>
      </c>
    </row>
    <row r="608" spans="1:20" ht="60" x14ac:dyDescent="0.25">
      <c r="A608">
        <v>606</v>
      </c>
      <c r="B608" s="3" t="s">
        <v>607</v>
      </c>
      <c r="C608" s="3" t="s">
        <v>4716</v>
      </c>
      <c r="D608" s="19">
        <v>5000</v>
      </c>
      <c r="E608" s="19">
        <v>10</v>
      </c>
      <c r="F608" s="35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40">
        <f>ROUND((E608/D608)*100, 0)</f>
        <v>0</v>
      </c>
      <c r="P608" s="19">
        <f t="shared" si="18"/>
        <v>10</v>
      </c>
      <c r="Q608" t="s">
        <v>8323</v>
      </c>
      <c r="R608" t="s">
        <v>8324</v>
      </c>
      <c r="S608" s="30">
        <f>(((I608/60)/60)/24)+DATE(1970, 1, 1)</f>
        <v>42148.625</v>
      </c>
      <c r="T608" s="30">
        <f t="shared" si="19"/>
        <v>42102.650567129633</v>
      </c>
    </row>
    <row r="609" spans="1:20" ht="60" x14ac:dyDescent="0.25">
      <c r="A609">
        <v>607</v>
      </c>
      <c r="B609" s="3" t="s">
        <v>608</v>
      </c>
      <c r="C609" s="3" t="s">
        <v>4717</v>
      </c>
      <c r="D609" s="19">
        <v>250</v>
      </c>
      <c r="E609" s="19">
        <v>0</v>
      </c>
      <c r="F609" s="35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40">
        <f>ROUND((E609/D609)*100, 0)</f>
        <v>0</v>
      </c>
      <c r="P609" s="19">
        <f t="shared" si="18"/>
        <v>0</v>
      </c>
      <c r="Q609" t="s">
        <v>8323</v>
      </c>
      <c r="R609" t="s">
        <v>8324</v>
      </c>
      <c r="S609" s="30">
        <f>(((I609/60)/60)/24)+DATE(1970, 1, 1)</f>
        <v>42330.867314814815</v>
      </c>
      <c r="T609" s="30">
        <f t="shared" si="19"/>
        <v>42300.825648148151</v>
      </c>
    </row>
    <row r="610" spans="1:20" ht="60" x14ac:dyDescent="0.25">
      <c r="A610">
        <v>608</v>
      </c>
      <c r="B610" s="3" t="s">
        <v>609</v>
      </c>
      <c r="C610" s="3" t="s">
        <v>4718</v>
      </c>
      <c r="D610" s="19">
        <v>150000</v>
      </c>
      <c r="E610" s="19">
        <v>1461</v>
      </c>
      <c r="F610" s="35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40">
        <f>ROUND((E610/D610)*100, 0)</f>
        <v>1</v>
      </c>
      <c r="P610" s="19">
        <f t="shared" si="18"/>
        <v>292.2</v>
      </c>
      <c r="Q610" t="s">
        <v>8323</v>
      </c>
      <c r="R610" t="s">
        <v>8324</v>
      </c>
      <c r="S610" s="30">
        <f>(((I610/60)/60)/24)+DATE(1970, 1, 1)</f>
        <v>42170.921064814815</v>
      </c>
      <c r="T610" s="30">
        <f t="shared" si="19"/>
        <v>42140.921064814815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 s="19">
        <v>780</v>
      </c>
      <c r="E611" s="19">
        <v>5</v>
      </c>
      <c r="F611" s="35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40">
        <f>ROUND((E611/D611)*100, 0)</f>
        <v>1</v>
      </c>
      <c r="P611" s="19">
        <f t="shared" si="18"/>
        <v>5</v>
      </c>
      <c r="Q611" t="s">
        <v>8323</v>
      </c>
      <c r="R611" t="s">
        <v>8324</v>
      </c>
      <c r="S611" s="30">
        <f>(((I611/60)/60)/24)+DATE(1970, 1, 1)</f>
        <v>42337.075740740736</v>
      </c>
      <c r="T611" s="30">
        <f t="shared" si="19"/>
        <v>42307.034074074079</v>
      </c>
    </row>
    <row r="612" spans="1:20" ht="45" x14ac:dyDescent="0.25">
      <c r="A612">
        <v>610</v>
      </c>
      <c r="B612" s="3" t="s">
        <v>611</v>
      </c>
      <c r="C612" s="3" t="s">
        <v>4720</v>
      </c>
      <c r="D612" s="19">
        <v>13803</v>
      </c>
      <c r="E612" s="19">
        <v>0</v>
      </c>
      <c r="F612" s="35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40">
        <f>ROUND((E612/D612)*100, 0)</f>
        <v>0</v>
      </c>
      <c r="P612" s="19">
        <f t="shared" si="18"/>
        <v>0</v>
      </c>
      <c r="Q612" t="s">
        <v>8323</v>
      </c>
      <c r="R612" t="s">
        <v>8324</v>
      </c>
      <c r="S612" s="30">
        <f>(((I612/60)/60)/24)+DATE(1970, 1, 1)</f>
        <v>42116.83085648148</v>
      </c>
      <c r="T612" s="30">
        <f t="shared" si="19"/>
        <v>42086.83085648148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 s="19">
        <v>80000</v>
      </c>
      <c r="E613" s="19">
        <v>0</v>
      </c>
      <c r="F613" s="35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40">
        <f>ROUND((E613/D613)*100, 0)</f>
        <v>0</v>
      </c>
      <c r="P613" s="19">
        <f t="shared" si="18"/>
        <v>0</v>
      </c>
      <c r="Q613" t="s">
        <v>8323</v>
      </c>
      <c r="R613" t="s">
        <v>8324</v>
      </c>
      <c r="S613" s="30">
        <f>(((I613/60)/60)/24)+DATE(1970, 1, 1)</f>
        <v>42388.560613425929</v>
      </c>
      <c r="T613" s="30">
        <f t="shared" si="19"/>
        <v>42328.560613425929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 s="19">
        <v>10000</v>
      </c>
      <c r="E614" s="19">
        <v>0</v>
      </c>
      <c r="F614" s="35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40">
        <f>ROUND((E614/D614)*100, 0)</f>
        <v>0</v>
      </c>
      <c r="P614" s="19">
        <f t="shared" si="18"/>
        <v>0</v>
      </c>
      <c r="Q614" t="s">
        <v>8323</v>
      </c>
      <c r="R614" t="s">
        <v>8324</v>
      </c>
      <c r="S614" s="30">
        <f>(((I614/60)/60)/24)+DATE(1970, 1, 1)</f>
        <v>42615.031782407401</v>
      </c>
      <c r="T614" s="30">
        <f t="shared" si="19"/>
        <v>42585.031782407401</v>
      </c>
    </row>
    <row r="615" spans="1:20" ht="60" x14ac:dyDescent="0.25">
      <c r="A615">
        <v>613</v>
      </c>
      <c r="B615" s="3" t="s">
        <v>614</v>
      </c>
      <c r="C615" s="3" t="s">
        <v>4723</v>
      </c>
      <c r="D615" s="19">
        <v>60000</v>
      </c>
      <c r="E615" s="19">
        <v>12818</v>
      </c>
      <c r="F615" s="3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40">
        <f>ROUND((E615/D615)*100, 0)</f>
        <v>21</v>
      </c>
      <c r="P615" s="19">
        <f t="shared" si="18"/>
        <v>105.93</v>
      </c>
      <c r="Q615" t="s">
        <v>8323</v>
      </c>
      <c r="R615" t="s">
        <v>8324</v>
      </c>
      <c r="S615" s="30">
        <f>(((I615/60)/60)/24)+DATE(1970, 1, 1)</f>
        <v>42278.207638888889</v>
      </c>
      <c r="T615" s="30">
        <f t="shared" si="19"/>
        <v>42247.496759259258</v>
      </c>
    </row>
    <row r="616" spans="1:20" ht="45" x14ac:dyDescent="0.25">
      <c r="A616">
        <v>614</v>
      </c>
      <c r="B616" s="3" t="s">
        <v>615</v>
      </c>
      <c r="C616" s="3" t="s">
        <v>4724</v>
      </c>
      <c r="D616" s="19">
        <v>10000</v>
      </c>
      <c r="E616" s="19">
        <v>0</v>
      </c>
      <c r="F616" s="35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40">
        <f>ROUND((E616/D616)*100, 0)</f>
        <v>0</v>
      </c>
      <c r="P616" s="19">
        <f t="shared" si="18"/>
        <v>0</v>
      </c>
      <c r="Q616" t="s">
        <v>8323</v>
      </c>
      <c r="R616" t="s">
        <v>8324</v>
      </c>
      <c r="S616" s="30">
        <f>(((I616/60)/60)/24)+DATE(1970, 1, 1)</f>
        <v>42545.061805555553</v>
      </c>
      <c r="T616" s="30">
        <f t="shared" si="19"/>
        <v>42515.061805555553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 s="19">
        <v>515</v>
      </c>
      <c r="E617" s="19">
        <v>0</v>
      </c>
      <c r="F617" s="35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40">
        <f>ROUND((E617/D617)*100, 0)</f>
        <v>0</v>
      </c>
      <c r="P617" s="19">
        <f t="shared" si="18"/>
        <v>0</v>
      </c>
      <c r="Q617" t="s">
        <v>8323</v>
      </c>
      <c r="R617" t="s">
        <v>8324</v>
      </c>
      <c r="S617" s="30">
        <f>(((I617/60)/60)/24)+DATE(1970, 1, 1)</f>
        <v>42272.122210648144</v>
      </c>
      <c r="T617" s="30">
        <f t="shared" si="19"/>
        <v>42242.122210648144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 s="19">
        <v>5000</v>
      </c>
      <c r="E618" s="19">
        <v>0</v>
      </c>
      <c r="F618" s="35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40">
        <f>ROUND((E618/D618)*100, 0)</f>
        <v>0</v>
      </c>
      <c r="P618" s="19">
        <f t="shared" si="18"/>
        <v>0</v>
      </c>
      <c r="Q618" t="s">
        <v>8323</v>
      </c>
      <c r="R618" t="s">
        <v>8324</v>
      </c>
      <c r="S618" s="30">
        <f>(((I618/60)/60)/24)+DATE(1970, 1, 1)</f>
        <v>42791.376238425932</v>
      </c>
      <c r="T618" s="30">
        <f t="shared" si="19"/>
        <v>42761.376238425932</v>
      </c>
    </row>
    <row r="619" spans="1:20" ht="60" x14ac:dyDescent="0.25">
      <c r="A619">
        <v>617</v>
      </c>
      <c r="B619" s="3" t="s">
        <v>618</v>
      </c>
      <c r="C619" s="3" t="s">
        <v>4727</v>
      </c>
      <c r="D619" s="19">
        <v>2000</v>
      </c>
      <c r="E619" s="19">
        <v>60</v>
      </c>
      <c r="F619" s="35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40">
        <f>ROUND((E619/D619)*100, 0)</f>
        <v>3</v>
      </c>
      <c r="P619" s="19">
        <f t="shared" si="18"/>
        <v>20</v>
      </c>
      <c r="Q619" t="s">
        <v>8323</v>
      </c>
      <c r="R619" t="s">
        <v>8324</v>
      </c>
      <c r="S619" s="30">
        <f>(((I619/60)/60)/24)+DATE(1970, 1, 1)</f>
        <v>42132.343090277776</v>
      </c>
      <c r="T619" s="30">
        <f t="shared" si="19"/>
        <v>42087.343090277776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 s="19">
        <v>400</v>
      </c>
      <c r="E620" s="19">
        <v>0</v>
      </c>
      <c r="F620" s="35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40">
        <f>ROUND((E620/D620)*100, 0)</f>
        <v>0</v>
      </c>
      <c r="P620" s="19">
        <f t="shared" si="18"/>
        <v>0</v>
      </c>
      <c r="Q620" t="s">
        <v>8323</v>
      </c>
      <c r="R620" t="s">
        <v>8324</v>
      </c>
      <c r="S620" s="30">
        <f>(((I620/60)/60)/24)+DATE(1970, 1, 1)</f>
        <v>42347.810219907406</v>
      </c>
      <c r="T620" s="30">
        <f t="shared" si="19"/>
        <v>42317.810219907406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 s="19">
        <v>2500000</v>
      </c>
      <c r="E621" s="19">
        <v>1</v>
      </c>
      <c r="F621" s="35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40">
        <f>ROUND((E621/D621)*100, 0)</f>
        <v>0</v>
      </c>
      <c r="P621" s="19">
        <f t="shared" si="18"/>
        <v>1</v>
      </c>
      <c r="Q621" t="s">
        <v>8323</v>
      </c>
      <c r="R621" t="s">
        <v>8324</v>
      </c>
      <c r="S621" s="30">
        <f>(((I621/60)/60)/24)+DATE(1970, 1, 1)</f>
        <v>41968.692013888889</v>
      </c>
      <c r="T621" s="30">
        <f t="shared" si="19"/>
        <v>41908.650347222225</v>
      </c>
    </row>
    <row r="622" spans="1:20" ht="45" x14ac:dyDescent="0.25">
      <c r="A622">
        <v>620</v>
      </c>
      <c r="B622" s="3" t="s">
        <v>621</v>
      </c>
      <c r="C622" s="3" t="s">
        <v>4730</v>
      </c>
      <c r="D622" s="19">
        <v>30000</v>
      </c>
      <c r="E622" s="19">
        <v>300</v>
      </c>
      <c r="F622" s="35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40">
        <f>ROUND((E622/D622)*100, 0)</f>
        <v>1</v>
      </c>
      <c r="P622" s="19">
        <f t="shared" si="18"/>
        <v>300</v>
      </c>
      <c r="Q622" t="s">
        <v>8323</v>
      </c>
      <c r="R622" t="s">
        <v>8324</v>
      </c>
      <c r="S622" s="30">
        <f>(((I622/60)/60)/24)+DATE(1970, 1, 1)</f>
        <v>41876.716874999998</v>
      </c>
      <c r="T622" s="30">
        <f t="shared" si="19"/>
        <v>41831.716874999998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 s="19">
        <v>25000</v>
      </c>
      <c r="E623" s="19">
        <v>261</v>
      </c>
      <c r="F623" s="35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40">
        <f>ROUND((E623/D623)*100, 0)</f>
        <v>1</v>
      </c>
      <c r="P623" s="19">
        <f t="shared" si="18"/>
        <v>87</v>
      </c>
      <c r="Q623" t="s">
        <v>8323</v>
      </c>
      <c r="R623" t="s">
        <v>8324</v>
      </c>
      <c r="S623" s="30">
        <f>(((I623/60)/60)/24)+DATE(1970, 1, 1)</f>
        <v>42558.987696759257</v>
      </c>
      <c r="T623" s="30">
        <f t="shared" si="19"/>
        <v>42528.987696759257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 s="19">
        <v>6000</v>
      </c>
      <c r="E624" s="19">
        <v>341</v>
      </c>
      <c r="F624" s="35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40">
        <f>ROUND((E624/D624)*100, 0)</f>
        <v>6</v>
      </c>
      <c r="P624" s="19">
        <f t="shared" si="18"/>
        <v>37.89</v>
      </c>
      <c r="Q624" t="s">
        <v>8323</v>
      </c>
      <c r="R624" t="s">
        <v>8324</v>
      </c>
      <c r="S624" s="30">
        <f>(((I624/60)/60)/24)+DATE(1970, 1, 1)</f>
        <v>42552.774745370371</v>
      </c>
      <c r="T624" s="30">
        <f t="shared" si="19"/>
        <v>42532.774745370371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 s="19">
        <v>75000</v>
      </c>
      <c r="E625" s="19">
        <v>0</v>
      </c>
      <c r="F625" s="3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40">
        <f>ROUND((E625/D625)*100, 0)</f>
        <v>0</v>
      </c>
      <c r="P625" s="19">
        <f t="shared" si="18"/>
        <v>0</v>
      </c>
      <c r="Q625" t="s">
        <v>8323</v>
      </c>
      <c r="R625" t="s">
        <v>8324</v>
      </c>
      <c r="S625" s="30">
        <f>(((I625/60)/60)/24)+DATE(1970, 1, 1)</f>
        <v>42152.009224537032</v>
      </c>
      <c r="T625" s="30">
        <f t="shared" si="19"/>
        <v>42122.009224537032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 s="19">
        <v>5000</v>
      </c>
      <c r="E626" s="19">
        <v>0</v>
      </c>
      <c r="F626" s="35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40">
        <f>ROUND((E626/D626)*100, 0)</f>
        <v>0</v>
      </c>
      <c r="P626" s="19">
        <f t="shared" si="18"/>
        <v>0</v>
      </c>
      <c r="Q626" t="s">
        <v>8323</v>
      </c>
      <c r="R626" t="s">
        <v>8324</v>
      </c>
      <c r="S626" s="30">
        <f>(((I626/60)/60)/24)+DATE(1970, 1, 1)</f>
        <v>42138.988900462966</v>
      </c>
      <c r="T626" s="30">
        <f t="shared" si="19"/>
        <v>42108.988900462966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 s="19">
        <v>25000</v>
      </c>
      <c r="E627" s="19">
        <v>0</v>
      </c>
      <c r="F627" s="35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40">
        <f>ROUND((E627/D627)*100, 0)</f>
        <v>0</v>
      </c>
      <c r="P627" s="19">
        <f t="shared" si="18"/>
        <v>0</v>
      </c>
      <c r="Q627" t="s">
        <v>8323</v>
      </c>
      <c r="R627" t="s">
        <v>8324</v>
      </c>
      <c r="S627" s="30">
        <f>(((I627/60)/60)/24)+DATE(1970, 1, 1)</f>
        <v>42820.853900462964</v>
      </c>
      <c r="T627" s="30">
        <f t="shared" si="19"/>
        <v>42790.895567129628</v>
      </c>
    </row>
    <row r="628" spans="1:20" ht="60" x14ac:dyDescent="0.25">
      <c r="A628">
        <v>626</v>
      </c>
      <c r="B628" s="3" t="s">
        <v>627</v>
      </c>
      <c r="C628" s="3" t="s">
        <v>4736</v>
      </c>
      <c r="D628" s="19">
        <v>25000</v>
      </c>
      <c r="E628" s="19">
        <v>4345</v>
      </c>
      <c r="F628" s="35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40">
        <f>ROUND((E628/D628)*100, 0)</f>
        <v>17</v>
      </c>
      <c r="P628" s="19">
        <f t="shared" si="18"/>
        <v>111.41</v>
      </c>
      <c r="Q628" t="s">
        <v>8323</v>
      </c>
      <c r="R628" t="s">
        <v>8324</v>
      </c>
      <c r="S628" s="30">
        <f>(((I628/60)/60)/24)+DATE(1970, 1, 1)</f>
        <v>42231.556944444441</v>
      </c>
      <c r="T628" s="30">
        <f t="shared" si="19"/>
        <v>42198.559479166666</v>
      </c>
    </row>
    <row r="629" spans="1:20" ht="60" x14ac:dyDescent="0.25">
      <c r="A629">
        <v>627</v>
      </c>
      <c r="B629" s="3" t="s">
        <v>628</v>
      </c>
      <c r="C629" s="3" t="s">
        <v>4737</v>
      </c>
      <c r="D629" s="19">
        <v>450000</v>
      </c>
      <c r="E629" s="19">
        <v>90</v>
      </c>
      <c r="F629" s="35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40">
        <f>ROUND((E629/D629)*100, 0)</f>
        <v>0</v>
      </c>
      <c r="P629" s="19">
        <f t="shared" si="18"/>
        <v>90</v>
      </c>
      <c r="Q629" t="s">
        <v>8323</v>
      </c>
      <c r="R629" t="s">
        <v>8324</v>
      </c>
      <c r="S629" s="30">
        <f>(((I629/60)/60)/24)+DATE(1970, 1, 1)</f>
        <v>42443.958333333328</v>
      </c>
      <c r="T629" s="30">
        <f t="shared" si="19"/>
        <v>42384.306840277779</v>
      </c>
    </row>
    <row r="630" spans="1:20" ht="45" x14ac:dyDescent="0.25">
      <c r="A630">
        <v>628</v>
      </c>
      <c r="B630" s="3" t="s">
        <v>629</v>
      </c>
      <c r="C630" s="3" t="s">
        <v>4738</v>
      </c>
      <c r="D630" s="19">
        <v>5000</v>
      </c>
      <c r="E630" s="19">
        <v>0</v>
      </c>
      <c r="F630" s="35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40">
        <f>ROUND((E630/D630)*100, 0)</f>
        <v>0</v>
      </c>
      <c r="P630" s="19">
        <f t="shared" si="18"/>
        <v>0</v>
      </c>
      <c r="Q630" t="s">
        <v>8323</v>
      </c>
      <c r="R630" t="s">
        <v>8324</v>
      </c>
      <c r="S630" s="30">
        <f>(((I630/60)/60)/24)+DATE(1970, 1, 1)</f>
        <v>41833.692789351851</v>
      </c>
      <c r="T630" s="30">
        <f t="shared" si="19"/>
        <v>41803.692789351851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 s="19">
        <v>200000</v>
      </c>
      <c r="E631" s="19">
        <v>350</v>
      </c>
      <c r="F631" s="35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40">
        <f>ROUND((E631/D631)*100, 0)</f>
        <v>0</v>
      </c>
      <c r="P631" s="19">
        <f t="shared" si="18"/>
        <v>116.67</v>
      </c>
      <c r="Q631" t="s">
        <v>8323</v>
      </c>
      <c r="R631" t="s">
        <v>8324</v>
      </c>
      <c r="S631" s="30">
        <f>(((I631/60)/60)/24)+DATE(1970, 1, 1)</f>
        <v>42504.637824074074</v>
      </c>
      <c r="T631" s="30">
        <f t="shared" si="19"/>
        <v>42474.637824074074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 s="19">
        <v>11999</v>
      </c>
      <c r="E632" s="19">
        <v>10</v>
      </c>
      <c r="F632" s="35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40">
        <f>ROUND((E632/D632)*100, 0)</f>
        <v>0</v>
      </c>
      <c r="P632" s="19">
        <f t="shared" si="18"/>
        <v>10</v>
      </c>
      <c r="Q632" t="s">
        <v>8323</v>
      </c>
      <c r="R632" t="s">
        <v>8324</v>
      </c>
      <c r="S632" s="30">
        <f>(((I632/60)/60)/24)+DATE(1970, 1, 1)</f>
        <v>42253.215277777781</v>
      </c>
      <c r="T632" s="30">
        <f t="shared" si="19"/>
        <v>42223.619456018518</v>
      </c>
    </row>
    <row r="633" spans="1:20" ht="45" x14ac:dyDescent="0.25">
      <c r="A633">
        <v>631</v>
      </c>
      <c r="B633" s="3" t="s">
        <v>632</v>
      </c>
      <c r="C633" s="3" t="s">
        <v>4741</v>
      </c>
      <c r="D633" s="19">
        <v>50000</v>
      </c>
      <c r="E633" s="19">
        <v>690</v>
      </c>
      <c r="F633" s="35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40">
        <f>ROUND((E633/D633)*100, 0)</f>
        <v>1</v>
      </c>
      <c r="P633" s="19">
        <f t="shared" si="18"/>
        <v>76.67</v>
      </c>
      <c r="Q633" t="s">
        <v>8323</v>
      </c>
      <c r="R633" t="s">
        <v>8324</v>
      </c>
      <c r="S633" s="30">
        <f>(((I633/60)/60)/24)+DATE(1970, 1, 1)</f>
        <v>42518.772326388891</v>
      </c>
      <c r="T633" s="30">
        <f t="shared" si="19"/>
        <v>42489.772326388891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 s="19">
        <v>20000</v>
      </c>
      <c r="E634" s="19">
        <v>0</v>
      </c>
      <c r="F634" s="35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40">
        <f>ROUND((E634/D634)*100, 0)</f>
        <v>0</v>
      </c>
      <c r="P634" s="19">
        <f t="shared" si="18"/>
        <v>0</v>
      </c>
      <c r="Q634" t="s">
        <v>8323</v>
      </c>
      <c r="R634" t="s">
        <v>8324</v>
      </c>
      <c r="S634" s="30">
        <f>(((I634/60)/60)/24)+DATE(1970, 1, 1)</f>
        <v>42333.700983796298</v>
      </c>
      <c r="T634" s="30">
        <f t="shared" si="19"/>
        <v>42303.659317129626</v>
      </c>
    </row>
    <row r="635" spans="1:20" ht="45" x14ac:dyDescent="0.25">
      <c r="A635">
        <v>633</v>
      </c>
      <c r="B635" s="3" t="s">
        <v>634</v>
      </c>
      <c r="C635" s="3" t="s">
        <v>4743</v>
      </c>
      <c r="D635" s="19">
        <v>10000</v>
      </c>
      <c r="E635" s="19">
        <v>1245</v>
      </c>
      <c r="F635" s="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40">
        <f>ROUND((E635/D635)*100, 0)</f>
        <v>12</v>
      </c>
      <c r="P635" s="19">
        <f t="shared" si="18"/>
        <v>49.8</v>
      </c>
      <c r="Q635" t="s">
        <v>8323</v>
      </c>
      <c r="R635" t="s">
        <v>8324</v>
      </c>
      <c r="S635" s="30">
        <f>(((I635/60)/60)/24)+DATE(1970, 1, 1)</f>
        <v>42538.958333333328</v>
      </c>
      <c r="T635" s="30">
        <f t="shared" si="19"/>
        <v>42507.29932870371</v>
      </c>
    </row>
    <row r="636" spans="1:20" ht="45" x14ac:dyDescent="0.25">
      <c r="A636">
        <v>634</v>
      </c>
      <c r="B636" s="3" t="s">
        <v>635</v>
      </c>
      <c r="C636" s="3" t="s">
        <v>4744</v>
      </c>
      <c r="D636" s="19">
        <v>5000</v>
      </c>
      <c r="E636" s="19">
        <v>1</v>
      </c>
      <c r="F636" s="35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40">
        <f>ROUND((E636/D636)*100, 0)</f>
        <v>0</v>
      </c>
      <c r="P636" s="19">
        <f t="shared" si="18"/>
        <v>1</v>
      </c>
      <c r="Q636" t="s">
        <v>8323</v>
      </c>
      <c r="R636" t="s">
        <v>8324</v>
      </c>
      <c r="S636" s="30">
        <f>(((I636/60)/60)/24)+DATE(1970, 1, 1)</f>
        <v>42061.928576388891</v>
      </c>
      <c r="T636" s="30">
        <f t="shared" si="19"/>
        <v>42031.928576388891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 s="19">
        <v>25000</v>
      </c>
      <c r="E637" s="19">
        <v>2</v>
      </c>
      <c r="F637" s="35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40">
        <f>ROUND((E637/D637)*100, 0)</f>
        <v>0</v>
      </c>
      <c r="P637" s="19">
        <f t="shared" si="18"/>
        <v>2</v>
      </c>
      <c r="Q637" t="s">
        <v>8323</v>
      </c>
      <c r="R637" t="s">
        <v>8324</v>
      </c>
      <c r="S637" s="30">
        <f>(((I637/60)/60)/24)+DATE(1970, 1, 1)</f>
        <v>42106.092152777783</v>
      </c>
      <c r="T637" s="30">
        <f t="shared" si="19"/>
        <v>42076.092152777783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 s="19">
        <v>2000</v>
      </c>
      <c r="E638" s="19">
        <v>4</v>
      </c>
      <c r="F638" s="35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40">
        <f>ROUND((E638/D638)*100, 0)</f>
        <v>0</v>
      </c>
      <c r="P638" s="19">
        <f t="shared" si="18"/>
        <v>4</v>
      </c>
      <c r="Q638" t="s">
        <v>8323</v>
      </c>
      <c r="R638" t="s">
        <v>8324</v>
      </c>
      <c r="S638" s="30">
        <f>(((I638/60)/60)/24)+DATE(1970, 1, 1)</f>
        <v>42161.44930555555</v>
      </c>
      <c r="T638" s="30">
        <f t="shared" si="19"/>
        <v>42131.455439814818</v>
      </c>
    </row>
    <row r="639" spans="1:20" ht="60" x14ac:dyDescent="0.25">
      <c r="A639">
        <v>637</v>
      </c>
      <c r="B639" s="3" t="s">
        <v>638</v>
      </c>
      <c r="C639" s="3" t="s">
        <v>4747</v>
      </c>
      <c r="D639" s="19">
        <v>100000</v>
      </c>
      <c r="E639" s="19">
        <v>0</v>
      </c>
      <c r="F639" s="35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40">
        <f>ROUND((E639/D639)*100, 0)</f>
        <v>0</v>
      </c>
      <c r="P639" s="19">
        <f t="shared" si="18"/>
        <v>0</v>
      </c>
      <c r="Q639" t="s">
        <v>8323</v>
      </c>
      <c r="R639" t="s">
        <v>8324</v>
      </c>
      <c r="S639" s="30">
        <f>(((I639/60)/60)/24)+DATE(1970, 1, 1)</f>
        <v>42791.961111111115</v>
      </c>
      <c r="T639" s="30">
        <f t="shared" si="19"/>
        <v>42762.962013888886</v>
      </c>
    </row>
    <row r="640" spans="1:20" x14ac:dyDescent="0.25">
      <c r="A640">
        <v>638</v>
      </c>
      <c r="B640" s="3" t="s">
        <v>639</v>
      </c>
      <c r="C640" s="3" t="s">
        <v>4748</v>
      </c>
      <c r="D640" s="19">
        <v>200000</v>
      </c>
      <c r="E640" s="19">
        <v>18</v>
      </c>
      <c r="F640" s="35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40">
        <f>ROUND((E640/D640)*100, 0)</f>
        <v>0</v>
      </c>
      <c r="P640" s="19">
        <f t="shared" si="18"/>
        <v>3</v>
      </c>
      <c r="Q640" t="s">
        <v>8323</v>
      </c>
      <c r="R640" t="s">
        <v>8324</v>
      </c>
      <c r="S640" s="30">
        <f>(((I640/60)/60)/24)+DATE(1970, 1, 1)</f>
        <v>42819.55164351852</v>
      </c>
      <c r="T640" s="30">
        <f t="shared" si="19"/>
        <v>42759.593310185184</v>
      </c>
    </row>
    <row r="641" spans="1:20" ht="30" x14ac:dyDescent="0.25">
      <c r="A641">
        <v>639</v>
      </c>
      <c r="B641" s="3" t="s">
        <v>640</v>
      </c>
      <c r="C641" s="3" t="s">
        <v>4749</v>
      </c>
      <c r="D641" s="19">
        <v>1000000</v>
      </c>
      <c r="E641" s="19">
        <v>1</v>
      </c>
      <c r="F641" s="35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40">
        <f>ROUND((E641/D641)*100, 0)</f>
        <v>0</v>
      </c>
      <c r="P641" s="19">
        <f t="shared" si="18"/>
        <v>1</v>
      </c>
      <c r="Q641" t="s">
        <v>8323</v>
      </c>
      <c r="R641" t="s">
        <v>8324</v>
      </c>
      <c r="S641" s="30">
        <f>(((I641/60)/60)/24)+DATE(1970, 1, 1)</f>
        <v>41925.583275462966</v>
      </c>
      <c r="T641" s="30">
        <f t="shared" si="19"/>
        <v>41865.583275462966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 s="19">
        <v>70</v>
      </c>
      <c r="E642" s="19">
        <v>101</v>
      </c>
      <c r="F642" s="34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38">
        <f>ROUND((E642/D642)*100, 0)</f>
        <v>144</v>
      </c>
      <c r="P642" s="19">
        <f t="shared" si="18"/>
        <v>50.5</v>
      </c>
      <c r="Q642" t="s">
        <v>8323</v>
      </c>
      <c r="R642" t="s">
        <v>8325</v>
      </c>
      <c r="S642" s="30">
        <f>(((I642/60)/60)/24)+DATE(1970, 1, 1)</f>
        <v>42698.958333333328</v>
      </c>
      <c r="T642" s="30">
        <f t="shared" si="19"/>
        <v>42683.420312500006</v>
      </c>
    </row>
    <row r="643" spans="1:20" ht="60" x14ac:dyDescent="0.25">
      <c r="A643">
        <v>641</v>
      </c>
      <c r="B643" s="3" t="s">
        <v>642</v>
      </c>
      <c r="C643" s="3" t="s">
        <v>4751</v>
      </c>
      <c r="D643" s="19">
        <v>40000</v>
      </c>
      <c r="E643" s="19">
        <v>47665</v>
      </c>
      <c r="F643" s="34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38">
        <f>ROUND((E643/D643)*100, 0)</f>
        <v>119</v>
      </c>
      <c r="P643" s="19">
        <f t="shared" ref="P643:P706" si="20">IFERROR(ROUND((E643/L643), 2),0)</f>
        <v>151.32</v>
      </c>
      <c r="Q643" t="s">
        <v>8323</v>
      </c>
      <c r="R643" t="s">
        <v>8325</v>
      </c>
      <c r="S643" s="30">
        <f>(((I643/60)/60)/24)+DATE(1970, 1, 1)</f>
        <v>42229.57</v>
      </c>
      <c r="T643" s="30">
        <f t="shared" ref="T643:T706" si="21">(((J643/60)/60)/24)+DATE(1970, 1, 1)</f>
        <v>42199.57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 s="19">
        <v>20000</v>
      </c>
      <c r="E644" s="19">
        <v>292097</v>
      </c>
      <c r="F644" s="3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39">
        <f>ROUND((E644/D644)*100, 0)</f>
        <v>1460</v>
      </c>
      <c r="P644" s="19">
        <f t="shared" si="20"/>
        <v>134.36000000000001</v>
      </c>
      <c r="Q644" t="s">
        <v>8323</v>
      </c>
      <c r="R644" t="s">
        <v>8325</v>
      </c>
      <c r="S644" s="30">
        <f>(((I644/60)/60)/24)+DATE(1970, 1, 1)</f>
        <v>42235.651319444441</v>
      </c>
      <c r="T644" s="30">
        <f t="shared" si="21"/>
        <v>42199.651319444441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 s="19">
        <v>25000</v>
      </c>
      <c r="E645" s="19">
        <v>26452</v>
      </c>
      <c r="F645" s="34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38">
        <f>ROUND((E645/D645)*100, 0)</f>
        <v>106</v>
      </c>
      <c r="P645" s="19">
        <f t="shared" si="20"/>
        <v>174.03</v>
      </c>
      <c r="Q645" t="s">
        <v>8323</v>
      </c>
      <c r="R645" t="s">
        <v>8325</v>
      </c>
      <c r="S645" s="30">
        <f>(((I645/60)/60)/24)+DATE(1970, 1, 1)</f>
        <v>42155.642071759255</v>
      </c>
      <c r="T645" s="30">
        <f t="shared" si="21"/>
        <v>42100.642071759255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 s="19">
        <v>25000</v>
      </c>
      <c r="E646" s="19">
        <v>75029.48</v>
      </c>
      <c r="F646" s="34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39">
        <f>ROUND((E646/D646)*100, 0)</f>
        <v>300</v>
      </c>
      <c r="P646" s="19">
        <f t="shared" si="20"/>
        <v>73.489999999999995</v>
      </c>
      <c r="Q646" t="s">
        <v>8323</v>
      </c>
      <c r="R646" t="s">
        <v>8325</v>
      </c>
      <c r="S646" s="30">
        <f>(((I646/60)/60)/24)+DATE(1970, 1, 1)</f>
        <v>41941.041666666664</v>
      </c>
      <c r="T646" s="30">
        <f t="shared" si="21"/>
        <v>41898.665960648148</v>
      </c>
    </row>
    <row r="647" spans="1:20" ht="30" x14ac:dyDescent="0.25">
      <c r="A647">
        <v>645</v>
      </c>
      <c r="B647" s="3" t="s">
        <v>646</v>
      </c>
      <c r="C647" s="3" t="s">
        <v>4755</v>
      </c>
      <c r="D647" s="19">
        <v>2000</v>
      </c>
      <c r="E647" s="19">
        <v>5574</v>
      </c>
      <c r="F647" s="34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39">
        <f>ROUND((E647/D647)*100, 0)</f>
        <v>279</v>
      </c>
      <c r="P647" s="19">
        <f t="shared" si="20"/>
        <v>23.52</v>
      </c>
      <c r="Q647" t="s">
        <v>8323</v>
      </c>
      <c r="R647" t="s">
        <v>8325</v>
      </c>
      <c r="S647" s="30">
        <f>(((I647/60)/60)/24)+DATE(1970, 1, 1)</f>
        <v>42594.026319444441</v>
      </c>
      <c r="T647" s="30">
        <f t="shared" si="21"/>
        <v>42564.026319444441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 s="19">
        <v>800</v>
      </c>
      <c r="E648" s="19">
        <v>1055.01</v>
      </c>
      <c r="F648" s="34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38">
        <f>ROUND((E648/D648)*100, 0)</f>
        <v>132</v>
      </c>
      <c r="P648" s="19">
        <f t="shared" si="20"/>
        <v>39.07</v>
      </c>
      <c r="Q648" t="s">
        <v>8323</v>
      </c>
      <c r="R648" t="s">
        <v>8325</v>
      </c>
      <c r="S648" s="30">
        <f>(((I648/60)/60)/24)+DATE(1970, 1, 1)</f>
        <v>41862.852627314816</v>
      </c>
      <c r="T648" s="30">
        <f t="shared" si="21"/>
        <v>41832.852627314816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 s="19">
        <v>2000</v>
      </c>
      <c r="E649" s="19">
        <v>2141</v>
      </c>
      <c r="F649" s="34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38">
        <f>ROUND((E649/D649)*100, 0)</f>
        <v>107</v>
      </c>
      <c r="P649" s="19">
        <f t="shared" si="20"/>
        <v>125.94</v>
      </c>
      <c r="Q649" t="s">
        <v>8323</v>
      </c>
      <c r="R649" t="s">
        <v>8325</v>
      </c>
      <c r="S649" s="30">
        <f>(((I649/60)/60)/24)+DATE(1970, 1, 1)</f>
        <v>42446.726261574076</v>
      </c>
      <c r="T649" s="30">
        <f t="shared" si="21"/>
        <v>42416.767928240741</v>
      </c>
    </row>
    <row r="650" spans="1:20" ht="30" x14ac:dyDescent="0.25">
      <c r="A650">
        <v>648</v>
      </c>
      <c r="B650" s="3" t="s">
        <v>649</v>
      </c>
      <c r="C650" s="3" t="s">
        <v>4758</v>
      </c>
      <c r="D650" s="19">
        <v>35000</v>
      </c>
      <c r="E650" s="19">
        <v>44388</v>
      </c>
      <c r="F650" s="34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38">
        <f>ROUND((E650/D650)*100, 0)</f>
        <v>127</v>
      </c>
      <c r="P650" s="19">
        <f t="shared" si="20"/>
        <v>1644</v>
      </c>
      <c r="Q650" t="s">
        <v>8323</v>
      </c>
      <c r="R650" t="s">
        <v>8325</v>
      </c>
      <c r="S650" s="30">
        <f>(((I650/60)/60)/24)+DATE(1970, 1, 1)</f>
        <v>41926.693379629629</v>
      </c>
      <c r="T650" s="30">
        <f t="shared" si="21"/>
        <v>41891.693379629629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 s="19">
        <v>2500</v>
      </c>
      <c r="E651" s="19">
        <v>3499</v>
      </c>
      <c r="F651" s="34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38">
        <f>ROUND((E651/D651)*100, 0)</f>
        <v>140</v>
      </c>
      <c r="P651" s="19">
        <f t="shared" si="20"/>
        <v>42.67</v>
      </c>
      <c r="Q651" t="s">
        <v>8323</v>
      </c>
      <c r="R651" t="s">
        <v>8325</v>
      </c>
      <c r="S651" s="30">
        <f>(((I651/60)/60)/24)+DATE(1970, 1, 1)</f>
        <v>41898.912187499998</v>
      </c>
      <c r="T651" s="30">
        <f t="shared" si="21"/>
        <v>41877.912187499998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 s="19">
        <v>1500</v>
      </c>
      <c r="E652" s="19">
        <v>1686</v>
      </c>
      <c r="F652" s="34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38">
        <f>ROUND((E652/D652)*100, 0)</f>
        <v>112</v>
      </c>
      <c r="P652" s="19">
        <f t="shared" si="20"/>
        <v>35.130000000000003</v>
      </c>
      <c r="Q652" t="s">
        <v>8323</v>
      </c>
      <c r="R652" t="s">
        <v>8325</v>
      </c>
      <c r="S652" s="30">
        <f>(((I652/60)/60)/24)+DATE(1970, 1, 1)</f>
        <v>41992.078518518523</v>
      </c>
      <c r="T652" s="30">
        <f t="shared" si="21"/>
        <v>41932.036851851852</v>
      </c>
    </row>
    <row r="653" spans="1:20" ht="60" x14ac:dyDescent="0.25">
      <c r="A653">
        <v>651</v>
      </c>
      <c r="B653" s="3" t="s">
        <v>652</v>
      </c>
      <c r="C653" s="3" t="s">
        <v>4761</v>
      </c>
      <c r="D653" s="19">
        <v>25000</v>
      </c>
      <c r="E653" s="19">
        <v>25132</v>
      </c>
      <c r="F653" s="34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38">
        <f>ROUND((E653/D653)*100, 0)</f>
        <v>101</v>
      </c>
      <c r="P653" s="19">
        <f t="shared" si="20"/>
        <v>239.35</v>
      </c>
      <c r="Q653" t="s">
        <v>8323</v>
      </c>
      <c r="R653" t="s">
        <v>8325</v>
      </c>
      <c r="S653" s="30">
        <f>(((I653/60)/60)/24)+DATE(1970, 1, 1)</f>
        <v>41986.017488425925</v>
      </c>
      <c r="T653" s="30">
        <f t="shared" si="21"/>
        <v>41956.017488425925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 s="19">
        <v>3000</v>
      </c>
      <c r="E654" s="19">
        <v>3014</v>
      </c>
      <c r="F654" s="3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38">
        <f>ROUND((E654/D654)*100, 0)</f>
        <v>100</v>
      </c>
      <c r="P654" s="19">
        <f t="shared" si="20"/>
        <v>107.64</v>
      </c>
      <c r="Q654" t="s">
        <v>8323</v>
      </c>
      <c r="R654" t="s">
        <v>8325</v>
      </c>
      <c r="S654" s="30">
        <f>(((I654/60)/60)/24)+DATE(1970, 1, 1)</f>
        <v>42705.732060185182</v>
      </c>
      <c r="T654" s="30">
        <f t="shared" si="21"/>
        <v>42675.690393518518</v>
      </c>
    </row>
    <row r="655" spans="1:20" ht="60" x14ac:dyDescent="0.25">
      <c r="A655">
        <v>653</v>
      </c>
      <c r="B655" s="3" t="s">
        <v>654</v>
      </c>
      <c r="C655" s="3" t="s">
        <v>4763</v>
      </c>
      <c r="D655" s="19">
        <v>75000</v>
      </c>
      <c r="E655" s="19">
        <v>106084.5</v>
      </c>
      <c r="F655" s="34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38">
        <f>ROUND((E655/D655)*100, 0)</f>
        <v>141</v>
      </c>
      <c r="P655" s="19">
        <f t="shared" si="20"/>
        <v>95.83</v>
      </c>
      <c r="Q655" t="s">
        <v>8323</v>
      </c>
      <c r="R655" t="s">
        <v>8325</v>
      </c>
      <c r="S655" s="30">
        <f>(((I655/60)/60)/24)+DATE(1970, 1, 1)</f>
        <v>42236.618518518517</v>
      </c>
      <c r="T655" s="30">
        <f t="shared" si="21"/>
        <v>42199.618518518517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 s="19">
        <v>12000</v>
      </c>
      <c r="E656" s="19">
        <v>32075</v>
      </c>
      <c r="F656" s="34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39">
        <f>ROUND((E656/D656)*100, 0)</f>
        <v>267</v>
      </c>
      <c r="P656" s="19">
        <f t="shared" si="20"/>
        <v>31.66</v>
      </c>
      <c r="Q656" t="s">
        <v>8323</v>
      </c>
      <c r="R656" t="s">
        <v>8325</v>
      </c>
      <c r="S656" s="30">
        <f>(((I656/60)/60)/24)+DATE(1970, 1, 1)</f>
        <v>42193.957326388889</v>
      </c>
      <c r="T656" s="30">
        <f t="shared" si="21"/>
        <v>42163.957326388889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 s="19">
        <v>8000</v>
      </c>
      <c r="E657" s="19">
        <v>11751</v>
      </c>
      <c r="F657" s="34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38">
        <f>ROUND((E657/D657)*100, 0)</f>
        <v>147</v>
      </c>
      <c r="P657" s="19">
        <f t="shared" si="20"/>
        <v>42.89</v>
      </c>
      <c r="Q657" t="s">
        <v>8323</v>
      </c>
      <c r="R657" t="s">
        <v>8325</v>
      </c>
      <c r="S657" s="30">
        <f>(((I657/60)/60)/24)+DATE(1970, 1, 1)</f>
        <v>42075.915648148148</v>
      </c>
      <c r="T657" s="30">
        <f t="shared" si="21"/>
        <v>42045.957314814819</v>
      </c>
    </row>
    <row r="658" spans="1:20" ht="60" x14ac:dyDescent="0.25">
      <c r="A658">
        <v>656</v>
      </c>
      <c r="B658" s="3" t="s">
        <v>657</v>
      </c>
      <c r="C658" s="3" t="s">
        <v>4766</v>
      </c>
      <c r="D658" s="19">
        <v>5000</v>
      </c>
      <c r="E658" s="19">
        <v>10678</v>
      </c>
      <c r="F658" s="34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39">
        <f>ROUND((E658/D658)*100, 0)</f>
        <v>214</v>
      </c>
      <c r="P658" s="19">
        <f t="shared" si="20"/>
        <v>122.74</v>
      </c>
      <c r="Q658" t="s">
        <v>8323</v>
      </c>
      <c r="R658" t="s">
        <v>8325</v>
      </c>
      <c r="S658" s="30">
        <f>(((I658/60)/60)/24)+DATE(1970, 1, 1)</f>
        <v>42477.762951388882</v>
      </c>
      <c r="T658" s="30">
        <f t="shared" si="21"/>
        <v>42417.804618055554</v>
      </c>
    </row>
    <row r="659" spans="1:20" ht="60" x14ac:dyDescent="0.25">
      <c r="A659">
        <v>657</v>
      </c>
      <c r="B659" s="3" t="s">
        <v>658</v>
      </c>
      <c r="C659" s="3" t="s">
        <v>4767</v>
      </c>
      <c r="D659" s="19">
        <v>15000</v>
      </c>
      <c r="E659" s="19">
        <v>18855</v>
      </c>
      <c r="F659" s="34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38">
        <f>ROUND((E659/D659)*100, 0)</f>
        <v>126</v>
      </c>
      <c r="P659" s="19">
        <f t="shared" si="20"/>
        <v>190.45</v>
      </c>
      <c r="Q659" t="s">
        <v>8323</v>
      </c>
      <c r="R659" t="s">
        <v>8325</v>
      </c>
      <c r="S659" s="30">
        <f>(((I659/60)/60)/24)+DATE(1970, 1, 1)</f>
        <v>42361.84574074074</v>
      </c>
      <c r="T659" s="30">
        <f t="shared" si="21"/>
        <v>42331.84574074074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 s="19">
        <v>28888</v>
      </c>
      <c r="E660" s="19">
        <v>30177</v>
      </c>
      <c r="F660" s="34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38">
        <f>ROUND((E660/D660)*100, 0)</f>
        <v>104</v>
      </c>
      <c r="P660" s="19">
        <f t="shared" si="20"/>
        <v>109.34</v>
      </c>
      <c r="Q660" t="s">
        <v>8323</v>
      </c>
      <c r="R660" t="s">
        <v>8325</v>
      </c>
      <c r="S660" s="30">
        <f>(((I660/60)/60)/24)+DATE(1970, 1, 1)</f>
        <v>42211.75</v>
      </c>
      <c r="T660" s="30">
        <f t="shared" si="21"/>
        <v>42179.160752314812</v>
      </c>
    </row>
    <row r="661" spans="1:20" x14ac:dyDescent="0.25">
      <c r="A661">
        <v>659</v>
      </c>
      <c r="B661" s="3" t="s">
        <v>660</v>
      </c>
      <c r="C661" s="3" t="s">
        <v>4769</v>
      </c>
      <c r="D661" s="19">
        <v>3000</v>
      </c>
      <c r="E661" s="19">
        <v>3017</v>
      </c>
      <c r="F661" s="34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38">
        <f>ROUND((E661/D661)*100, 0)</f>
        <v>101</v>
      </c>
      <c r="P661" s="19">
        <f t="shared" si="20"/>
        <v>143.66999999999999</v>
      </c>
      <c r="Q661" t="s">
        <v>8323</v>
      </c>
      <c r="R661" t="s">
        <v>8325</v>
      </c>
      <c r="S661" s="30">
        <f>(((I661/60)/60)/24)+DATE(1970, 1, 1)</f>
        <v>42239.593692129631</v>
      </c>
      <c r="T661" s="30">
        <f t="shared" si="21"/>
        <v>42209.593692129631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 s="19">
        <v>50000</v>
      </c>
      <c r="E662" s="19">
        <v>1529</v>
      </c>
      <c r="F662" s="36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40">
        <f>ROUND((E662/D662)*100, 0)</f>
        <v>3</v>
      </c>
      <c r="P662" s="19">
        <f t="shared" si="20"/>
        <v>84.94</v>
      </c>
      <c r="Q662" t="s">
        <v>8323</v>
      </c>
      <c r="R662" t="s">
        <v>8325</v>
      </c>
      <c r="S662" s="30">
        <f>(((I662/60)/60)/24)+DATE(1970, 1, 1)</f>
        <v>41952.783321759263</v>
      </c>
      <c r="T662" s="30">
        <f t="shared" si="21"/>
        <v>41922.741655092592</v>
      </c>
    </row>
    <row r="663" spans="1:20" ht="45" x14ac:dyDescent="0.25">
      <c r="A663">
        <v>661</v>
      </c>
      <c r="B663" s="3" t="s">
        <v>662</v>
      </c>
      <c r="C663" s="3" t="s">
        <v>4771</v>
      </c>
      <c r="D663" s="19">
        <v>10000</v>
      </c>
      <c r="E663" s="19">
        <v>95</v>
      </c>
      <c r="F663" s="36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40">
        <f>ROUND((E663/D663)*100, 0)</f>
        <v>1</v>
      </c>
      <c r="P663" s="19">
        <f t="shared" si="20"/>
        <v>10.56</v>
      </c>
      <c r="Q663" t="s">
        <v>8323</v>
      </c>
      <c r="R663" t="s">
        <v>8325</v>
      </c>
      <c r="S663" s="30">
        <f>(((I663/60)/60)/24)+DATE(1970, 1, 1)</f>
        <v>42666.645358796297</v>
      </c>
      <c r="T663" s="30">
        <f t="shared" si="21"/>
        <v>42636.645358796297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 s="19">
        <v>39000</v>
      </c>
      <c r="E664" s="19">
        <v>156</v>
      </c>
      <c r="F664" s="36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40">
        <f>ROUND((E664/D664)*100, 0)</f>
        <v>0</v>
      </c>
      <c r="P664" s="19">
        <f t="shared" si="20"/>
        <v>39</v>
      </c>
      <c r="Q664" t="s">
        <v>8323</v>
      </c>
      <c r="R664" t="s">
        <v>8325</v>
      </c>
      <c r="S664" s="30">
        <f>(((I664/60)/60)/24)+DATE(1970, 1, 1)</f>
        <v>42020.438043981485</v>
      </c>
      <c r="T664" s="30">
        <f t="shared" si="21"/>
        <v>41990.438043981485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 s="19">
        <v>200000</v>
      </c>
      <c r="E665" s="19">
        <v>700</v>
      </c>
      <c r="F665" s="36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40">
        <f>ROUND((E665/D665)*100, 0)</f>
        <v>0</v>
      </c>
      <c r="P665" s="19">
        <f t="shared" si="20"/>
        <v>100</v>
      </c>
      <c r="Q665" t="s">
        <v>8323</v>
      </c>
      <c r="R665" t="s">
        <v>8325</v>
      </c>
      <c r="S665" s="30">
        <f>(((I665/60)/60)/24)+DATE(1970, 1, 1)</f>
        <v>42203.843240740738</v>
      </c>
      <c r="T665" s="30">
        <f t="shared" si="21"/>
        <v>42173.843240740738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 s="19">
        <v>12000</v>
      </c>
      <c r="E666" s="19">
        <v>904</v>
      </c>
      <c r="F666" s="3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40">
        <f>ROUND((E666/D666)*100, 0)</f>
        <v>8</v>
      </c>
      <c r="P666" s="19">
        <f t="shared" si="20"/>
        <v>31.17</v>
      </c>
      <c r="Q666" t="s">
        <v>8323</v>
      </c>
      <c r="R666" t="s">
        <v>8325</v>
      </c>
      <c r="S666" s="30">
        <f>(((I666/60)/60)/24)+DATE(1970, 1, 1)</f>
        <v>42107.666377314818</v>
      </c>
      <c r="T666" s="30">
        <f t="shared" si="21"/>
        <v>42077.666377314818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 s="19">
        <v>10000</v>
      </c>
      <c r="E667" s="19">
        <v>1864</v>
      </c>
      <c r="F667" s="36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40">
        <f>ROUND((E667/D667)*100, 0)</f>
        <v>19</v>
      </c>
      <c r="P667" s="19">
        <f t="shared" si="20"/>
        <v>155.33000000000001</v>
      </c>
      <c r="Q667" t="s">
        <v>8323</v>
      </c>
      <c r="R667" t="s">
        <v>8325</v>
      </c>
      <c r="S667" s="30">
        <f>(((I667/60)/60)/24)+DATE(1970, 1, 1)</f>
        <v>42748.711354166662</v>
      </c>
      <c r="T667" s="30">
        <f t="shared" si="21"/>
        <v>42688.711354166662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 s="19">
        <v>200000</v>
      </c>
      <c r="E668" s="19">
        <v>8</v>
      </c>
      <c r="F668" s="36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40">
        <f>ROUND((E668/D668)*100, 0)</f>
        <v>0</v>
      </c>
      <c r="P668" s="19">
        <f t="shared" si="20"/>
        <v>2</v>
      </c>
      <c r="Q668" t="s">
        <v>8323</v>
      </c>
      <c r="R668" t="s">
        <v>8325</v>
      </c>
      <c r="S668" s="30">
        <f>(((I668/60)/60)/24)+DATE(1970, 1, 1)</f>
        <v>41868.832152777781</v>
      </c>
      <c r="T668" s="30">
        <f t="shared" si="21"/>
        <v>41838.832152777781</v>
      </c>
    </row>
    <row r="669" spans="1:20" ht="60" x14ac:dyDescent="0.25">
      <c r="A669">
        <v>667</v>
      </c>
      <c r="B669" s="3" t="s">
        <v>668</v>
      </c>
      <c r="C669" s="3" t="s">
        <v>4777</v>
      </c>
      <c r="D669" s="19">
        <v>50000</v>
      </c>
      <c r="E669" s="19">
        <v>5010</v>
      </c>
      <c r="F669" s="36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40">
        <f>ROUND((E669/D669)*100, 0)</f>
        <v>10</v>
      </c>
      <c r="P669" s="19">
        <f t="shared" si="20"/>
        <v>178.93</v>
      </c>
      <c r="Q669" t="s">
        <v>8323</v>
      </c>
      <c r="R669" t="s">
        <v>8325</v>
      </c>
      <c r="S669" s="30">
        <f>(((I669/60)/60)/24)+DATE(1970, 1, 1)</f>
        <v>42672.373414351852</v>
      </c>
      <c r="T669" s="30">
        <f t="shared" si="21"/>
        <v>42632.373414351852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 s="19">
        <v>15000</v>
      </c>
      <c r="E670" s="19">
        <v>684</v>
      </c>
      <c r="F670" s="36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40">
        <f>ROUND((E670/D670)*100, 0)</f>
        <v>5</v>
      </c>
      <c r="P670" s="19">
        <f t="shared" si="20"/>
        <v>27.36</v>
      </c>
      <c r="Q670" t="s">
        <v>8323</v>
      </c>
      <c r="R670" t="s">
        <v>8325</v>
      </c>
      <c r="S670" s="30">
        <f>(((I670/60)/60)/24)+DATE(1970, 1, 1)</f>
        <v>42135.831273148149</v>
      </c>
      <c r="T670" s="30">
        <f t="shared" si="21"/>
        <v>42090.831273148149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 s="19">
        <v>200000</v>
      </c>
      <c r="E671" s="19">
        <v>43015</v>
      </c>
      <c r="F671" s="36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40">
        <f>ROUND((E671/D671)*100, 0)</f>
        <v>22</v>
      </c>
      <c r="P671" s="19">
        <f t="shared" si="20"/>
        <v>1536.25</v>
      </c>
      <c r="Q671" t="s">
        <v>8323</v>
      </c>
      <c r="R671" t="s">
        <v>8325</v>
      </c>
      <c r="S671" s="30">
        <f>(((I671/60)/60)/24)+DATE(1970, 1, 1)</f>
        <v>42557.625671296293</v>
      </c>
      <c r="T671" s="30">
        <f t="shared" si="21"/>
        <v>42527.625671296293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 s="19">
        <v>90000</v>
      </c>
      <c r="E672" s="19">
        <v>26349</v>
      </c>
      <c r="F672" s="36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40">
        <f>ROUND((E672/D672)*100, 0)</f>
        <v>29</v>
      </c>
      <c r="P672" s="19">
        <f t="shared" si="20"/>
        <v>85</v>
      </c>
      <c r="Q672" t="s">
        <v>8323</v>
      </c>
      <c r="R672" t="s">
        <v>8325</v>
      </c>
      <c r="S672" s="30">
        <f>(((I672/60)/60)/24)+DATE(1970, 1, 1)</f>
        <v>42540.340277777781</v>
      </c>
      <c r="T672" s="30">
        <f t="shared" si="21"/>
        <v>42506.709722222222</v>
      </c>
    </row>
    <row r="673" spans="1:20" ht="60" x14ac:dyDescent="0.25">
      <c r="A673">
        <v>671</v>
      </c>
      <c r="B673" s="3" t="s">
        <v>672</v>
      </c>
      <c r="C673" s="3" t="s">
        <v>4781</v>
      </c>
      <c r="D673" s="19">
        <v>30000</v>
      </c>
      <c r="E673" s="19">
        <v>11828</v>
      </c>
      <c r="F673" s="36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40">
        <f>ROUND((E673/D673)*100, 0)</f>
        <v>39</v>
      </c>
      <c r="P673" s="19">
        <f t="shared" si="20"/>
        <v>788.53</v>
      </c>
      <c r="Q673" t="s">
        <v>8323</v>
      </c>
      <c r="R673" t="s">
        <v>8325</v>
      </c>
      <c r="S673" s="30">
        <f>(((I673/60)/60)/24)+DATE(1970, 1, 1)</f>
        <v>42018.166666666672</v>
      </c>
      <c r="T673" s="30">
        <f t="shared" si="21"/>
        <v>41984.692731481482</v>
      </c>
    </row>
    <row r="674" spans="1:20" ht="60" x14ac:dyDescent="0.25">
      <c r="A674">
        <v>672</v>
      </c>
      <c r="B674" s="3" t="s">
        <v>673</v>
      </c>
      <c r="C674" s="3" t="s">
        <v>4782</v>
      </c>
      <c r="D674" s="19">
        <v>50000</v>
      </c>
      <c r="E674" s="19">
        <v>10814</v>
      </c>
      <c r="F674" s="36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40">
        <f>ROUND((E674/D674)*100, 0)</f>
        <v>22</v>
      </c>
      <c r="P674" s="19">
        <f t="shared" si="20"/>
        <v>50.3</v>
      </c>
      <c r="Q674" t="s">
        <v>8323</v>
      </c>
      <c r="R674" t="s">
        <v>8325</v>
      </c>
      <c r="S674" s="30">
        <f>(((I674/60)/60)/24)+DATE(1970, 1, 1)</f>
        <v>42005.207638888889</v>
      </c>
      <c r="T674" s="30">
        <f t="shared" si="21"/>
        <v>41974.219490740739</v>
      </c>
    </row>
    <row r="675" spans="1:20" ht="60" x14ac:dyDescent="0.25">
      <c r="A675">
        <v>673</v>
      </c>
      <c r="B675" s="3" t="s">
        <v>674</v>
      </c>
      <c r="C675" s="3" t="s">
        <v>4783</v>
      </c>
      <c r="D675" s="19">
        <v>100000</v>
      </c>
      <c r="E675" s="19">
        <v>205</v>
      </c>
      <c r="F675" s="36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40">
        <f>ROUND((E675/D675)*100, 0)</f>
        <v>0</v>
      </c>
      <c r="P675" s="19">
        <f t="shared" si="20"/>
        <v>68.33</v>
      </c>
      <c r="Q675" t="s">
        <v>8323</v>
      </c>
      <c r="R675" t="s">
        <v>8325</v>
      </c>
      <c r="S675" s="30">
        <f>(((I675/60)/60)/24)+DATE(1970, 1, 1)</f>
        <v>41883.840474537035</v>
      </c>
      <c r="T675" s="30">
        <f t="shared" si="21"/>
        <v>41838.840474537035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 s="19">
        <v>50000</v>
      </c>
      <c r="E676" s="19">
        <v>15</v>
      </c>
      <c r="F676" s="3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40">
        <f>ROUND((E676/D676)*100, 0)</f>
        <v>0</v>
      </c>
      <c r="P676" s="19">
        <f t="shared" si="20"/>
        <v>7.5</v>
      </c>
      <c r="Q676" t="s">
        <v>8323</v>
      </c>
      <c r="R676" t="s">
        <v>8325</v>
      </c>
      <c r="S676" s="30">
        <f>(((I676/60)/60)/24)+DATE(1970, 1, 1)</f>
        <v>41863.116053240738</v>
      </c>
      <c r="T676" s="30">
        <f t="shared" si="21"/>
        <v>41803.116053240738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 s="19">
        <v>6000</v>
      </c>
      <c r="E677" s="19">
        <v>891</v>
      </c>
      <c r="F677" s="36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40">
        <f>ROUND((E677/D677)*100, 0)</f>
        <v>15</v>
      </c>
      <c r="P677" s="19">
        <f t="shared" si="20"/>
        <v>34.270000000000003</v>
      </c>
      <c r="Q677" t="s">
        <v>8323</v>
      </c>
      <c r="R677" t="s">
        <v>8325</v>
      </c>
      <c r="S677" s="30">
        <f>(((I677/60)/60)/24)+DATE(1970, 1, 1)</f>
        <v>42005.290972222225</v>
      </c>
      <c r="T677" s="30">
        <f t="shared" si="21"/>
        <v>41975.930601851855</v>
      </c>
    </row>
    <row r="678" spans="1:20" ht="60" x14ac:dyDescent="0.25">
      <c r="A678">
        <v>676</v>
      </c>
      <c r="B678" s="3" t="s">
        <v>677</v>
      </c>
      <c r="C678" s="3" t="s">
        <v>4786</v>
      </c>
      <c r="D678" s="19">
        <v>100000</v>
      </c>
      <c r="E678" s="19">
        <v>1471</v>
      </c>
      <c r="F678" s="36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40">
        <f>ROUND((E678/D678)*100, 0)</f>
        <v>1</v>
      </c>
      <c r="P678" s="19">
        <f t="shared" si="20"/>
        <v>61.29</v>
      </c>
      <c r="Q678" t="s">
        <v>8323</v>
      </c>
      <c r="R678" t="s">
        <v>8325</v>
      </c>
      <c r="S678" s="30">
        <f>(((I678/60)/60)/24)+DATE(1970, 1, 1)</f>
        <v>42042.768298611118</v>
      </c>
      <c r="T678" s="30">
        <f t="shared" si="21"/>
        <v>42012.768298611118</v>
      </c>
    </row>
    <row r="679" spans="1:20" ht="75" x14ac:dyDescent="0.25">
      <c r="A679">
        <v>677</v>
      </c>
      <c r="B679" s="3" t="s">
        <v>678</v>
      </c>
      <c r="C679" s="3" t="s">
        <v>4787</v>
      </c>
      <c r="D679" s="19">
        <v>50000</v>
      </c>
      <c r="E679" s="19">
        <v>12792</v>
      </c>
      <c r="F679" s="36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40">
        <f>ROUND((E679/D679)*100, 0)</f>
        <v>26</v>
      </c>
      <c r="P679" s="19">
        <f t="shared" si="20"/>
        <v>133.25</v>
      </c>
      <c r="Q679" t="s">
        <v>8323</v>
      </c>
      <c r="R679" t="s">
        <v>8325</v>
      </c>
      <c r="S679" s="30">
        <f>(((I679/60)/60)/24)+DATE(1970, 1, 1)</f>
        <v>42549.403877314813</v>
      </c>
      <c r="T679" s="30">
        <f t="shared" si="21"/>
        <v>42504.403877314813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 s="19">
        <v>29000</v>
      </c>
      <c r="E680" s="19">
        <v>1108</v>
      </c>
      <c r="F680" s="36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40">
        <f>ROUND((E680/D680)*100, 0)</f>
        <v>4</v>
      </c>
      <c r="P680" s="19">
        <f t="shared" si="20"/>
        <v>65.180000000000007</v>
      </c>
      <c r="Q680" t="s">
        <v>8323</v>
      </c>
      <c r="R680" t="s">
        <v>8325</v>
      </c>
      <c r="S680" s="30">
        <f>(((I680/60)/60)/24)+DATE(1970, 1, 1)</f>
        <v>42511.376597222217</v>
      </c>
      <c r="T680" s="30">
        <f t="shared" si="21"/>
        <v>42481.376597222217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 s="19">
        <v>57000</v>
      </c>
      <c r="E681" s="19">
        <v>8827</v>
      </c>
      <c r="F681" s="36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40">
        <f>ROUND((E681/D681)*100, 0)</f>
        <v>15</v>
      </c>
      <c r="P681" s="19">
        <f t="shared" si="20"/>
        <v>93.9</v>
      </c>
      <c r="Q681" t="s">
        <v>8323</v>
      </c>
      <c r="R681" t="s">
        <v>8325</v>
      </c>
      <c r="S681" s="30">
        <f>(((I681/60)/60)/24)+DATE(1970, 1, 1)</f>
        <v>42616.695706018523</v>
      </c>
      <c r="T681" s="30">
        <f t="shared" si="21"/>
        <v>42556.695706018523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 s="19">
        <v>75000</v>
      </c>
      <c r="E682" s="19">
        <v>19434</v>
      </c>
      <c r="F682" s="36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40">
        <f>ROUND((E682/D682)*100, 0)</f>
        <v>26</v>
      </c>
      <c r="P682" s="19">
        <f t="shared" si="20"/>
        <v>150.65</v>
      </c>
      <c r="Q682" t="s">
        <v>8323</v>
      </c>
      <c r="R682" t="s">
        <v>8325</v>
      </c>
      <c r="S682" s="30">
        <f>(((I682/60)/60)/24)+DATE(1970, 1, 1)</f>
        <v>41899.501516203702</v>
      </c>
      <c r="T682" s="30">
        <f t="shared" si="21"/>
        <v>41864.501516203702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 s="19">
        <v>2500</v>
      </c>
      <c r="E683" s="19">
        <v>1</v>
      </c>
      <c r="F683" s="36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40">
        <f>ROUND((E683/D683)*100, 0)</f>
        <v>0</v>
      </c>
      <c r="P683" s="19">
        <f t="shared" si="20"/>
        <v>1</v>
      </c>
      <c r="Q683" t="s">
        <v>8323</v>
      </c>
      <c r="R683" t="s">
        <v>8325</v>
      </c>
      <c r="S683" s="30">
        <f>(((I683/60)/60)/24)+DATE(1970, 1, 1)</f>
        <v>42669.805601851855</v>
      </c>
      <c r="T683" s="30">
        <f t="shared" si="21"/>
        <v>42639.805601851855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 s="19">
        <v>50000</v>
      </c>
      <c r="E684" s="19">
        <v>53</v>
      </c>
      <c r="F684" s="36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40">
        <f>ROUND((E684/D684)*100, 0)</f>
        <v>0</v>
      </c>
      <c r="P684" s="19">
        <f t="shared" si="20"/>
        <v>13.25</v>
      </c>
      <c r="Q684" t="s">
        <v>8323</v>
      </c>
      <c r="R684" t="s">
        <v>8325</v>
      </c>
      <c r="S684" s="30">
        <f>(((I684/60)/60)/24)+DATE(1970, 1, 1)</f>
        <v>42808.723634259266</v>
      </c>
      <c r="T684" s="30">
        <f t="shared" si="21"/>
        <v>42778.765300925923</v>
      </c>
    </row>
    <row r="685" spans="1:20" ht="60" x14ac:dyDescent="0.25">
      <c r="A685">
        <v>683</v>
      </c>
      <c r="B685" s="3" t="s">
        <v>684</v>
      </c>
      <c r="C685" s="3" t="s">
        <v>4793</v>
      </c>
      <c r="D685" s="19">
        <v>35000</v>
      </c>
      <c r="E685" s="19">
        <v>298</v>
      </c>
      <c r="F685" s="36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40">
        <f>ROUND((E685/D685)*100, 0)</f>
        <v>1</v>
      </c>
      <c r="P685" s="19">
        <f t="shared" si="20"/>
        <v>99.33</v>
      </c>
      <c r="Q685" t="s">
        <v>8323</v>
      </c>
      <c r="R685" t="s">
        <v>8325</v>
      </c>
      <c r="S685" s="30">
        <f>(((I685/60)/60)/24)+DATE(1970, 1, 1)</f>
        <v>42674.900046296301</v>
      </c>
      <c r="T685" s="30">
        <f t="shared" si="21"/>
        <v>42634.900046296301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 s="19">
        <v>320000</v>
      </c>
      <c r="E686" s="19">
        <v>23948</v>
      </c>
      <c r="F686" s="3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40">
        <f>ROUND((E686/D686)*100, 0)</f>
        <v>7</v>
      </c>
      <c r="P686" s="19">
        <f t="shared" si="20"/>
        <v>177.39</v>
      </c>
      <c r="Q686" t="s">
        <v>8323</v>
      </c>
      <c r="R686" t="s">
        <v>8325</v>
      </c>
      <c r="S686" s="30">
        <f>(((I686/60)/60)/24)+DATE(1970, 1, 1)</f>
        <v>41845.125</v>
      </c>
      <c r="T686" s="30">
        <f t="shared" si="21"/>
        <v>41809.473275462966</v>
      </c>
    </row>
    <row r="687" spans="1:20" ht="60" x14ac:dyDescent="0.25">
      <c r="A687">
        <v>685</v>
      </c>
      <c r="B687" s="3" t="s">
        <v>686</v>
      </c>
      <c r="C687" s="3" t="s">
        <v>4795</v>
      </c>
      <c r="D687" s="19">
        <v>2000</v>
      </c>
      <c r="E687" s="19">
        <v>553</v>
      </c>
      <c r="F687" s="36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40">
        <f>ROUND((E687/D687)*100, 0)</f>
        <v>28</v>
      </c>
      <c r="P687" s="19">
        <f t="shared" si="20"/>
        <v>55.3</v>
      </c>
      <c r="Q687" t="s">
        <v>8323</v>
      </c>
      <c r="R687" t="s">
        <v>8325</v>
      </c>
      <c r="S687" s="30">
        <f>(((I687/60)/60)/24)+DATE(1970, 1, 1)</f>
        <v>42016.866574074069</v>
      </c>
      <c r="T687" s="30">
        <f t="shared" si="21"/>
        <v>41971.866574074069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 s="19">
        <v>500000</v>
      </c>
      <c r="E688" s="19">
        <v>0</v>
      </c>
      <c r="F688" s="36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40">
        <f>ROUND((E688/D688)*100, 0)</f>
        <v>0</v>
      </c>
      <c r="P688" s="19">
        <f t="shared" si="20"/>
        <v>0</v>
      </c>
      <c r="Q688" t="s">
        <v>8323</v>
      </c>
      <c r="R688" t="s">
        <v>8325</v>
      </c>
      <c r="S688" s="30">
        <f>(((I688/60)/60)/24)+DATE(1970, 1, 1)</f>
        <v>42219.673263888893</v>
      </c>
      <c r="T688" s="30">
        <f t="shared" si="21"/>
        <v>42189.673263888893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 s="19">
        <v>100000</v>
      </c>
      <c r="E689" s="19">
        <v>3550</v>
      </c>
      <c r="F689" s="36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40">
        <f>ROUND((E689/D689)*100, 0)</f>
        <v>4</v>
      </c>
      <c r="P689" s="19">
        <f t="shared" si="20"/>
        <v>591.66999999999996</v>
      </c>
      <c r="Q689" t="s">
        <v>8323</v>
      </c>
      <c r="R689" t="s">
        <v>8325</v>
      </c>
      <c r="S689" s="30">
        <f>(((I689/60)/60)/24)+DATE(1970, 1, 1)</f>
        <v>42771.750613425931</v>
      </c>
      <c r="T689" s="30">
        <f t="shared" si="21"/>
        <v>42711.750613425931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 s="19">
        <v>20000</v>
      </c>
      <c r="E690" s="19">
        <v>14598</v>
      </c>
      <c r="F690" s="36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40">
        <f>ROUND((E690/D690)*100, 0)</f>
        <v>73</v>
      </c>
      <c r="P690" s="19">
        <f t="shared" si="20"/>
        <v>405.5</v>
      </c>
      <c r="Q690" t="s">
        <v>8323</v>
      </c>
      <c r="R690" t="s">
        <v>8325</v>
      </c>
      <c r="S690" s="30">
        <f>(((I690/60)/60)/24)+DATE(1970, 1, 1)</f>
        <v>42292.104780092588</v>
      </c>
      <c r="T690" s="30">
        <f t="shared" si="21"/>
        <v>42262.104780092588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 s="19">
        <v>200000</v>
      </c>
      <c r="E691" s="19">
        <v>115297.5</v>
      </c>
      <c r="F691" s="36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40">
        <f>ROUND((E691/D691)*100, 0)</f>
        <v>58</v>
      </c>
      <c r="P691" s="19">
        <f t="shared" si="20"/>
        <v>343.15</v>
      </c>
      <c r="Q691" t="s">
        <v>8323</v>
      </c>
      <c r="R691" t="s">
        <v>8325</v>
      </c>
      <c r="S691" s="30">
        <f>(((I691/60)/60)/24)+DATE(1970, 1, 1)</f>
        <v>42712.207638888889</v>
      </c>
      <c r="T691" s="30">
        <f t="shared" si="21"/>
        <v>42675.66778935185</v>
      </c>
    </row>
    <row r="692" spans="1:20" ht="30" x14ac:dyDescent="0.25">
      <c r="A692">
        <v>690</v>
      </c>
      <c r="B692" s="3" t="s">
        <v>691</v>
      </c>
      <c r="C692" s="3" t="s">
        <v>4800</v>
      </c>
      <c r="D692" s="19">
        <v>20000</v>
      </c>
      <c r="E692" s="19">
        <v>2468</v>
      </c>
      <c r="F692" s="36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40">
        <f>ROUND((E692/D692)*100, 0)</f>
        <v>12</v>
      </c>
      <c r="P692" s="19">
        <f t="shared" si="20"/>
        <v>72.59</v>
      </c>
      <c r="Q692" t="s">
        <v>8323</v>
      </c>
      <c r="R692" t="s">
        <v>8325</v>
      </c>
      <c r="S692" s="30">
        <f>(((I692/60)/60)/24)+DATE(1970, 1, 1)</f>
        <v>42622.25</v>
      </c>
      <c r="T692" s="30">
        <f t="shared" si="21"/>
        <v>42579.634733796294</v>
      </c>
    </row>
    <row r="693" spans="1:20" ht="45" x14ac:dyDescent="0.25">
      <c r="A693">
        <v>691</v>
      </c>
      <c r="B693" s="3" t="s">
        <v>692</v>
      </c>
      <c r="C693" s="3" t="s">
        <v>4801</v>
      </c>
      <c r="D693" s="19">
        <v>50000</v>
      </c>
      <c r="E693" s="19">
        <v>260</v>
      </c>
      <c r="F693" s="36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40">
        <f>ROUND((E693/D693)*100, 0)</f>
        <v>1</v>
      </c>
      <c r="P693" s="19">
        <f t="shared" si="20"/>
        <v>26</v>
      </c>
      <c r="Q693" t="s">
        <v>8323</v>
      </c>
      <c r="R693" t="s">
        <v>8325</v>
      </c>
      <c r="S693" s="30">
        <f>(((I693/60)/60)/24)+DATE(1970, 1, 1)</f>
        <v>42186.028310185182</v>
      </c>
      <c r="T693" s="30">
        <f t="shared" si="21"/>
        <v>42158.028310185182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 s="19">
        <v>20000</v>
      </c>
      <c r="E694" s="19">
        <v>1306</v>
      </c>
      <c r="F694" s="36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40">
        <f>ROUND((E694/D694)*100, 0)</f>
        <v>7</v>
      </c>
      <c r="P694" s="19">
        <f t="shared" si="20"/>
        <v>6.5</v>
      </c>
      <c r="Q694" t="s">
        <v>8323</v>
      </c>
      <c r="R694" t="s">
        <v>8325</v>
      </c>
      <c r="S694" s="30">
        <f>(((I694/60)/60)/24)+DATE(1970, 1, 1)</f>
        <v>42726.37572916667</v>
      </c>
      <c r="T694" s="30">
        <f t="shared" si="21"/>
        <v>42696.37572916667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 s="19">
        <v>100000</v>
      </c>
      <c r="E695" s="19">
        <v>35338</v>
      </c>
      <c r="F695" s="36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40">
        <f>ROUND((E695/D695)*100, 0)</f>
        <v>35</v>
      </c>
      <c r="P695" s="19">
        <f t="shared" si="20"/>
        <v>119.39</v>
      </c>
      <c r="Q695" t="s">
        <v>8323</v>
      </c>
      <c r="R695" t="s">
        <v>8325</v>
      </c>
      <c r="S695" s="30">
        <f>(((I695/60)/60)/24)+DATE(1970, 1, 1)</f>
        <v>42124.808182870373</v>
      </c>
      <c r="T695" s="30">
        <f t="shared" si="21"/>
        <v>42094.808182870373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 s="19">
        <v>150000</v>
      </c>
      <c r="E696" s="19">
        <v>590</v>
      </c>
      <c r="F696" s="3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40">
        <f>ROUND((E696/D696)*100, 0)</f>
        <v>0</v>
      </c>
      <c r="P696" s="19">
        <f t="shared" si="20"/>
        <v>84.29</v>
      </c>
      <c r="Q696" t="s">
        <v>8323</v>
      </c>
      <c r="R696" t="s">
        <v>8325</v>
      </c>
      <c r="S696" s="30">
        <f>(((I696/60)/60)/24)+DATE(1970, 1, 1)</f>
        <v>42767.663877314815</v>
      </c>
      <c r="T696" s="30">
        <f t="shared" si="21"/>
        <v>42737.663877314815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 s="19">
        <v>60000</v>
      </c>
      <c r="E697" s="19">
        <v>636</v>
      </c>
      <c r="F697" s="36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40">
        <f>ROUND((E697/D697)*100, 0)</f>
        <v>1</v>
      </c>
      <c r="P697" s="19">
        <f t="shared" si="20"/>
        <v>90.86</v>
      </c>
      <c r="Q697" t="s">
        <v>8323</v>
      </c>
      <c r="R697" t="s">
        <v>8325</v>
      </c>
      <c r="S697" s="30">
        <f>(((I697/60)/60)/24)+DATE(1970, 1, 1)</f>
        <v>41943.521064814813</v>
      </c>
      <c r="T697" s="30">
        <f t="shared" si="21"/>
        <v>41913.521064814813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 s="19">
        <v>175000</v>
      </c>
      <c r="E698" s="19">
        <v>1</v>
      </c>
      <c r="F698" s="36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40">
        <f>ROUND((E698/D698)*100, 0)</f>
        <v>0</v>
      </c>
      <c r="P698" s="19">
        <f t="shared" si="20"/>
        <v>1</v>
      </c>
      <c r="Q698" t="s">
        <v>8323</v>
      </c>
      <c r="R698" t="s">
        <v>8325</v>
      </c>
      <c r="S698" s="30">
        <f>(((I698/60)/60)/24)+DATE(1970, 1, 1)</f>
        <v>41845.927106481482</v>
      </c>
      <c r="T698" s="30">
        <f t="shared" si="21"/>
        <v>41815.927106481482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 s="19">
        <v>5000</v>
      </c>
      <c r="E699" s="19">
        <v>2319</v>
      </c>
      <c r="F699" s="36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40">
        <f>ROUND((E699/D699)*100, 0)</f>
        <v>46</v>
      </c>
      <c r="P699" s="19">
        <f t="shared" si="20"/>
        <v>20.34</v>
      </c>
      <c r="Q699" t="s">
        <v>8323</v>
      </c>
      <c r="R699" t="s">
        <v>8325</v>
      </c>
      <c r="S699" s="30">
        <f>(((I699/60)/60)/24)+DATE(1970, 1, 1)</f>
        <v>42403.523020833338</v>
      </c>
      <c r="T699" s="30">
        <f t="shared" si="21"/>
        <v>42388.523020833338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 s="19">
        <v>100000</v>
      </c>
      <c r="E700" s="19">
        <v>15390</v>
      </c>
      <c r="F700" s="36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40">
        <f>ROUND((E700/D700)*100, 0)</f>
        <v>15</v>
      </c>
      <c r="P700" s="19">
        <f t="shared" si="20"/>
        <v>530.69000000000005</v>
      </c>
      <c r="Q700" t="s">
        <v>8323</v>
      </c>
      <c r="R700" t="s">
        <v>8325</v>
      </c>
      <c r="S700" s="30">
        <f>(((I700/60)/60)/24)+DATE(1970, 1, 1)</f>
        <v>41900.083333333336</v>
      </c>
      <c r="T700" s="30">
        <f t="shared" si="21"/>
        <v>41866.931076388886</v>
      </c>
    </row>
    <row r="701" spans="1:20" ht="60" x14ac:dyDescent="0.25">
      <c r="A701">
        <v>699</v>
      </c>
      <c r="B701" s="3" t="s">
        <v>700</v>
      </c>
      <c r="C701" s="3" t="s">
        <v>4809</v>
      </c>
      <c r="D701" s="19">
        <v>130000</v>
      </c>
      <c r="E701" s="19">
        <v>107148.74</v>
      </c>
      <c r="F701" s="36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40">
        <f>ROUND((E701/D701)*100, 0)</f>
        <v>82</v>
      </c>
      <c r="P701" s="19">
        <f t="shared" si="20"/>
        <v>120.39</v>
      </c>
      <c r="Q701" t="s">
        <v>8323</v>
      </c>
      <c r="R701" t="s">
        <v>8325</v>
      </c>
      <c r="S701" s="30">
        <f>(((I701/60)/60)/24)+DATE(1970, 1, 1)</f>
        <v>41600.666666666664</v>
      </c>
      <c r="T701" s="30">
        <f t="shared" si="21"/>
        <v>41563.485509259262</v>
      </c>
    </row>
    <row r="702" spans="1:20" ht="60" x14ac:dyDescent="0.25">
      <c r="A702">
        <v>700</v>
      </c>
      <c r="B702" s="3" t="s">
        <v>701</v>
      </c>
      <c r="C702" s="3" t="s">
        <v>4810</v>
      </c>
      <c r="D702" s="19">
        <v>15000</v>
      </c>
      <c r="E702" s="19">
        <v>403</v>
      </c>
      <c r="F702" s="36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40">
        <f>ROUND((E702/D702)*100, 0)</f>
        <v>3</v>
      </c>
      <c r="P702" s="19">
        <f t="shared" si="20"/>
        <v>13</v>
      </c>
      <c r="Q702" t="s">
        <v>8323</v>
      </c>
      <c r="R702" t="s">
        <v>8325</v>
      </c>
      <c r="S702" s="30">
        <f>(((I702/60)/60)/24)+DATE(1970, 1, 1)</f>
        <v>42745.688437500001</v>
      </c>
      <c r="T702" s="30">
        <f t="shared" si="21"/>
        <v>42715.688437500001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 s="19">
        <v>23000</v>
      </c>
      <c r="E703" s="19">
        <v>6118</v>
      </c>
      <c r="F703" s="36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40">
        <f>ROUND((E703/D703)*100, 0)</f>
        <v>27</v>
      </c>
      <c r="P703" s="19">
        <f t="shared" si="20"/>
        <v>291.33</v>
      </c>
      <c r="Q703" t="s">
        <v>8323</v>
      </c>
      <c r="R703" t="s">
        <v>8325</v>
      </c>
      <c r="S703" s="30">
        <f>(((I703/60)/60)/24)+DATE(1970, 1, 1)</f>
        <v>41843.662962962961</v>
      </c>
      <c r="T703" s="30">
        <f t="shared" si="21"/>
        <v>41813.662962962961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 s="19">
        <v>15000</v>
      </c>
      <c r="E704" s="19">
        <v>4622.01</v>
      </c>
      <c r="F704" s="36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40">
        <f>ROUND((E704/D704)*100, 0)</f>
        <v>31</v>
      </c>
      <c r="P704" s="19">
        <f t="shared" si="20"/>
        <v>124.92</v>
      </c>
      <c r="Q704" t="s">
        <v>8323</v>
      </c>
      <c r="R704" t="s">
        <v>8325</v>
      </c>
      <c r="S704" s="30">
        <f>(((I704/60)/60)/24)+DATE(1970, 1, 1)</f>
        <v>42698.768368055549</v>
      </c>
      <c r="T704" s="30">
        <f t="shared" si="21"/>
        <v>42668.726701388892</v>
      </c>
    </row>
    <row r="705" spans="1:20" ht="45" x14ac:dyDescent="0.25">
      <c r="A705">
        <v>703</v>
      </c>
      <c r="B705" s="3" t="s">
        <v>704</v>
      </c>
      <c r="C705" s="3" t="s">
        <v>4813</v>
      </c>
      <c r="D705" s="19">
        <v>15000</v>
      </c>
      <c r="E705" s="19">
        <v>837</v>
      </c>
      <c r="F705" s="36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40">
        <f>ROUND((E705/D705)*100, 0)</f>
        <v>6</v>
      </c>
      <c r="P705" s="19">
        <f t="shared" si="20"/>
        <v>119.57</v>
      </c>
      <c r="Q705" t="s">
        <v>8323</v>
      </c>
      <c r="R705" t="s">
        <v>8325</v>
      </c>
      <c r="S705" s="30">
        <f>(((I705/60)/60)/24)+DATE(1970, 1, 1)</f>
        <v>42766.98055555555</v>
      </c>
      <c r="T705" s="30">
        <f t="shared" si="21"/>
        <v>42711.950798611113</v>
      </c>
    </row>
    <row r="706" spans="1:20" ht="45" x14ac:dyDescent="0.25">
      <c r="A706">
        <v>704</v>
      </c>
      <c r="B706" s="3" t="s">
        <v>705</v>
      </c>
      <c r="C706" s="3" t="s">
        <v>4814</v>
      </c>
      <c r="D706" s="19">
        <v>55000</v>
      </c>
      <c r="E706" s="19">
        <v>481</v>
      </c>
      <c r="F706" s="3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40">
        <f>ROUND((E706/D706)*100, 0)</f>
        <v>1</v>
      </c>
      <c r="P706" s="19">
        <f t="shared" si="20"/>
        <v>120.25</v>
      </c>
      <c r="Q706" t="s">
        <v>8323</v>
      </c>
      <c r="R706" t="s">
        <v>8325</v>
      </c>
      <c r="S706" s="30">
        <f>(((I706/60)/60)/24)+DATE(1970, 1, 1)</f>
        <v>42786.192916666667</v>
      </c>
      <c r="T706" s="30">
        <f t="shared" si="21"/>
        <v>42726.192916666667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 s="19">
        <v>100000</v>
      </c>
      <c r="E707" s="19">
        <v>977</v>
      </c>
      <c r="F707" s="36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40">
        <f>ROUND((E707/D707)*100, 0)</f>
        <v>1</v>
      </c>
      <c r="P707" s="19">
        <f t="shared" ref="P707:P770" si="22">IFERROR(ROUND((E707/L707), 2),0)</f>
        <v>195.4</v>
      </c>
      <c r="Q707" t="s">
        <v>8323</v>
      </c>
      <c r="R707" t="s">
        <v>8325</v>
      </c>
      <c r="S707" s="30">
        <f>(((I707/60)/60)/24)+DATE(1970, 1, 1)</f>
        <v>42756.491643518515</v>
      </c>
      <c r="T707" s="30">
        <f t="shared" ref="T707:T770" si="23">(((J707/60)/60)/24)+DATE(1970, 1, 1)</f>
        <v>42726.491643518515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 s="19">
        <v>100000</v>
      </c>
      <c r="E708" s="19">
        <v>0</v>
      </c>
      <c r="F708" s="36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40">
        <f>ROUND((E708/D708)*100, 0)</f>
        <v>0</v>
      </c>
      <c r="P708" s="19">
        <f t="shared" si="22"/>
        <v>0</v>
      </c>
      <c r="Q708" t="s">
        <v>8323</v>
      </c>
      <c r="R708" t="s">
        <v>8325</v>
      </c>
      <c r="S708" s="30">
        <f>(((I708/60)/60)/24)+DATE(1970, 1, 1)</f>
        <v>42718.777083333334</v>
      </c>
      <c r="T708" s="30">
        <f t="shared" si="23"/>
        <v>42676.995173611111</v>
      </c>
    </row>
    <row r="709" spans="1:20" ht="60" x14ac:dyDescent="0.25">
      <c r="A709">
        <v>707</v>
      </c>
      <c r="B709" s="3" t="s">
        <v>708</v>
      </c>
      <c r="C709" s="3" t="s">
        <v>4817</v>
      </c>
      <c r="D709" s="19">
        <v>68000</v>
      </c>
      <c r="E709" s="19">
        <v>53670.6</v>
      </c>
      <c r="F709" s="36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40">
        <f>ROUND((E709/D709)*100, 0)</f>
        <v>79</v>
      </c>
      <c r="P709" s="19">
        <f t="shared" si="22"/>
        <v>117.7</v>
      </c>
      <c r="Q709" t="s">
        <v>8323</v>
      </c>
      <c r="R709" t="s">
        <v>8325</v>
      </c>
      <c r="S709" s="30">
        <f>(((I709/60)/60)/24)+DATE(1970, 1, 1)</f>
        <v>42736.663506944446</v>
      </c>
      <c r="T709" s="30">
        <f t="shared" si="23"/>
        <v>42696.663506944446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 s="19">
        <v>40000</v>
      </c>
      <c r="E710" s="19">
        <v>8837</v>
      </c>
      <c r="F710" s="36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40">
        <f>ROUND((E710/D710)*100, 0)</f>
        <v>22</v>
      </c>
      <c r="P710" s="19">
        <f t="shared" si="22"/>
        <v>23.95</v>
      </c>
      <c r="Q710" t="s">
        <v>8323</v>
      </c>
      <c r="R710" t="s">
        <v>8325</v>
      </c>
      <c r="S710" s="30">
        <f>(((I710/60)/60)/24)+DATE(1970, 1, 1)</f>
        <v>41895.581018518518</v>
      </c>
      <c r="T710" s="30">
        <f t="shared" si="23"/>
        <v>41835.581018518518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 s="19">
        <v>15000</v>
      </c>
      <c r="E711" s="19">
        <v>61</v>
      </c>
      <c r="F711" s="36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40">
        <f>ROUND((E711/D711)*100, 0)</f>
        <v>0</v>
      </c>
      <c r="P711" s="19">
        <f t="shared" si="22"/>
        <v>30.5</v>
      </c>
      <c r="Q711" t="s">
        <v>8323</v>
      </c>
      <c r="R711" t="s">
        <v>8325</v>
      </c>
      <c r="S711" s="30">
        <f>(((I711/60)/60)/24)+DATE(1970, 1, 1)</f>
        <v>41978.041192129633</v>
      </c>
      <c r="T711" s="30">
        <f t="shared" si="23"/>
        <v>41948.041192129633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 s="19">
        <v>1200</v>
      </c>
      <c r="E712" s="19">
        <v>0</v>
      </c>
      <c r="F712" s="36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40">
        <f>ROUND((E712/D712)*100, 0)</f>
        <v>0</v>
      </c>
      <c r="P712" s="19">
        <f t="shared" si="22"/>
        <v>0</v>
      </c>
      <c r="Q712" t="s">
        <v>8323</v>
      </c>
      <c r="R712" t="s">
        <v>8325</v>
      </c>
      <c r="S712" s="30">
        <f>(((I712/60)/60)/24)+DATE(1970, 1, 1)</f>
        <v>41871.030555555553</v>
      </c>
      <c r="T712" s="30">
        <f t="shared" si="23"/>
        <v>41837.984976851854</v>
      </c>
    </row>
    <row r="713" spans="1:20" ht="60" x14ac:dyDescent="0.25">
      <c r="A713">
        <v>711</v>
      </c>
      <c r="B713" s="3" t="s">
        <v>712</v>
      </c>
      <c r="C713" s="3" t="s">
        <v>4821</v>
      </c>
      <c r="D713" s="19">
        <v>100000</v>
      </c>
      <c r="E713" s="19">
        <v>33791</v>
      </c>
      <c r="F713" s="36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40">
        <f>ROUND((E713/D713)*100, 0)</f>
        <v>34</v>
      </c>
      <c r="P713" s="19">
        <f t="shared" si="22"/>
        <v>99.97</v>
      </c>
      <c r="Q713" t="s">
        <v>8323</v>
      </c>
      <c r="R713" t="s">
        <v>8325</v>
      </c>
      <c r="S713" s="30">
        <f>(((I713/60)/60)/24)+DATE(1970, 1, 1)</f>
        <v>42718.500787037032</v>
      </c>
      <c r="T713" s="30">
        <f t="shared" si="23"/>
        <v>42678.459120370375</v>
      </c>
    </row>
    <row r="714" spans="1:20" ht="60" x14ac:dyDescent="0.25">
      <c r="A714">
        <v>712</v>
      </c>
      <c r="B714" s="3" t="s">
        <v>713</v>
      </c>
      <c r="C714" s="3" t="s">
        <v>4822</v>
      </c>
      <c r="D714" s="19">
        <v>48500</v>
      </c>
      <c r="E714" s="19">
        <v>105</v>
      </c>
      <c r="F714" s="36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40">
        <f>ROUND((E714/D714)*100, 0)</f>
        <v>0</v>
      </c>
      <c r="P714" s="19">
        <f t="shared" si="22"/>
        <v>26.25</v>
      </c>
      <c r="Q714" t="s">
        <v>8323</v>
      </c>
      <c r="R714" t="s">
        <v>8325</v>
      </c>
      <c r="S714" s="30">
        <f>(((I714/60)/60)/24)+DATE(1970, 1, 1)</f>
        <v>42414.680925925932</v>
      </c>
      <c r="T714" s="30">
        <f t="shared" si="23"/>
        <v>42384.680925925932</v>
      </c>
    </row>
    <row r="715" spans="1:20" ht="60" x14ac:dyDescent="0.25">
      <c r="A715">
        <v>713</v>
      </c>
      <c r="B715" s="3" t="s">
        <v>714</v>
      </c>
      <c r="C715" s="3" t="s">
        <v>4823</v>
      </c>
      <c r="D715" s="19">
        <v>25000</v>
      </c>
      <c r="E715" s="19">
        <v>199</v>
      </c>
      <c r="F715" s="36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40">
        <f>ROUND((E715/D715)*100, 0)</f>
        <v>1</v>
      </c>
      <c r="P715" s="19">
        <f t="shared" si="22"/>
        <v>199</v>
      </c>
      <c r="Q715" t="s">
        <v>8323</v>
      </c>
      <c r="R715" t="s">
        <v>8325</v>
      </c>
      <c r="S715" s="30">
        <f>(((I715/60)/60)/24)+DATE(1970, 1, 1)</f>
        <v>42526.529305555552</v>
      </c>
      <c r="T715" s="30">
        <f t="shared" si="23"/>
        <v>42496.529305555552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 s="19">
        <v>15000</v>
      </c>
      <c r="E716" s="19">
        <v>2249</v>
      </c>
      <c r="F716" s="3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40">
        <f>ROUND((E716/D716)*100, 0)</f>
        <v>15</v>
      </c>
      <c r="P716" s="19">
        <f t="shared" si="22"/>
        <v>80.319999999999993</v>
      </c>
      <c r="Q716" t="s">
        <v>8323</v>
      </c>
      <c r="R716" t="s">
        <v>8325</v>
      </c>
      <c r="S716" s="30">
        <f>(((I716/60)/60)/24)+DATE(1970, 1, 1)</f>
        <v>42794.787986111114</v>
      </c>
      <c r="T716" s="30">
        <f t="shared" si="23"/>
        <v>42734.787986111114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 s="19">
        <v>27500</v>
      </c>
      <c r="E717" s="19">
        <v>1389</v>
      </c>
      <c r="F717" s="36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40">
        <f>ROUND((E717/D717)*100, 0)</f>
        <v>5</v>
      </c>
      <c r="P717" s="19">
        <f t="shared" si="22"/>
        <v>115.75</v>
      </c>
      <c r="Q717" t="s">
        <v>8323</v>
      </c>
      <c r="R717" t="s">
        <v>8325</v>
      </c>
      <c r="S717" s="30">
        <f>(((I717/60)/60)/24)+DATE(1970, 1, 1)</f>
        <v>42313.132407407407</v>
      </c>
      <c r="T717" s="30">
        <f t="shared" si="23"/>
        <v>42273.090740740736</v>
      </c>
    </row>
    <row r="718" spans="1:20" ht="45" x14ac:dyDescent="0.25">
      <c r="A718">
        <v>716</v>
      </c>
      <c r="B718" s="3" t="s">
        <v>717</v>
      </c>
      <c r="C718" s="3" t="s">
        <v>4826</v>
      </c>
      <c r="D718" s="19">
        <v>7000</v>
      </c>
      <c r="E718" s="19">
        <v>715</v>
      </c>
      <c r="F718" s="36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40">
        <f>ROUND((E718/D718)*100, 0)</f>
        <v>10</v>
      </c>
      <c r="P718" s="19">
        <f t="shared" si="22"/>
        <v>44.69</v>
      </c>
      <c r="Q718" t="s">
        <v>8323</v>
      </c>
      <c r="R718" t="s">
        <v>8325</v>
      </c>
      <c r="S718" s="30">
        <f>(((I718/60)/60)/24)+DATE(1970, 1, 1)</f>
        <v>41974</v>
      </c>
      <c r="T718" s="30">
        <f t="shared" si="23"/>
        <v>41940.658645833333</v>
      </c>
    </row>
    <row r="719" spans="1:20" ht="30" x14ac:dyDescent="0.25">
      <c r="A719">
        <v>717</v>
      </c>
      <c r="B719" s="3" t="s">
        <v>718</v>
      </c>
      <c r="C719" s="3" t="s">
        <v>4827</v>
      </c>
      <c r="D719" s="19">
        <v>100000</v>
      </c>
      <c r="E719" s="19">
        <v>305</v>
      </c>
      <c r="F719" s="36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40">
        <f>ROUND((E719/D719)*100, 0)</f>
        <v>0</v>
      </c>
      <c r="P719" s="19">
        <f t="shared" si="22"/>
        <v>76.25</v>
      </c>
      <c r="Q719" t="s">
        <v>8323</v>
      </c>
      <c r="R719" t="s">
        <v>8325</v>
      </c>
      <c r="S719" s="30">
        <f>(((I719/60)/60)/24)+DATE(1970, 1, 1)</f>
        <v>41887.854189814818</v>
      </c>
      <c r="T719" s="30">
        <f t="shared" si="23"/>
        <v>41857.854189814818</v>
      </c>
    </row>
    <row r="720" spans="1:20" ht="60" x14ac:dyDescent="0.25">
      <c r="A720">
        <v>718</v>
      </c>
      <c r="B720" s="3" t="s">
        <v>719</v>
      </c>
      <c r="C720" s="3" t="s">
        <v>4828</v>
      </c>
      <c r="D720" s="19">
        <v>12000</v>
      </c>
      <c r="E720" s="19">
        <v>90</v>
      </c>
      <c r="F720" s="36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40">
        <f>ROUND((E720/D720)*100, 0)</f>
        <v>1</v>
      </c>
      <c r="P720" s="19">
        <f t="shared" si="22"/>
        <v>22.5</v>
      </c>
      <c r="Q720" t="s">
        <v>8323</v>
      </c>
      <c r="R720" t="s">
        <v>8325</v>
      </c>
      <c r="S720" s="30">
        <f>(((I720/60)/60)/24)+DATE(1970, 1, 1)</f>
        <v>42784.249305555553</v>
      </c>
      <c r="T720" s="30">
        <f t="shared" si="23"/>
        <v>42752.845451388886</v>
      </c>
    </row>
    <row r="721" spans="1:20" ht="60" x14ac:dyDescent="0.25">
      <c r="A721">
        <v>719</v>
      </c>
      <c r="B721" s="3" t="s">
        <v>720</v>
      </c>
      <c r="C721" s="3" t="s">
        <v>4829</v>
      </c>
      <c r="D721" s="19">
        <v>15000</v>
      </c>
      <c r="E721" s="19">
        <v>194</v>
      </c>
      <c r="F721" s="36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40">
        <f>ROUND((E721/D721)*100, 0)</f>
        <v>1</v>
      </c>
      <c r="P721" s="19">
        <f t="shared" si="22"/>
        <v>19.399999999999999</v>
      </c>
      <c r="Q721" t="s">
        <v>8323</v>
      </c>
      <c r="R721" t="s">
        <v>8325</v>
      </c>
      <c r="S721" s="30">
        <f>(((I721/60)/60)/24)+DATE(1970, 1, 1)</f>
        <v>42423.040231481486</v>
      </c>
      <c r="T721" s="30">
        <f t="shared" si="23"/>
        <v>42409.040231481486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 s="19">
        <v>1900</v>
      </c>
      <c r="E722" s="19">
        <v>2735</v>
      </c>
      <c r="F722" s="34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38">
        <f>ROUND((E722/D722)*100, 0)</f>
        <v>144</v>
      </c>
      <c r="P722" s="19">
        <f t="shared" si="22"/>
        <v>66.709999999999994</v>
      </c>
      <c r="Q722" t="s">
        <v>8326</v>
      </c>
      <c r="R722" t="s">
        <v>8327</v>
      </c>
      <c r="S722" s="30">
        <f>(((I722/60)/60)/24)+DATE(1970, 1, 1)</f>
        <v>40937.649201388893</v>
      </c>
      <c r="T722" s="30">
        <f t="shared" si="23"/>
        <v>40909.649201388893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 s="19">
        <v>8200</v>
      </c>
      <c r="E723" s="19">
        <v>10013</v>
      </c>
      <c r="F723" s="34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38">
        <f>ROUND((E723/D723)*100, 0)</f>
        <v>122</v>
      </c>
      <c r="P723" s="19">
        <f t="shared" si="22"/>
        <v>84.14</v>
      </c>
      <c r="Q723" t="s">
        <v>8326</v>
      </c>
      <c r="R723" t="s">
        <v>8327</v>
      </c>
      <c r="S723" s="30">
        <f>(((I723/60)/60)/24)+DATE(1970, 1, 1)</f>
        <v>41852.571840277778</v>
      </c>
      <c r="T723" s="30">
        <f t="shared" si="23"/>
        <v>41807.571840277778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 s="19">
        <v>25000</v>
      </c>
      <c r="E724" s="19">
        <v>33006</v>
      </c>
      <c r="F724" s="3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38">
        <f>ROUND((E724/D724)*100, 0)</f>
        <v>132</v>
      </c>
      <c r="P724" s="19">
        <f t="shared" si="22"/>
        <v>215.73</v>
      </c>
      <c r="Q724" t="s">
        <v>8326</v>
      </c>
      <c r="R724" t="s">
        <v>8327</v>
      </c>
      <c r="S724" s="30">
        <f>(((I724/60)/60)/24)+DATE(1970, 1, 1)</f>
        <v>41007.76363425926</v>
      </c>
      <c r="T724" s="30">
        <f t="shared" si="23"/>
        <v>40977.805300925924</v>
      </c>
    </row>
    <row r="725" spans="1:20" ht="45" x14ac:dyDescent="0.25">
      <c r="A725">
        <v>723</v>
      </c>
      <c r="B725" s="3" t="s">
        <v>724</v>
      </c>
      <c r="C725" s="3" t="s">
        <v>4833</v>
      </c>
      <c r="D725" s="19">
        <v>5000</v>
      </c>
      <c r="E725" s="19">
        <v>5469</v>
      </c>
      <c r="F725" s="34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38">
        <f>ROUND((E725/D725)*100, 0)</f>
        <v>109</v>
      </c>
      <c r="P725" s="19">
        <f t="shared" si="22"/>
        <v>54.69</v>
      </c>
      <c r="Q725" t="s">
        <v>8326</v>
      </c>
      <c r="R725" t="s">
        <v>8327</v>
      </c>
      <c r="S725" s="30">
        <f>(((I725/60)/60)/24)+DATE(1970, 1, 1)</f>
        <v>42215.165972222225</v>
      </c>
      <c r="T725" s="30">
        <f t="shared" si="23"/>
        <v>42184.816539351858</v>
      </c>
    </row>
    <row r="726" spans="1:20" ht="60" x14ac:dyDescent="0.25">
      <c r="A726">
        <v>724</v>
      </c>
      <c r="B726" s="3" t="s">
        <v>725</v>
      </c>
      <c r="C726" s="3" t="s">
        <v>4834</v>
      </c>
      <c r="D726" s="19">
        <v>7000</v>
      </c>
      <c r="E726" s="19">
        <v>7383.01</v>
      </c>
      <c r="F726" s="34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38">
        <f>ROUND((E726/D726)*100, 0)</f>
        <v>105</v>
      </c>
      <c r="P726" s="19">
        <f t="shared" si="22"/>
        <v>51.63</v>
      </c>
      <c r="Q726" t="s">
        <v>8326</v>
      </c>
      <c r="R726" t="s">
        <v>8327</v>
      </c>
      <c r="S726" s="30">
        <f>(((I726/60)/60)/24)+DATE(1970, 1, 1)</f>
        <v>40724.638460648144</v>
      </c>
      <c r="T726" s="30">
        <f t="shared" si="23"/>
        <v>40694.638460648144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 s="19">
        <v>20000</v>
      </c>
      <c r="E727" s="19">
        <v>20070</v>
      </c>
      <c r="F727" s="34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38">
        <f>ROUND((E727/D727)*100, 0)</f>
        <v>100</v>
      </c>
      <c r="P727" s="19">
        <f t="shared" si="22"/>
        <v>143.36000000000001</v>
      </c>
      <c r="Q727" t="s">
        <v>8326</v>
      </c>
      <c r="R727" t="s">
        <v>8327</v>
      </c>
      <c r="S727" s="30">
        <f>(((I727/60)/60)/24)+DATE(1970, 1, 1)</f>
        <v>42351.626296296294</v>
      </c>
      <c r="T727" s="30">
        <f t="shared" si="23"/>
        <v>42321.626296296294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 s="19">
        <v>2500</v>
      </c>
      <c r="E728" s="19">
        <v>2535</v>
      </c>
      <c r="F728" s="34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38">
        <f>ROUND((E728/D728)*100, 0)</f>
        <v>101</v>
      </c>
      <c r="P728" s="19">
        <f t="shared" si="22"/>
        <v>72.430000000000007</v>
      </c>
      <c r="Q728" t="s">
        <v>8326</v>
      </c>
      <c r="R728" t="s">
        <v>8327</v>
      </c>
      <c r="S728" s="30">
        <f>(((I728/60)/60)/24)+DATE(1970, 1, 1)</f>
        <v>41376.042673611111</v>
      </c>
      <c r="T728" s="30">
        <f t="shared" si="23"/>
        <v>41346.042673611111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 s="19">
        <v>3500</v>
      </c>
      <c r="E729" s="19">
        <v>5443</v>
      </c>
      <c r="F729" s="34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38">
        <f>ROUND((E729/D729)*100, 0)</f>
        <v>156</v>
      </c>
      <c r="P729" s="19">
        <f t="shared" si="22"/>
        <v>36.53</v>
      </c>
      <c r="Q729" t="s">
        <v>8326</v>
      </c>
      <c r="R729" t="s">
        <v>8327</v>
      </c>
      <c r="S729" s="30">
        <f>(((I729/60)/60)/24)+DATE(1970, 1, 1)</f>
        <v>41288.888888888891</v>
      </c>
      <c r="T729" s="30">
        <f t="shared" si="23"/>
        <v>41247.020243055551</v>
      </c>
    </row>
    <row r="730" spans="1:20" ht="45" x14ac:dyDescent="0.25">
      <c r="A730">
        <v>728</v>
      </c>
      <c r="B730" s="3" t="s">
        <v>729</v>
      </c>
      <c r="C730" s="3" t="s">
        <v>4838</v>
      </c>
      <c r="D730" s="19">
        <v>7500</v>
      </c>
      <c r="E730" s="19">
        <v>7917.45</v>
      </c>
      <c r="F730" s="34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38">
        <f>ROUND((E730/D730)*100, 0)</f>
        <v>106</v>
      </c>
      <c r="P730" s="19">
        <f t="shared" si="22"/>
        <v>60.9</v>
      </c>
      <c r="Q730" t="s">
        <v>8326</v>
      </c>
      <c r="R730" t="s">
        <v>8327</v>
      </c>
      <c r="S730" s="30">
        <f>(((I730/60)/60)/24)+DATE(1970, 1, 1)</f>
        <v>40776.837465277778</v>
      </c>
      <c r="T730" s="30">
        <f t="shared" si="23"/>
        <v>40731.837465277778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 s="19">
        <v>4000</v>
      </c>
      <c r="E731" s="19">
        <v>5226</v>
      </c>
      <c r="F731" s="34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38">
        <f>ROUND((E731/D731)*100, 0)</f>
        <v>131</v>
      </c>
      <c r="P731" s="19">
        <f t="shared" si="22"/>
        <v>43.55</v>
      </c>
      <c r="Q731" t="s">
        <v>8326</v>
      </c>
      <c r="R731" t="s">
        <v>8327</v>
      </c>
      <c r="S731" s="30">
        <f>(((I731/60)/60)/24)+DATE(1970, 1, 1)</f>
        <v>41171.185891203706</v>
      </c>
      <c r="T731" s="30">
        <f t="shared" si="23"/>
        <v>41111.185891203706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 s="19">
        <v>20000</v>
      </c>
      <c r="E732" s="19">
        <v>26438</v>
      </c>
      <c r="F732" s="34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38">
        <f>ROUND((E732/D732)*100, 0)</f>
        <v>132</v>
      </c>
      <c r="P732" s="19">
        <f t="shared" si="22"/>
        <v>99.77</v>
      </c>
      <c r="Q732" t="s">
        <v>8326</v>
      </c>
      <c r="R732" t="s">
        <v>8327</v>
      </c>
      <c r="S732" s="30">
        <f>(((I732/60)/60)/24)+DATE(1970, 1, 1)</f>
        <v>40884.745266203703</v>
      </c>
      <c r="T732" s="30">
        <f t="shared" si="23"/>
        <v>40854.745266203703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 s="19">
        <v>5000</v>
      </c>
      <c r="E733" s="19">
        <v>6300</v>
      </c>
      <c r="F733" s="34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38">
        <f>ROUND((E733/D733)*100, 0)</f>
        <v>126</v>
      </c>
      <c r="P733" s="19">
        <f t="shared" si="22"/>
        <v>88.73</v>
      </c>
      <c r="Q733" t="s">
        <v>8326</v>
      </c>
      <c r="R733" t="s">
        <v>8327</v>
      </c>
      <c r="S733" s="30">
        <f>(((I733/60)/60)/24)+DATE(1970, 1, 1)</f>
        <v>40930.25</v>
      </c>
      <c r="T733" s="30">
        <f t="shared" si="23"/>
        <v>40879.795682870368</v>
      </c>
    </row>
    <row r="734" spans="1:20" ht="60" x14ac:dyDescent="0.25">
      <c r="A734">
        <v>732</v>
      </c>
      <c r="B734" s="3" t="s">
        <v>733</v>
      </c>
      <c r="C734" s="3" t="s">
        <v>4842</v>
      </c>
      <c r="D734" s="19">
        <v>40</v>
      </c>
      <c r="E734" s="19">
        <v>64</v>
      </c>
      <c r="F734" s="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38">
        <f>ROUND((E734/D734)*100, 0)</f>
        <v>160</v>
      </c>
      <c r="P734" s="19">
        <f t="shared" si="22"/>
        <v>4.92</v>
      </c>
      <c r="Q734" t="s">
        <v>8326</v>
      </c>
      <c r="R734" t="s">
        <v>8327</v>
      </c>
      <c r="S734" s="30">
        <f>(((I734/60)/60)/24)+DATE(1970, 1, 1)</f>
        <v>41546.424317129626</v>
      </c>
      <c r="T734" s="30">
        <f t="shared" si="23"/>
        <v>41486.424317129626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 s="19">
        <v>2500</v>
      </c>
      <c r="E735" s="19">
        <v>3012</v>
      </c>
      <c r="F735" s="34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38">
        <f>ROUND((E735/D735)*100, 0)</f>
        <v>120</v>
      </c>
      <c r="P735" s="19">
        <f t="shared" si="22"/>
        <v>17.82</v>
      </c>
      <c r="Q735" t="s">
        <v>8326</v>
      </c>
      <c r="R735" t="s">
        <v>8327</v>
      </c>
      <c r="S735" s="30">
        <f>(((I735/60)/60)/24)+DATE(1970, 1, 1)</f>
        <v>41628.420046296298</v>
      </c>
      <c r="T735" s="30">
        <f t="shared" si="23"/>
        <v>41598.420046296298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 s="19">
        <v>8500</v>
      </c>
      <c r="E736" s="19">
        <v>10670</v>
      </c>
      <c r="F736" s="34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38">
        <f>ROUND((E736/D736)*100, 0)</f>
        <v>126</v>
      </c>
      <c r="P736" s="19">
        <f t="shared" si="22"/>
        <v>187.19</v>
      </c>
      <c r="Q736" t="s">
        <v>8326</v>
      </c>
      <c r="R736" t="s">
        <v>8327</v>
      </c>
      <c r="S736" s="30">
        <f>(((I736/60)/60)/24)+DATE(1970, 1, 1)</f>
        <v>42133.208333333328</v>
      </c>
      <c r="T736" s="30">
        <f t="shared" si="23"/>
        <v>42102.164583333331</v>
      </c>
    </row>
    <row r="737" spans="1:20" ht="45" x14ac:dyDescent="0.25">
      <c r="A737">
        <v>735</v>
      </c>
      <c r="B737" s="3" t="s">
        <v>736</v>
      </c>
      <c r="C737" s="3" t="s">
        <v>4845</v>
      </c>
      <c r="D737" s="19">
        <v>47000</v>
      </c>
      <c r="E737" s="19">
        <v>53771</v>
      </c>
      <c r="F737" s="34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38">
        <f>ROUND((E737/D737)*100, 0)</f>
        <v>114</v>
      </c>
      <c r="P737" s="19">
        <f t="shared" si="22"/>
        <v>234.81</v>
      </c>
      <c r="Q737" t="s">
        <v>8326</v>
      </c>
      <c r="R737" t="s">
        <v>8327</v>
      </c>
      <c r="S737" s="30">
        <f>(((I737/60)/60)/24)+DATE(1970, 1, 1)</f>
        <v>41977.027083333334</v>
      </c>
      <c r="T737" s="30">
        <f t="shared" si="23"/>
        <v>41946.029467592591</v>
      </c>
    </row>
    <row r="738" spans="1:20" ht="60" x14ac:dyDescent="0.25">
      <c r="A738">
        <v>736</v>
      </c>
      <c r="B738" s="3" t="s">
        <v>737</v>
      </c>
      <c r="C738" s="3" t="s">
        <v>4846</v>
      </c>
      <c r="D738" s="19">
        <v>3600</v>
      </c>
      <c r="E738" s="19">
        <v>11345</v>
      </c>
      <c r="F738" s="34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39">
        <f>ROUND((E738/D738)*100, 0)</f>
        <v>315</v>
      </c>
      <c r="P738" s="19">
        <f t="shared" si="22"/>
        <v>105.05</v>
      </c>
      <c r="Q738" t="s">
        <v>8326</v>
      </c>
      <c r="R738" t="s">
        <v>8327</v>
      </c>
      <c r="S738" s="30">
        <f>(((I738/60)/60)/24)+DATE(1970, 1, 1)</f>
        <v>41599.207638888889</v>
      </c>
      <c r="T738" s="30">
        <f t="shared" si="23"/>
        <v>41579.734259259261</v>
      </c>
    </row>
    <row r="739" spans="1:20" ht="60" x14ac:dyDescent="0.25">
      <c r="A739">
        <v>737</v>
      </c>
      <c r="B739" s="3" t="s">
        <v>738</v>
      </c>
      <c r="C739" s="3" t="s">
        <v>4847</v>
      </c>
      <c r="D739" s="19">
        <v>5000</v>
      </c>
      <c r="E739" s="19">
        <v>6120</v>
      </c>
      <c r="F739" s="34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38">
        <f>ROUND((E739/D739)*100, 0)</f>
        <v>122</v>
      </c>
      <c r="P739" s="19">
        <f t="shared" si="22"/>
        <v>56.67</v>
      </c>
      <c r="Q739" t="s">
        <v>8326</v>
      </c>
      <c r="R739" t="s">
        <v>8327</v>
      </c>
      <c r="S739" s="30">
        <f>(((I739/60)/60)/24)+DATE(1970, 1, 1)</f>
        <v>41684.833333333336</v>
      </c>
      <c r="T739" s="30">
        <f t="shared" si="23"/>
        <v>41667.275312500002</v>
      </c>
    </row>
    <row r="740" spans="1:20" ht="30" x14ac:dyDescent="0.25">
      <c r="A740">
        <v>738</v>
      </c>
      <c r="B740" s="3" t="s">
        <v>739</v>
      </c>
      <c r="C740" s="3" t="s">
        <v>4848</v>
      </c>
      <c r="D740" s="19">
        <v>1500</v>
      </c>
      <c r="E740" s="19">
        <v>1601</v>
      </c>
      <c r="F740" s="34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38">
        <f>ROUND((E740/D740)*100, 0)</f>
        <v>107</v>
      </c>
      <c r="P740" s="19">
        <f t="shared" si="22"/>
        <v>39.049999999999997</v>
      </c>
      <c r="Q740" t="s">
        <v>8326</v>
      </c>
      <c r="R740" t="s">
        <v>8327</v>
      </c>
      <c r="S740" s="30">
        <f>(((I740/60)/60)/24)+DATE(1970, 1, 1)</f>
        <v>41974.207638888889</v>
      </c>
      <c r="T740" s="30">
        <f t="shared" si="23"/>
        <v>41943.604097222218</v>
      </c>
    </row>
    <row r="741" spans="1:20" ht="60" x14ac:dyDescent="0.25">
      <c r="A741">
        <v>739</v>
      </c>
      <c r="B741" s="3" t="s">
        <v>740</v>
      </c>
      <c r="C741" s="3" t="s">
        <v>4849</v>
      </c>
      <c r="D741" s="19">
        <v>6000</v>
      </c>
      <c r="E741" s="19">
        <v>9500</v>
      </c>
      <c r="F741" s="34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38">
        <f>ROUND((E741/D741)*100, 0)</f>
        <v>158</v>
      </c>
      <c r="P741" s="19">
        <f t="shared" si="22"/>
        <v>68.349999999999994</v>
      </c>
      <c r="Q741" t="s">
        <v>8326</v>
      </c>
      <c r="R741" t="s">
        <v>8327</v>
      </c>
      <c r="S741" s="30">
        <f>(((I741/60)/60)/24)+DATE(1970, 1, 1)</f>
        <v>41862.502650462964</v>
      </c>
      <c r="T741" s="30">
        <f t="shared" si="23"/>
        <v>41829.502650462964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 s="19">
        <v>3000</v>
      </c>
      <c r="E742" s="19">
        <v>3222</v>
      </c>
      <c r="F742" s="34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38">
        <f>ROUND((E742/D742)*100, 0)</f>
        <v>107</v>
      </c>
      <c r="P742" s="19">
        <f t="shared" si="22"/>
        <v>169.58</v>
      </c>
      <c r="Q742" t="s">
        <v>8326</v>
      </c>
      <c r="R742" t="s">
        <v>8327</v>
      </c>
      <c r="S742" s="30">
        <f>(((I742/60)/60)/24)+DATE(1970, 1, 1)</f>
        <v>42176.146782407406</v>
      </c>
      <c r="T742" s="30">
        <f t="shared" si="23"/>
        <v>42162.146782407406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 s="19">
        <v>13000</v>
      </c>
      <c r="E743" s="19">
        <v>13293.8</v>
      </c>
      <c r="F743" s="34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38">
        <f>ROUND((E743/D743)*100, 0)</f>
        <v>102</v>
      </c>
      <c r="P743" s="19">
        <f t="shared" si="22"/>
        <v>141.41999999999999</v>
      </c>
      <c r="Q743" t="s">
        <v>8326</v>
      </c>
      <c r="R743" t="s">
        <v>8327</v>
      </c>
      <c r="S743" s="30">
        <f>(((I743/60)/60)/24)+DATE(1970, 1, 1)</f>
        <v>41436.648217592592</v>
      </c>
      <c r="T743" s="30">
        <f t="shared" si="23"/>
        <v>41401.648217592592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 s="19">
        <v>1400</v>
      </c>
      <c r="E744" s="19">
        <v>1550</v>
      </c>
      <c r="F744" s="3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38">
        <f>ROUND((E744/D744)*100, 0)</f>
        <v>111</v>
      </c>
      <c r="P744" s="19">
        <f t="shared" si="22"/>
        <v>67.39</v>
      </c>
      <c r="Q744" t="s">
        <v>8326</v>
      </c>
      <c r="R744" t="s">
        <v>8327</v>
      </c>
      <c r="S744" s="30">
        <f>(((I744/60)/60)/24)+DATE(1970, 1, 1)</f>
        <v>41719.876296296294</v>
      </c>
      <c r="T744" s="30">
        <f t="shared" si="23"/>
        <v>41689.917962962965</v>
      </c>
    </row>
    <row r="745" spans="1:20" ht="60" x14ac:dyDescent="0.25">
      <c r="A745">
        <v>743</v>
      </c>
      <c r="B745" s="3" t="s">
        <v>744</v>
      </c>
      <c r="C745" s="3" t="s">
        <v>4853</v>
      </c>
      <c r="D745" s="19">
        <v>550</v>
      </c>
      <c r="E745" s="19">
        <v>814</v>
      </c>
      <c r="F745" s="34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38">
        <f>ROUND((E745/D745)*100, 0)</f>
        <v>148</v>
      </c>
      <c r="P745" s="19">
        <f t="shared" si="22"/>
        <v>54.27</v>
      </c>
      <c r="Q745" t="s">
        <v>8326</v>
      </c>
      <c r="R745" t="s">
        <v>8327</v>
      </c>
      <c r="S745" s="30">
        <f>(((I745/60)/60)/24)+DATE(1970, 1, 1)</f>
        <v>41015.875</v>
      </c>
      <c r="T745" s="30">
        <f t="shared" si="23"/>
        <v>40990.709317129629</v>
      </c>
    </row>
    <row r="746" spans="1:20" ht="45" x14ac:dyDescent="0.25">
      <c r="A746">
        <v>744</v>
      </c>
      <c r="B746" s="3" t="s">
        <v>745</v>
      </c>
      <c r="C746" s="3" t="s">
        <v>4854</v>
      </c>
      <c r="D746" s="19">
        <v>5000</v>
      </c>
      <c r="E746" s="19">
        <v>5116</v>
      </c>
      <c r="F746" s="34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38">
        <f>ROUND((E746/D746)*100, 0)</f>
        <v>102</v>
      </c>
      <c r="P746" s="19">
        <f t="shared" si="22"/>
        <v>82.52</v>
      </c>
      <c r="Q746" t="s">
        <v>8326</v>
      </c>
      <c r="R746" t="s">
        <v>8327</v>
      </c>
      <c r="S746" s="30">
        <f>(((I746/60)/60)/24)+DATE(1970, 1, 1)</f>
        <v>41256.95721064815</v>
      </c>
      <c r="T746" s="30">
        <f t="shared" si="23"/>
        <v>41226.95721064815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 s="19">
        <v>2220</v>
      </c>
      <c r="E747" s="19">
        <v>3976</v>
      </c>
      <c r="F747" s="34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38">
        <f>ROUND((E747/D747)*100, 0)</f>
        <v>179</v>
      </c>
      <c r="P747" s="19">
        <f t="shared" si="22"/>
        <v>53.73</v>
      </c>
      <c r="Q747" t="s">
        <v>8326</v>
      </c>
      <c r="R747" t="s">
        <v>8327</v>
      </c>
      <c r="S747" s="30">
        <f>(((I747/60)/60)/24)+DATE(1970, 1, 1)</f>
        <v>41397.572280092594</v>
      </c>
      <c r="T747" s="30">
        <f t="shared" si="23"/>
        <v>41367.572280092594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 s="19">
        <v>2987</v>
      </c>
      <c r="E748" s="19">
        <v>3318</v>
      </c>
      <c r="F748" s="34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38">
        <f>ROUND((E748/D748)*100, 0)</f>
        <v>111</v>
      </c>
      <c r="P748" s="19">
        <f t="shared" si="22"/>
        <v>34.21</v>
      </c>
      <c r="Q748" t="s">
        <v>8326</v>
      </c>
      <c r="R748" t="s">
        <v>8327</v>
      </c>
      <c r="S748" s="30">
        <f>(((I748/60)/60)/24)+DATE(1970, 1, 1)</f>
        <v>41175.165972222225</v>
      </c>
      <c r="T748" s="30">
        <f t="shared" si="23"/>
        <v>41157.042928240742</v>
      </c>
    </row>
    <row r="749" spans="1:20" ht="60" x14ac:dyDescent="0.25">
      <c r="A749">
        <v>747</v>
      </c>
      <c r="B749" s="3" t="s">
        <v>748</v>
      </c>
      <c r="C749" s="3" t="s">
        <v>4857</v>
      </c>
      <c r="D749" s="19">
        <v>7000</v>
      </c>
      <c r="E749" s="19">
        <v>7003</v>
      </c>
      <c r="F749" s="34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38">
        <f>ROUND((E749/D749)*100, 0)</f>
        <v>100</v>
      </c>
      <c r="P749" s="19">
        <f t="shared" si="22"/>
        <v>127.33</v>
      </c>
      <c r="Q749" t="s">
        <v>8326</v>
      </c>
      <c r="R749" t="s">
        <v>8327</v>
      </c>
      <c r="S749" s="30">
        <f>(((I749/60)/60)/24)+DATE(1970, 1, 1)</f>
        <v>42019.454166666663</v>
      </c>
      <c r="T749" s="30">
        <f t="shared" si="23"/>
        <v>41988.548831018517</v>
      </c>
    </row>
    <row r="750" spans="1:20" ht="45" x14ac:dyDescent="0.25">
      <c r="A750">
        <v>748</v>
      </c>
      <c r="B750" s="3" t="s">
        <v>749</v>
      </c>
      <c r="C750" s="3" t="s">
        <v>4858</v>
      </c>
      <c r="D750" s="19">
        <v>2000</v>
      </c>
      <c r="E750" s="19">
        <v>2005</v>
      </c>
      <c r="F750" s="34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38">
        <f>ROUND((E750/D750)*100, 0)</f>
        <v>100</v>
      </c>
      <c r="P750" s="19">
        <f t="shared" si="22"/>
        <v>45.57</v>
      </c>
      <c r="Q750" t="s">
        <v>8326</v>
      </c>
      <c r="R750" t="s">
        <v>8327</v>
      </c>
      <c r="S750" s="30">
        <f>(((I750/60)/60)/24)+DATE(1970, 1, 1)</f>
        <v>41861.846828703703</v>
      </c>
      <c r="T750" s="30">
        <f t="shared" si="23"/>
        <v>41831.846828703703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 s="19">
        <v>10000</v>
      </c>
      <c r="E751" s="19">
        <v>10556</v>
      </c>
      <c r="F751" s="34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38">
        <f>ROUND((E751/D751)*100, 0)</f>
        <v>106</v>
      </c>
      <c r="P751" s="19">
        <f t="shared" si="22"/>
        <v>95.96</v>
      </c>
      <c r="Q751" t="s">
        <v>8326</v>
      </c>
      <c r="R751" t="s">
        <v>8327</v>
      </c>
      <c r="S751" s="30">
        <f>(((I751/60)/60)/24)+DATE(1970, 1, 1)</f>
        <v>42763.94131944445</v>
      </c>
      <c r="T751" s="30">
        <f t="shared" si="23"/>
        <v>42733.94131944445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 s="19">
        <v>4444</v>
      </c>
      <c r="E752" s="19">
        <v>4559</v>
      </c>
      <c r="F752" s="34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38">
        <f>ROUND((E752/D752)*100, 0)</f>
        <v>103</v>
      </c>
      <c r="P752" s="19">
        <f t="shared" si="22"/>
        <v>77.27</v>
      </c>
      <c r="Q752" t="s">
        <v>8326</v>
      </c>
      <c r="R752" t="s">
        <v>8327</v>
      </c>
      <c r="S752" s="30">
        <f>(((I752/60)/60)/24)+DATE(1970, 1, 1)</f>
        <v>41329.878148148149</v>
      </c>
      <c r="T752" s="30">
        <f t="shared" si="23"/>
        <v>41299.878148148149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 s="19">
        <v>3000</v>
      </c>
      <c r="E753" s="19">
        <v>3555</v>
      </c>
      <c r="F753" s="34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38">
        <f>ROUND((E753/D753)*100, 0)</f>
        <v>119</v>
      </c>
      <c r="P753" s="19">
        <f t="shared" si="22"/>
        <v>57.34</v>
      </c>
      <c r="Q753" t="s">
        <v>8326</v>
      </c>
      <c r="R753" t="s">
        <v>8327</v>
      </c>
      <c r="S753" s="30">
        <f>(((I753/60)/60)/24)+DATE(1970, 1, 1)</f>
        <v>40759.630497685182</v>
      </c>
      <c r="T753" s="30">
        <f t="shared" si="23"/>
        <v>40713.630497685182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 s="19">
        <v>5000</v>
      </c>
      <c r="E754" s="19">
        <v>5585</v>
      </c>
      <c r="F754" s="3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38">
        <f>ROUND((E754/D754)*100, 0)</f>
        <v>112</v>
      </c>
      <c r="P754" s="19">
        <f t="shared" si="22"/>
        <v>53.19</v>
      </c>
      <c r="Q754" t="s">
        <v>8326</v>
      </c>
      <c r="R754" t="s">
        <v>8327</v>
      </c>
      <c r="S754" s="30">
        <f>(((I754/60)/60)/24)+DATE(1970, 1, 1)</f>
        <v>42659.458333333328</v>
      </c>
      <c r="T754" s="30">
        <f t="shared" si="23"/>
        <v>42639.421493055561</v>
      </c>
    </row>
    <row r="755" spans="1:20" ht="60" x14ac:dyDescent="0.25">
      <c r="A755">
        <v>753</v>
      </c>
      <c r="B755" s="3" t="s">
        <v>754</v>
      </c>
      <c r="C755" s="3" t="s">
        <v>4863</v>
      </c>
      <c r="D755" s="19">
        <v>10000</v>
      </c>
      <c r="E755" s="19">
        <v>12800</v>
      </c>
      <c r="F755" s="34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38">
        <f>ROUND((E755/D755)*100, 0)</f>
        <v>128</v>
      </c>
      <c r="P755" s="19">
        <f t="shared" si="22"/>
        <v>492.31</v>
      </c>
      <c r="Q755" t="s">
        <v>8326</v>
      </c>
      <c r="R755" t="s">
        <v>8327</v>
      </c>
      <c r="S755" s="30">
        <f>(((I755/60)/60)/24)+DATE(1970, 1, 1)</f>
        <v>42049.590173611112</v>
      </c>
      <c r="T755" s="30">
        <f t="shared" si="23"/>
        <v>42019.590173611112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 s="19">
        <v>2000</v>
      </c>
      <c r="E756" s="19">
        <v>2075</v>
      </c>
      <c r="F756" s="34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38">
        <f>ROUND((E756/D756)*100, 0)</f>
        <v>104</v>
      </c>
      <c r="P756" s="19">
        <f t="shared" si="22"/>
        <v>42.35</v>
      </c>
      <c r="Q756" t="s">
        <v>8326</v>
      </c>
      <c r="R756" t="s">
        <v>8327</v>
      </c>
      <c r="S756" s="30">
        <f>(((I756/60)/60)/24)+DATE(1970, 1, 1)</f>
        <v>41279.749085648145</v>
      </c>
      <c r="T756" s="30">
        <f t="shared" si="23"/>
        <v>41249.749085648145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 s="19">
        <v>2500</v>
      </c>
      <c r="E757" s="19">
        <v>2547.69</v>
      </c>
      <c r="F757" s="34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38">
        <f>ROUND((E757/D757)*100, 0)</f>
        <v>102</v>
      </c>
      <c r="P757" s="19">
        <f t="shared" si="22"/>
        <v>37.47</v>
      </c>
      <c r="Q757" t="s">
        <v>8326</v>
      </c>
      <c r="R757" t="s">
        <v>8327</v>
      </c>
      <c r="S757" s="30">
        <f>(((I757/60)/60)/24)+DATE(1970, 1, 1)</f>
        <v>41414.02847222222</v>
      </c>
      <c r="T757" s="30">
        <f t="shared" si="23"/>
        <v>41383.605057870373</v>
      </c>
    </row>
    <row r="758" spans="1:20" ht="45" x14ac:dyDescent="0.25">
      <c r="A758">
        <v>756</v>
      </c>
      <c r="B758" s="3" t="s">
        <v>757</v>
      </c>
      <c r="C758" s="3" t="s">
        <v>4866</v>
      </c>
      <c r="D758" s="19">
        <v>700</v>
      </c>
      <c r="E758" s="19">
        <v>824</v>
      </c>
      <c r="F758" s="34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38">
        <f>ROUND((E758/D758)*100, 0)</f>
        <v>118</v>
      </c>
      <c r="P758" s="19">
        <f t="shared" si="22"/>
        <v>37.450000000000003</v>
      </c>
      <c r="Q758" t="s">
        <v>8326</v>
      </c>
      <c r="R758" t="s">
        <v>8327</v>
      </c>
      <c r="S758" s="30">
        <f>(((I758/60)/60)/24)+DATE(1970, 1, 1)</f>
        <v>40651.725219907406</v>
      </c>
      <c r="T758" s="30">
        <f t="shared" si="23"/>
        <v>40590.766886574071</v>
      </c>
    </row>
    <row r="759" spans="1:20" ht="60" x14ac:dyDescent="0.25">
      <c r="A759">
        <v>757</v>
      </c>
      <c r="B759" s="3" t="s">
        <v>758</v>
      </c>
      <c r="C759" s="3" t="s">
        <v>4867</v>
      </c>
      <c r="D759" s="19">
        <v>250</v>
      </c>
      <c r="E759" s="19">
        <v>595</v>
      </c>
      <c r="F759" s="34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39">
        <f>ROUND((E759/D759)*100, 0)</f>
        <v>238</v>
      </c>
      <c r="P759" s="19">
        <f t="shared" si="22"/>
        <v>33.06</v>
      </c>
      <c r="Q759" t="s">
        <v>8326</v>
      </c>
      <c r="R759" t="s">
        <v>8327</v>
      </c>
      <c r="S759" s="30">
        <f>(((I759/60)/60)/24)+DATE(1970, 1, 1)</f>
        <v>41249.054560185185</v>
      </c>
      <c r="T759" s="30">
        <f t="shared" si="23"/>
        <v>41235.054560185185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 s="19">
        <v>2500</v>
      </c>
      <c r="E760" s="19">
        <v>2550</v>
      </c>
      <c r="F760" s="34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38">
        <f>ROUND((E760/D760)*100, 0)</f>
        <v>102</v>
      </c>
      <c r="P760" s="19">
        <f t="shared" si="22"/>
        <v>134.21</v>
      </c>
      <c r="Q760" t="s">
        <v>8326</v>
      </c>
      <c r="R760" t="s">
        <v>8327</v>
      </c>
      <c r="S760" s="30">
        <f>(((I760/60)/60)/24)+DATE(1970, 1, 1)</f>
        <v>40459.836435185185</v>
      </c>
      <c r="T760" s="30">
        <f t="shared" si="23"/>
        <v>40429.836435185185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 s="19">
        <v>5000</v>
      </c>
      <c r="E761" s="19">
        <v>5096</v>
      </c>
      <c r="F761" s="34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38">
        <f>ROUND((E761/D761)*100, 0)</f>
        <v>102</v>
      </c>
      <c r="P761" s="19">
        <f t="shared" si="22"/>
        <v>51.47</v>
      </c>
      <c r="Q761" t="s">
        <v>8326</v>
      </c>
      <c r="R761" t="s">
        <v>8327</v>
      </c>
      <c r="S761" s="30">
        <f>(((I761/60)/60)/24)+DATE(1970, 1, 1)</f>
        <v>41829.330312500002</v>
      </c>
      <c r="T761" s="30">
        <f t="shared" si="23"/>
        <v>41789.330312500002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 s="19">
        <v>2200</v>
      </c>
      <c r="E762" s="19">
        <v>0</v>
      </c>
      <c r="F762" s="36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40">
        <f>ROUND((E762/D762)*100, 0)</f>
        <v>0</v>
      </c>
      <c r="P762" s="19">
        <f t="shared" si="22"/>
        <v>0</v>
      </c>
      <c r="Q762" t="s">
        <v>8326</v>
      </c>
      <c r="R762" t="s">
        <v>8328</v>
      </c>
      <c r="S762" s="30">
        <f>(((I762/60)/60)/24)+DATE(1970, 1, 1)</f>
        <v>42700.805706018517</v>
      </c>
      <c r="T762" s="30">
        <f t="shared" si="23"/>
        <v>42670.764039351852</v>
      </c>
    </row>
    <row r="763" spans="1:20" ht="45" x14ac:dyDescent="0.25">
      <c r="A763">
        <v>761</v>
      </c>
      <c r="B763" s="3" t="s">
        <v>762</v>
      </c>
      <c r="C763" s="3" t="s">
        <v>4871</v>
      </c>
      <c r="D763" s="19">
        <v>5000</v>
      </c>
      <c r="E763" s="19">
        <v>235</v>
      </c>
      <c r="F763" s="36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40">
        <f>ROUND((E763/D763)*100, 0)</f>
        <v>5</v>
      </c>
      <c r="P763" s="19">
        <f t="shared" si="22"/>
        <v>39.17</v>
      </c>
      <c r="Q763" t="s">
        <v>8326</v>
      </c>
      <c r="R763" t="s">
        <v>8328</v>
      </c>
      <c r="S763" s="30">
        <f>(((I763/60)/60)/24)+DATE(1970, 1, 1)</f>
        <v>41672.751458333332</v>
      </c>
      <c r="T763" s="30">
        <f t="shared" si="23"/>
        <v>41642.751458333332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 s="19">
        <v>3500</v>
      </c>
      <c r="E764" s="19">
        <v>0</v>
      </c>
      <c r="F764" s="36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40">
        <f>ROUND((E764/D764)*100, 0)</f>
        <v>0</v>
      </c>
      <c r="P764" s="19">
        <f t="shared" si="22"/>
        <v>0</v>
      </c>
      <c r="Q764" t="s">
        <v>8326</v>
      </c>
      <c r="R764" t="s">
        <v>8328</v>
      </c>
      <c r="S764" s="30">
        <f>(((I764/60)/60)/24)+DATE(1970, 1, 1)</f>
        <v>42708.25</v>
      </c>
      <c r="T764" s="30">
        <f t="shared" si="23"/>
        <v>42690.858449074076</v>
      </c>
    </row>
    <row r="765" spans="1:20" ht="45" x14ac:dyDescent="0.25">
      <c r="A765">
        <v>763</v>
      </c>
      <c r="B765" s="3" t="s">
        <v>764</v>
      </c>
      <c r="C765" s="3" t="s">
        <v>4873</v>
      </c>
      <c r="D765" s="19">
        <v>4290</v>
      </c>
      <c r="E765" s="19">
        <v>5</v>
      </c>
      <c r="F765" s="36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40">
        <f>ROUND((E765/D765)*100, 0)</f>
        <v>0</v>
      </c>
      <c r="P765" s="19">
        <f t="shared" si="22"/>
        <v>5</v>
      </c>
      <c r="Q765" t="s">
        <v>8326</v>
      </c>
      <c r="R765" t="s">
        <v>8328</v>
      </c>
      <c r="S765" s="30">
        <f>(((I765/60)/60)/24)+DATE(1970, 1, 1)</f>
        <v>41501.446851851848</v>
      </c>
      <c r="T765" s="30">
        <f t="shared" si="23"/>
        <v>41471.446851851848</v>
      </c>
    </row>
    <row r="766" spans="1:20" ht="45" x14ac:dyDescent="0.25">
      <c r="A766">
        <v>764</v>
      </c>
      <c r="B766" s="3" t="s">
        <v>765</v>
      </c>
      <c r="C766" s="3" t="s">
        <v>4874</v>
      </c>
      <c r="D766" s="19">
        <v>5000</v>
      </c>
      <c r="E766" s="19">
        <v>0</v>
      </c>
      <c r="F766" s="3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40">
        <f>ROUND((E766/D766)*100, 0)</f>
        <v>0</v>
      </c>
      <c r="P766" s="19">
        <f t="shared" si="22"/>
        <v>0</v>
      </c>
      <c r="Q766" t="s">
        <v>8326</v>
      </c>
      <c r="R766" t="s">
        <v>8328</v>
      </c>
      <c r="S766" s="30">
        <f>(((I766/60)/60)/24)+DATE(1970, 1, 1)</f>
        <v>42257.173159722224</v>
      </c>
      <c r="T766" s="30">
        <f t="shared" si="23"/>
        <v>42227.173159722224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 s="19">
        <v>7000</v>
      </c>
      <c r="E767" s="19">
        <v>2521</v>
      </c>
      <c r="F767" s="36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40">
        <f>ROUND((E767/D767)*100, 0)</f>
        <v>36</v>
      </c>
      <c r="P767" s="19">
        <f t="shared" si="22"/>
        <v>57.3</v>
      </c>
      <c r="Q767" t="s">
        <v>8326</v>
      </c>
      <c r="R767" t="s">
        <v>8328</v>
      </c>
      <c r="S767" s="30">
        <f>(((I767/60)/60)/24)+DATE(1970, 1, 1)</f>
        <v>41931.542638888888</v>
      </c>
      <c r="T767" s="30">
        <f t="shared" si="23"/>
        <v>41901.542638888888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 s="19">
        <v>4000</v>
      </c>
      <c r="E768" s="19">
        <v>0</v>
      </c>
      <c r="F768" s="36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40">
        <f>ROUND((E768/D768)*100, 0)</f>
        <v>0</v>
      </c>
      <c r="P768" s="19">
        <f t="shared" si="22"/>
        <v>0</v>
      </c>
      <c r="Q768" t="s">
        <v>8326</v>
      </c>
      <c r="R768" t="s">
        <v>8328</v>
      </c>
      <c r="S768" s="30">
        <f>(((I768/60)/60)/24)+DATE(1970, 1, 1)</f>
        <v>42051.783368055556</v>
      </c>
      <c r="T768" s="30">
        <f t="shared" si="23"/>
        <v>42021.783368055556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 s="19">
        <v>5000</v>
      </c>
      <c r="E769" s="19">
        <v>177</v>
      </c>
      <c r="F769" s="36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40">
        <f>ROUND((E769/D769)*100, 0)</f>
        <v>4</v>
      </c>
      <c r="P769" s="19">
        <f t="shared" si="22"/>
        <v>59</v>
      </c>
      <c r="Q769" t="s">
        <v>8326</v>
      </c>
      <c r="R769" t="s">
        <v>8328</v>
      </c>
      <c r="S769" s="30">
        <f>(((I769/60)/60)/24)+DATE(1970, 1, 1)</f>
        <v>42145.143634259264</v>
      </c>
      <c r="T769" s="30">
        <f t="shared" si="23"/>
        <v>42115.143634259264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 s="19">
        <v>2500</v>
      </c>
      <c r="E770" s="19">
        <v>0</v>
      </c>
      <c r="F770" s="36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40">
        <f>ROUND((E770/D770)*100, 0)</f>
        <v>0</v>
      </c>
      <c r="P770" s="19">
        <f t="shared" si="22"/>
        <v>0</v>
      </c>
      <c r="Q770" t="s">
        <v>8326</v>
      </c>
      <c r="R770" t="s">
        <v>8328</v>
      </c>
      <c r="S770" s="30">
        <f>(((I770/60)/60)/24)+DATE(1970, 1, 1)</f>
        <v>41624.207060185188</v>
      </c>
      <c r="T770" s="30">
        <f t="shared" si="23"/>
        <v>41594.207060185188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 s="19">
        <v>4000</v>
      </c>
      <c r="E771" s="19">
        <v>1656</v>
      </c>
      <c r="F771" s="36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40">
        <f>ROUND((E771/D771)*100, 0)</f>
        <v>41</v>
      </c>
      <c r="P771" s="19">
        <f t="shared" ref="P771:P834" si="24">IFERROR(ROUND((E771/L771), 2),0)</f>
        <v>31.85</v>
      </c>
      <c r="Q771" t="s">
        <v>8326</v>
      </c>
      <c r="R771" t="s">
        <v>8328</v>
      </c>
      <c r="S771" s="30">
        <f>(((I771/60)/60)/24)+DATE(1970, 1, 1)</f>
        <v>41634.996458333335</v>
      </c>
      <c r="T771" s="30">
        <f t="shared" ref="T771:T834" si="25">(((J771/60)/60)/24)+DATE(1970, 1, 1)</f>
        <v>41604.996458333335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 s="19">
        <v>17500</v>
      </c>
      <c r="E772" s="19">
        <v>0</v>
      </c>
      <c r="F772" s="36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40">
        <f>ROUND((E772/D772)*100, 0)</f>
        <v>0</v>
      </c>
      <c r="P772" s="19">
        <f t="shared" si="24"/>
        <v>0</v>
      </c>
      <c r="Q772" t="s">
        <v>8326</v>
      </c>
      <c r="R772" t="s">
        <v>8328</v>
      </c>
      <c r="S772" s="30">
        <f>(((I772/60)/60)/24)+DATE(1970, 1, 1)</f>
        <v>41329.999641203707</v>
      </c>
      <c r="T772" s="30">
        <f t="shared" si="25"/>
        <v>41289.999641203707</v>
      </c>
    </row>
    <row r="773" spans="1:20" ht="45" x14ac:dyDescent="0.25">
      <c r="A773">
        <v>771</v>
      </c>
      <c r="B773" s="3" t="s">
        <v>772</v>
      </c>
      <c r="C773" s="3" t="s">
        <v>4881</v>
      </c>
      <c r="D773" s="19">
        <v>38000</v>
      </c>
      <c r="E773" s="19">
        <v>10</v>
      </c>
      <c r="F773" s="36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40">
        <f>ROUND((E773/D773)*100, 0)</f>
        <v>0</v>
      </c>
      <c r="P773" s="19">
        <f t="shared" si="24"/>
        <v>10</v>
      </c>
      <c r="Q773" t="s">
        <v>8326</v>
      </c>
      <c r="R773" t="s">
        <v>8328</v>
      </c>
      <c r="S773" s="30">
        <f>(((I773/60)/60)/24)+DATE(1970, 1, 1)</f>
        <v>42399.824097222227</v>
      </c>
      <c r="T773" s="30">
        <f t="shared" si="25"/>
        <v>42349.824097222227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 s="19">
        <v>1500</v>
      </c>
      <c r="E774" s="19">
        <v>50</v>
      </c>
      <c r="F774" s="36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40">
        <f>ROUND((E774/D774)*100, 0)</f>
        <v>3</v>
      </c>
      <c r="P774" s="19">
        <f t="shared" si="24"/>
        <v>50</v>
      </c>
      <c r="Q774" t="s">
        <v>8326</v>
      </c>
      <c r="R774" t="s">
        <v>8328</v>
      </c>
      <c r="S774" s="30">
        <f>(((I774/60)/60)/24)+DATE(1970, 1, 1)</f>
        <v>40118.165972222225</v>
      </c>
      <c r="T774" s="30">
        <f t="shared" si="25"/>
        <v>40068.056932870371</v>
      </c>
    </row>
    <row r="775" spans="1:20" ht="60" x14ac:dyDescent="0.25">
      <c r="A775">
        <v>773</v>
      </c>
      <c r="B775" s="3" t="s">
        <v>774</v>
      </c>
      <c r="C775" s="3" t="s">
        <v>4883</v>
      </c>
      <c r="D775" s="19">
        <v>3759</v>
      </c>
      <c r="E775" s="19">
        <v>32</v>
      </c>
      <c r="F775" s="36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40">
        <f>ROUND((E775/D775)*100, 0)</f>
        <v>1</v>
      </c>
      <c r="P775" s="19">
        <f t="shared" si="24"/>
        <v>16</v>
      </c>
      <c r="Q775" t="s">
        <v>8326</v>
      </c>
      <c r="R775" t="s">
        <v>8328</v>
      </c>
      <c r="S775" s="30">
        <f>(((I775/60)/60)/24)+DATE(1970, 1, 1)</f>
        <v>42134.959027777775</v>
      </c>
      <c r="T775" s="30">
        <f t="shared" si="25"/>
        <v>42100.735937499994</v>
      </c>
    </row>
    <row r="776" spans="1:20" ht="60" x14ac:dyDescent="0.25">
      <c r="A776">
        <v>774</v>
      </c>
      <c r="B776" s="3" t="s">
        <v>775</v>
      </c>
      <c r="C776" s="3" t="s">
        <v>4884</v>
      </c>
      <c r="D776" s="19">
        <v>500</v>
      </c>
      <c r="E776" s="19">
        <v>351</v>
      </c>
      <c r="F776" s="3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40">
        <f>ROUND((E776/D776)*100, 0)</f>
        <v>70</v>
      </c>
      <c r="P776" s="19">
        <f t="shared" si="24"/>
        <v>39</v>
      </c>
      <c r="Q776" t="s">
        <v>8326</v>
      </c>
      <c r="R776" t="s">
        <v>8328</v>
      </c>
      <c r="S776" s="30">
        <f>(((I776/60)/60)/24)+DATE(1970, 1, 1)</f>
        <v>41693.780300925922</v>
      </c>
      <c r="T776" s="30">
        <f t="shared" si="25"/>
        <v>41663.780300925922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 s="19">
        <v>10000</v>
      </c>
      <c r="E777" s="19">
        <v>170</v>
      </c>
      <c r="F777" s="36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40">
        <f>ROUND((E777/D777)*100, 0)</f>
        <v>2</v>
      </c>
      <c r="P777" s="19">
        <f t="shared" si="24"/>
        <v>34</v>
      </c>
      <c r="Q777" t="s">
        <v>8326</v>
      </c>
      <c r="R777" t="s">
        <v>8328</v>
      </c>
      <c r="S777" s="30">
        <f>(((I777/60)/60)/24)+DATE(1970, 1, 1)</f>
        <v>40893.060127314813</v>
      </c>
      <c r="T777" s="30">
        <f t="shared" si="25"/>
        <v>40863.060127314813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 s="19">
        <v>7000</v>
      </c>
      <c r="E778" s="19">
        <v>3598</v>
      </c>
      <c r="F778" s="36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40">
        <f>ROUND((E778/D778)*100, 0)</f>
        <v>51</v>
      </c>
      <c r="P778" s="19">
        <f t="shared" si="24"/>
        <v>63.12</v>
      </c>
      <c r="Q778" t="s">
        <v>8326</v>
      </c>
      <c r="R778" t="s">
        <v>8328</v>
      </c>
      <c r="S778" s="30">
        <f>(((I778/60)/60)/24)+DATE(1970, 1, 1)</f>
        <v>42288.208333333328</v>
      </c>
      <c r="T778" s="30">
        <f t="shared" si="25"/>
        <v>42250.685706018514</v>
      </c>
    </row>
    <row r="779" spans="1:20" ht="60" x14ac:dyDescent="0.25">
      <c r="A779">
        <v>777</v>
      </c>
      <c r="B779" s="3" t="s">
        <v>778</v>
      </c>
      <c r="C779" s="3" t="s">
        <v>4887</v>
      </c>
      <c r="D779" s="19">
        <v>3000</v>
      </c>
      <c r="E779" s="19">
        <v>21</v>
      </c>
      <c r="F779" s="36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40">
        <f>ROUND((E779/D779)*100, 0)</f>
        <v>1</v>
      </c>
      <c r="P779" s="19">
        <f t="shared" si="24"/>
        <v>7</v>
      </c>
      <c r="Q779" t="s">
        <v>8326</v>
      </c>
      <c r="R779" t="s">
        <v>8328</v>
      </c>
      <c r="S779" s="30">
        <f>(((I779/60)/60)/24)+DATE(1970, 1, 1)</f>
        <v>41486.981215277774</v>
      </c>
      <c r="T779" s="30">
        <f t="shared" si="25"/>
        <v>41456.981215277774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 s="19">
        <v>500</v>
      </c>
      <c r="E780" s="19">
        <v>2</v>
      </c>
      <c r="F780" s="36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40">
        <f>ROUND((E780/D780)*100, 0)</f>
        <v>0</v>
      </c>
      <c r="P780" s="19">
        <f t="shared" si="24"/>
        <v>2</v>
      </c>
      <c r="Q780" t="s">
        <v>8326</v>
      </c>
      <c r="R780" t="s">
        <v>8328</v>
      </c>
      <c r="S780" s="30">
        <f>(((I780/60)/60)/24)+DATE(1970, 1, 1)</f>
        <v>41759.702314814815</v>
      </c>
      <c r="T780" s="30">
        <f t="shared" si="25"/>
        <v>41729.702314814815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 s="19">
        <v>15000</v>
      </c>
      <c r="E781" s="19">
        <v>400</v>
      </c>
      <c r="F781" s="36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40">
        <f>ROUND((E781/D781)*100, 0)</f>
        <v>3</v>
      </c>
      <c r="P781" s="19">
        <f t="shared" si="24"/>
        <v>66.67</v>
      </c>
      <c r="Q781" t="s">
        <v>8326</v>
      </c>
      <c r="R781" t="s">
        <v>8328</v>
      </c>
      <c r="S781" s="30">
        <f>(((I781/60)/60)/24)+DATE(1970, 1, 1)</f>
        <v>40466.166666666664</v>
      </c>
      <c r="T781" s="30">
        <f t="shared" si="25"/>
        <v>40436.68408564815</v>
      </c>
    </row>
    <row r="782" spans="1:20" ht="45" x14ac:dyDescent="0.25">
      <c r="A782">
        <v>780</v>
      </c>
      <c r="B782" s="3" t="s">
        <v>781</v>
      </c>
      <c r="C782" s="3" t="s">
        <v>4890</v>
      </c>
      <c r="D782" s="19">
        <v>1000</v>
      </c>
      <c r="E782" s="19">
        <v>1040</v>
      </c>
      <c r="F782" s="34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38">
        <f>ROUND((E782/D782)*100, 0)</f>
        <v>104</v>
      </c>
      <c r="P782" s="19">
        <f t="shared" si="24"/>
        <v>38.520000000000003</v>
      </c>
      <c r="Q782" t="s">
        <v>8329</v>
      </c>
      <c r="R782" t="s">
        <v>8330</v>
      </c>
      <c r="S782" s="30">
        <f>(((I782/60)/60)/24)+DATE(1970, 1, 1)</f>
        <v>40666.673900462964</v>
      </c>
      <c r="T782" s="30">
        <f t="shared" si="25"/>
        <v>40636.673900462964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 s="19">
        <v>800</v>
      </c>
      <c r="E783" s="19">
        <v>1065.23</v>
      </c>
      <c r="F783" s="34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38">
        <f>ROUND((E783/D783)*100, 0)</f>
        <v>133</v>
      </c>
      <c r="P783" s="19">
        <f t="shared" si="24"/>
        <v>42.61</v>
      </c>
      <c r="Q783" t="s">
        <v>8329</v>
      </c>
      <c r="R783" t="s">
        <v>8330</v>
      </c>
      <c r="S783" s="30">
        <f>(((I783/60)/60)/24)+DATE(1970, 1, 1)</f>
        <v>41433.000856481485</v>
      </c>
      <c r="T783" s="30">
        <f t="shared" si="25"/>
        <v>41403.000856481485</v>
      </c>
    </row>
    <row r="784" spans="1:20" ht="45" x14ac:dyDescent="0.25">
      <c r="A784">
        <v>782</v>
      </c>
      <c r="B784" s="3" t="s">
        <v>783</v>
      </c>
      <c r="C784" s="3" t="s">
        <v>4892</v>
      </c>
      <c r="D784" s="19">
        <v>700</v>
      </c>
      <c r="E784" s="19">
        <v>700</v>
      </c>
      <c r="F784" s="3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38">
        <f>ROUND((E784/D784)*100, 0)</f>
        <v>100</v>
      </c>
      <c r="P784" s="19">
        <f t="shared" si="24"/>
        <v>50</v>
      </c>
      <c r="Q784" t="s">
        <v>8329</v>
      </c>
      <c r="R784" t="s">
        <v>8330</v>
      </c>
      <c r="S784" s="30">
        <f>(((I784/60)/60)/24)+DATE(1970, 1, 1)</f>
        <v>41146.758125</v>
      </c>
      <c r="T784" s="30">
        <f t="shared" si="25"/>
        <v>41116.758125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 s="19">
        <v>1500</v>
      </c>
      <c r="E785" s="19">
        <v>2222</v>
      </c>
      <c r="F785" s="34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38">
        <f>ROUND((E785/D785)*100, 0)</f>
        <v>148</v>
      </c>
      <c r="P785" s="19">
        <f t="shared" si="24"/>
        <v>63.49</v>
      </c>
      <c r="Q785" t="s">
        <v>8329</v>
      </c>
      <c r="R785" t="s">
        <v>8330</v>
      </c>
      <c r="S785" s="30">
        <f>(((I785/60)/60)/24)+DATE(1970, 1, 1)</f>
        <v>41026.916666666664</v>
      </c>
      <c r="T785" s="30">
        <f t="shared" si="25"/>
        <v>40987.773715277777</v>
      </c>
    </row>
    <row r="786" spans="1:20" ht="60" x14ac:dyDescent="0.25">
      <c r="A786">
        <v>784</v>
      </c>
      <c r="B786" s="3" t="s">
        <v>785</v>
      </c>
      <c r="C786" s="3" t="s">
        <v>4894</v>
      </c>
      <c r="D786" s="19">
        <v>1000</v>
      </c>
      <c r="E786" s="19">
        <v>1025</v>
      </c>
      <c r="F786" s="34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38">
        <f>ROUND((E786/D786)*100, 0)</f>
        <v>103</v>
      </c>
      <c r="P786" s="19">
        <f t="shared" si="24"/>
        <v>102.5</v>
      </c>
      <c r="Q786" t="s">
        <v>8329</v>
      </c>
      <c r="R786" t="s">
        <v>8330</v>
      </c>
      <c r="S786" s="30">
        <f>(((I786/60)/60)/24)+DATE(1970, 1, 1)</f>
        <v>41715.107858796298</v>
      </c>
      <c r="T786" s="30">
        <f t="shared" si="25"/>
        <v>41675.149525462963</v>
      </c>
    </row>
    <row r="787" spans="1:20" ht="60" x14ac:dyDescent="0.25">
      <c r="A787">
        <v>785</v>
      </c>
      <c r="B787" s="3" t="s">
        <v>786</v>
      </c>
      <c r="C787" s="3" t="s">
        <v>4895</v>
      </c>
      <c r="D787" s="19">
        <v>500</v>
      </c>
      <c r="E787" s="19">
        <v>903.14</v>
      </c>
      <c r="F787" s="34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38">
        <f>ROUND((E787/D787)*100, 0)</f>
        <v>181</v>
      </c>
      <c r="P787" s="19">
        <f t="shared" si="24"/>
        <v>31.14</v>
      </c>
      <c r="Q787" t="s">
        <v>8329</v>
      </c>
      <c r="R787" t="s">
        <v>8330</v>
      </c>
      <c r="S787" s="30">
        <f>(((I787/60)/60)/24)+DATE(1970, 1, 1)</f>
        <v>41333.593923611108</v>
      </c>
      <c r="T787" s="30">
        <f t="shared" si="25"/>
        <v>41303.593923611108</v>
      </c>
    </row>
    <row r="788" spans="1:20" ht="45" x14ac:dyDescent="0.25">
      <c r="A788">
        <v>786</v>
      </c>
      <c r="B788" s="3" t="s">
        <v>787</v>
      </c>
      <c r="C788" s="3" t="s">
        <v>4896</v>
      </c>
      <c r="D788" s="19">
        <v>5000</v>
      </c>
      <c r="E788" s="19">
        <v>7140</v>
      </c>
      <c r="F788" s="34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38">
        <f>ROUND((E788/D788)*100, 0)</f>
        <v>143</v>
      </c>
      <c r="P788" s="19">
        <f t="shared" si="24"/>
        <v>162.27000000000001</v>
      </c>
      <c r="Q788" t="s">
        <v>8329</v>
      </c>
      <c r="R788" t="s">
        <v>8330</v>
      </c>
      <c r="S788" s="30">
        <f>(((I788/60)/60)/24)+DATE(1970, 1, 1)</f>
        <v>41040.657638888886</v>
      </c>
      <c r="T788" s="30">
        <f t="shared" si="25"/>
        <v>40983.055949074071</v>
      </c>
    </row>
    <row r="789" spans="1:20" ht="60" x14ac:dyDescent="0.25">
      <c r="A789">
        <v>787</v>
      </c>
      <c r="B789" s="3" t="s">
        <v>788</v>
      </c>
      <c r="C789" s="3" t="s">
        <v>4897</v>
      </c>
      <c r="D789" s="19">
        <v>1200</v>
      </c>
      <c r="E789" s="19">
        <v>1370</v>
      </c>
      <c r="F789" s="34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38">
        <f>ROUND((E789/D789)*100, 0)</f>
        <v>114</v>
      </c>
      <c r="P789" s="19">
        <f t="shared" si="24"/>
        <v>80.59</v>
      </c>
      <c r="Q789" t="s">
        <v>8329</v>
      </c>
      <c r="R789" t="s">
        <v>8330</v>
      </c>
      <c r="S789" s="30">
        <f>(((I789/60)/60)/24)+DATE(1970, 1, 1)</f>
        <v>41579.627615740741</v>
      </c>
      <c r="T789" s="30">
        <f t="shared" si="25"/>
        <v>41549.627615740741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 s="19">
        <v>1000</v>
      </c>
      <c r="E790" s="19">
        <v>2035.05</v>
      </c>
      <c r="F790" s="34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39">
        <f>ROUND((E790/D790)*100, 0)</f>
        <v>204</v>
      </c>
      <c r="P790" s="19">
        <f t="shared" si="24"/>
        <v>59.85</v>
      </c>
      <c r="Q790" t="s">
        <v>8329</v>
      </c>
      <c r="R790" t="s">
        <v>8330</v>
      </c>
      <c r="S790" s="30">
        <f>(((I790/60)/60)/24)+DATE(1970, 1, 1)</f>
        <v>41097.165972222225</v>
      </c>
      <c r="T790" s="30">
        <f t="shared" si="25"/>
        <v>41059.006805555553</v>
      </c>
    </row>
    <row r="791" spans="1:20" ht="45" x14ac:dyDescent="0.25">
      <c r="A791">
        <v>789</v>
      </c>
      <c r="B791" s="3" t="s">
        <v>790</v>
      </c>
      <c r="C791" s="3" t="s">
        <v>4899</v>
      </c>
      <c r="D791" s="19">
        <v>1700</v>
      </c>
      <c r="E791" s="19">
        <v>1860</v>
      </c>
      <c r="F791" s="34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38">
        <f>ROUND((E791/D791)*100, 0)</f>
        <v>109</v>
      </c>
      <c r="P791" s="19">
        <f t="shared" si="24"/>
        <v>132.86000000000001</v>
      </c>
      <c r="Q791" t="s">
        <v>8329</v>
      </c>
      <c r="R791" t="s">
        <v>8330</v>
      </c>
      <c r="S791" s="30">
        <f>(((I791/60)/60)/24)+DATE(1970, 1, 1)</f>
        <v>41295.332638888889</v>
      </c>
      <c r="T791" s="30">
        <f t="shared" si="25"/>
        <v>41277.186111111114</v>
      </c>
    </row>
    <row r="792" spans="1:20" ht="60" x14ac:dyDescent="0.25">
      <c r="A792">
        <v>790</v>
      </c>
      <c r="B792" s="3" t="s">
        <v>791</v>
      </c>
      <c r="C792" s="3" t="s">
        <v>4900</v>
      </c>
      <c r="D792" s="19">
        <v>10000</v>
      </c>
      <c r="E792" s="19">
        <v>14437.46</v>
      </c>
      <c r="F792" s="34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38">
        <f>ROUND((E792/D792)*100, 0)</f>
        <v>144</v>
      </c>
      <c r="P792" s="19">
        <f t="shared" si="24"/>
        <v>92.55</v>
      </c>
      <c r="Q792" t="s">
        <v>8329</v>
      </c>
      <c r="R792" t="s">
        <v>8330</v>
      </c>
      <c r="S792" s="30">
        <f>(((I792/60)/60)/24)+DATE(1970, 1, 1)</f>
        <v>41306.047905092593</v>
      </c>
      <c r="T792" s="30">
        <f t="shared" si="25"/>
        <v>41276.047905092593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 s="19">
        <v>7500</v>
      </c>
      <c r="E793" s="19">
        <v>7790</v>
      </c>
      <c r="F793" s="34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38">
        <f>ROUND((E793/D793)*100, 0)</f>
        <v>104</v>
      </c>
      <c r="P793" s="19">
        <f t="shared" si="24"/>
        <v>60.86</v>
      </c>
      <c r="Q793" t="s">
        <v>8329</v>
      </c>
      <c r="R793" t="s">
        <v>8330</v>
      </c>
      <c r="S793" s="30">
        <f>(((I793/60)/60)/24)+DATE(1970, 1, 1)</f>
        <v>41591.249305555553</v>
      </c>
      <c r="T793" s="30">
        <f t="shared" si="25"/>
        <v>41557.780624999999</v>
      </c>
    </row>
    <row r="794" spans="1:20" ht="30" x14ac:dyDescent="0.25">
      <c r="A794">
        <v>792</v>
      </c>
      <c r="B794" s="3" t="s">
        <v>793</v>
      </c>
      <c r="C794" s="3" t="s">
        <v>4902</v>
      </c>
      <c r="D794" s="19">
        <v>2500</v>
      </c>
      <c r="E794" s="19">
        <v>2511.11</v>
      </c>
      <c r="F794" s="3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38">
        <f>ROUND((E794/D794)*100, 0)</f>
        <v>100</v>
      </c>
      <c r="P794" s="19">
        <f t="shared" si="24"/>
        <v>41.85</v>
      </c>
      <c r="Q794" t="s">
        <v>8329</v>
      </c>
      <c r="R794" t="s">
        <v>8330</v>
      </c>
      <c r="S794" s="30">
        <f>(((I794/60)/60)/24)+DATE(1970, 1, 1)</f>
        <v>41585.915312500001</v>
      </c>
      <c r="T794" s="30">
        <f t="shared" si="25"/>
        <v>41555.873645833337</v>
      </c>
    </row>
    <row r="795" spans="1:20" ht="60" x14ac:dyDescent="0.25">
      <c r="A795">
        <v>793</v>
      </c>
      <c r="B795" s="3" t="s">
        <v>794</v>
      </c>
      <c r="C795" s="3" t="s">
        <v>4903</v>
      </c>
      <c r="D795" s="19">
        <v>2750</v>
      </c>
      <c r="E795" s="19">
        <v>2826.43</v>
      </c>
      <c r="F795" s="34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38">
        <f>ROUND((E795/D795)*100, 0)</f>
        <v>103</v>
      </c>
      <c r="P795" s="19">
        <f t="shared" si="24"/>
        <v>88.33</v>
      </c>
      <c r="Q795" t="s">
        <v>8329</v>
      </c>
      <c r="R795" t="s">
        <v>8330</v>
      </c>
      <c r="S795" s="30">
        <f>(((I795/60)/60)/24)+DATE(1970, 1, 1)</f>
        <v>41458.207638888889</v>
      </c>
      <c r="T795" s="30">
        <f t="shared" si="25"/>
        <v>41442.741249999999</v>
      </c>
    </row>
    <row r="796" spans="1:20" ht="60" x14ac:dyDescent="0.25">
      <c r="A796">
        <v>794</v>
      </c>
      <c r="B796" s="3" t="s">
        <v>795</v>
      </c>
      <c r="C796" s="3" t="s">
        <v>4904</v>
      </c>
      <c r="D796" s="19">
        <v>8000</v>
      </c>
      <c r="E796" s="19">
        <v>8425</v>
      </c>
      <c r="F796" s="34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38">
        <f>ROUND((E796/D796)*100, 0)</f>
        <v>105</v>
      </c>
      <c r="P796" s="19">
        <f t="shared" si="24"/>
        <v>158.96</v>
      </c>
      <c r="Q796" t="s">
        <v>8329</v>
      </c>
      <c r="R796" t="s">
        <v>8330</v>
      </c>
      <c r="S796" s="30">
        <f>(((I796/60)/60)/24)+DATE(1970, 1, 1)</f>
        <v>40791.712500000001</v>
      </c>
      <c r="T796" s="30">
        <f t="shared" si="25"/>
        <v>40736.115011574075</v>
      </c>
    </row>
    <row r="797" spans="1:20" ht="60" x14ac:dyDescent="0.25">
      <c r="A797">
        <v>795</v>
      </c>
      <c r="B797" s="3" t="s">
        <v>796</v>
      </c>
      <c r="C797" s="3" t="s">
        <v>4905</v>
      </c>
      <c r="D797" s="19">
        <v>14000</v>
      </c>
      <c r="E797" s="19">
        <v>15650</v>
      </c>
      <c r="F797" s="34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38">
        <f>ROUND((E797/D797)*100, 0)</f>
        <v>112</v>
      </c>
      <c r="P797" s="19">
        <f t="shared" si="24"/>
        <v>85.05</v>
      </c>
      <c r="Q797" t="s">
        <v>8329</v>
      </c>
      <c r="R797" t="s">
        <v>8330</v>
      </c>
      <c r="S797" s="30">
        <f>(((I797/60)/60)/24)+DATE(1970, 1, 1)</f>
        <v>41006.207638888889</v>
      </c>
      <c r="T797" s="30">
        <f t="shared" si="25"/>
        <v>40963.613032407404</v>
      </c>
    </row>
    <row r="798" spans="1:20" ht="60" x14ac:dyDescent="0.25">
      <c r="A798">
        <v>796</v>
      </c>
      <c r="B798" s="3" t="s">
        <v>797</v>
      </c>
      <c r="C798" s="3" t="s">
        <v>4906</v>
      </c>
      <c r="D798" s="19">
        <v>10000</v>
      </c>
      <c r="E798" s="19">
        <v>10135</v>
      </c>
      <c r="F798" s="34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38">
        <f>ROUND((E798/D798)*100, 0)</f>
        <v>101</v>
      </c>
      <c r="P798" s="19">
        <f t="shared" si="24"/>
        <v>112.61</v>
      </c>
      <c r="Q798" t="s">
        <v>8329</v>
      </c>
      <c r="R798" t="s">
        <v>8330</v>
      </c>
      <c r="S798" s="30">
        <f>(((I798/60)/60)/24)+DATE(1970, 1, 1)</f>
        <v>41532.881944444445</v>
      </c>
      <c r="T798" s="30">
        <f t="shared" si="25"/>
        <v>41502.882928240739</v>
      </c>
    </row>
    <row r="799" spans="1:20" ht="60" x14ac:dyDescent="0.25">
      <c r="A799">
        <v>797</v>
      </c>
      <c r="B799" s="3" t="s">
        <v>798</v>
      </c>
      <c r="C799" s="3" t="s">
        <v>4907</v>
      </c>
      <c r="D799" s="19">
        <v>3000</v>
      </c>
      <c r="E799" s="19">
        <v>3226</v>
      </c>
      <c r="F799" s="34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38">
        <f>ROUND((E799/D799)*100, 0)</f>
        <v>108</v>
      </c>
      <c r="P799" s="19">
        <f t="shared" si="24"/>
        <v>45.44</v>
      </c>
      <c r="Q799" t="s">
        <v>8329</v>
      </c>
      <c r="R799" t="s">
        <v>8330</v>
      </c>
      <c r="S799" s="30">
        <f>(((I799/60)/60)/24)+DATE(1970, 1, 1)</f>
        <v>41028.166666666664</v>
      </c>
      <c r="T799" s="30">
        <f t="shared" si="25"/>
        <v>40996.994074074071</v>
      </c>
    </row>
    <row r="800" spans="1:20" ht="45" x14ac:dyDescent="0.25">
      <c r="A800">
        <v>798</v>
      </c>
      <c r="B800" s="3" t="s">
        <v>799</v>
      </c>
      <c r="C800" s="3" t="s">
        <v>4908</v>
      </c>
      <c r="D800" s="19">
        <v>3500</v>
      </c>
      <c r="E800" s="19">
        <v>4021</v>
      </c>
      <c r="F800" s="34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38">
        <f>ROUND((E800/D800)*100, 0)</f>
        <v>115</v>
      </c>
      <c r="P800" s="19">
        <f t="shared" si="24"/>
        <v>46.22</v>
      </c>
      <c r="Q800" t="s">
        <v>8329</v>
      </c>
      <c r="R800" t="s">
        <v>8330</v>
      </c>
      <c r="S800" s="30">
        <f>(((I800/60)/60)/24)+DATE(1970, 1, 1)</f>
        <v>41912.590127314819</v>
      </c>
      <c r="T800" s="30">
        <f t="shared" si="25"/>
        <v>41882.590127314819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 s="19">
        <v>5000</v>
      </c>
      <c r="E801" s="19">
        <v>5001</v>
      </c>
      <c r="F801" s="34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38">
        <f>ROUND((E801/D801)*100, 0)</f>
        <v>100</v>
      </c>
      <c r="P801" s="19">
        <f t="shared" si="24"/>
        <v>178.61</v>
      </c>
      <c r="Q801" t="s">
        <v>8329</v>
      </c>
      <c r="R801" t="s">
        <v>8330</v>
      </c>
      <c r="S801" s="30">
        <f>(((I801/60)/60)/24)+DATE(1970, 1, 1)</f>
        <v>41026.667199074072</v>
      </c>
      <c r="T801" s="30">
        <f t="shared" si="25"/>
        <v>40996.667199074072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 s="19">
        <v>1500</v>
      </c>
      <c r="E802" s="19">
        <v>2282</v>
      </c>
      <c r="F802" s="34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38">
        <f>ROUND((E802/D802)*100, 0)</f>
        <v>152</v>
      </c>
      <c r="P802" s="19">
        <f t="shared" si="24"/>
        <v>40.75</v>
      </c>
      <c r="Q802" t="s">
        <v>8329</v>
      </c>
      <c r="R802" t="s">
        <v>8330</v>
      </c>
      <c r="S802" s="30">
        <f>(((I802/60)/60)/24)+DATE(1970, 1, 1)</f>
        <v>41893.433495370373</v>
      </c>
      <c r="T802" s="30">
        <f t="shared" si="25"/>
        <v>41863.433495370373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 s="19">
        <v>2000</v>
      </c>
      <c r="E803" s="19">
        <v>2230.4299999999998</v>
      </c>
      <c r="F803" s="34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38">
        <f>ROUND((E803/D803)*100, 0)</f>
        <v>112</v>
      </c>
      <c r="P803" s="19">
        <f t="shared" si="24"/>
        <v>43.73</v>
      </c>
      <c r="Q803" t="s">
        <v>8329</v>
      </c>
      <c r="R803" t="s">
        <v>8330</v>
      </c>
      <c r="S803" s="30">
        <f>(((I803/60)/60)/24)+DATE(1970, 1, 1)</f>
        <v>40725.795370370368</v>
      </c>
      <c r="T803" s="30">
        <f t="shared" si="25"/>
        <v>40695.795370370368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 s="19">
        <v>6000</v>
      </c>
      <c r="E804" s="19">
        <v>6080</v>
      </c>
      <c r="F804" s="3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38">
        <f>ROUND((E804/D804)*100, 0)</f>
        <v>101</v>
      </c>
      <c r="P804" s="19">
        <f t="shared" si="24"/>
        <v>81.069999999999993</v>
      </c>
      <c r="Q804" t="s">
        <v>8329</v>
      </c>
      <c r="R804" t="s">
        <v>8330</v>
      </c>
      <c r="S804" s="30">
        <f>(((I804/60)/60)/24)+DATE(1970, 1, 1)</f>
        <v>41169.170138888891</v>
      </c>
      <c r="T804" s="30">
        <f t="shared" si="25"/>
        <v>41123.022268518522</v>
      </c>
    </row>
    <row r="805" spans="1:20" ht="60" x14ac:dyDescent="0.25">
      <c r="A805">
        <v>803</v>
      </c>
      <c r="B805" s="3" t="s">
        <v>804</v>
      </c>
      <c r="C805" s="3" t="s">
        <v>4913</v>
      </c>
      <c r="D805" s="19">
        <v>2300</v>
      </c>
      <c r="E805" s="19">
        <v>2835</v>
      </c>
      <c r="F805" s="34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38">
        <f>ROUND((E805/D805)*100, 0)</f>
        <v>123</v>
      </c>
      <c r="P805" s="19">
        <f t="shared" si="24"/>
        <v>74.61</v>
      </c>
      <c r="Q805" t="s">
        <v>8329</v>
      </c>
      <c r="R805" t="s">
        <v>8330</v>
      </c>
      <c r="S805" s="30">
        <f>(((I805/60)/60)/24)+DATE(1970, 1, 1)</f>
        <v>40692.041666666664</v>
      </c>
      <c r="T805" s="30">
        <f t="shared" si="25"/>
        <v>40665.949976851851</v>
      </c>
    </row>
    <row r="806" spans="1:20" ht="60" x14ac:dyDescent="0.25">
      <c r="A806">
        <v>804</v>
      </c>
      <c r="B806" s="3" t="s">
        <v>805</v>
      </c>
      <c r="C806" s="3" t="s">
        <v>4914</v>
      </c>
      <c r="D806" s="19">
        <v>5500</v>
      </c>
      <c r="E806" s="19">
        <v>5500</v>
      </c>
      <c r="F806" s="34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38">
        <f>ROUND((E806/D806)*100, 0)</f>
        <v>100</v>
      </c>
      <c r="P806" s="19">
        <f t="shared" si="24"/>
        <v>305.56</v>
      </c>
      <c r="Q806" t="s">
        <v>8329</v>
      </c>
      <c r="R806" t="s">
        <v>8330</v>
      </c>
      <c r="S806" s="30">
        <f>(((I806/60)/60)/24)+DATE(1970, 1, 1)</f>
        <v>40747.165972222225</v>
      </c>
      <c r="T806" s="30">
        <f t="shared" si="25"/>
        <v>40730.105625000004</v>
      </c>
    </row>
    <row r="807" spans="1:20" ht="45" x14ac:dyDescent="0.25">
      <c r="A807">
        <v>805</v>
      </c>
      <c r="B807" s="3" t="s">
        <v>806</v>
      </c>
      <c r="C807" s="3" t="s">
        <v>4915</v>
      </c>
      <c r="D807" s="19">
        <v>3000</v>
      </c>
      <c r="E807" s="19">
        <v>3150</v>
      </c>
      <c r="F807" s="34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38">
        <f>ROUND((E807/D807)*100, 0)</f>
        <v>105</v>
      </c>
      <c r="P807" s="19">
        <f t="shared" si="24"/>
        <v>58.33</v>
      </c>
      <c r="Q807" t="s">
        <v>8329</v>
      </c>
      <c r="R807" t="s">
        <v>8330</v>
      </c>
      <c r="S807" s="30">
        <f>(((I807/60)/60)/24)+DATE(1970, 1, 1)</f>
        <v>40740.958333333336</v>
      </c>
      <c r="T807" s="30">
        <f t="shared" si="25"/>
        <v>40690.823055555556</v>
      </c>
    </row>
    <row r="808" spans="1:20" ht="30" x14ac:dyDescent="0.25">
      <c r="A808">
        <v>806</v>
      </c>
      <c r="B808" s="3" t="s">
        <v>807</v>
      </c>
      <c r="C808" s="3" t="s">
        <v>4916</v>
      </c>
      <c r="D808" s="19">
        <v>8000</v>
      </c>
      <c r="E808" s="19">
        <v>8355</v>
      </c>
      <c r="F808" s="34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38">
        <f>ROUND((E808/D808)*100, 0)</f>
        <v>104</v>
      </c>
      <c r="P808" s="19">
        <f t="shared" si="24"/>
        <v>117.68</v>
      </c>
      <c r="Q808" t="s">
        <v>8329</v>
      </c>
      <c r="R808" t="s">
        <v>8330</v>
      </c>
      <c r="S808" s="30">
        <f>(((I808/60)/60)/24)+DATE(1970, 1, 1)</f>
        <v>40793.691423611112</v>
      </c>
      <c r="T808" s="30">
        <f t="shared" si="25"/>
        <v>40763.691423611112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 s="19">
        <v>4000</v>
      </c>
      <c r="E809" s="19">
        <v>4205</v>
      </c>
      <c r="F809" s="34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38">
        <f>ROUND((E809/D809)*100, 0)</f>
        <v>105</v>
      </c>
      <c r="P809" s="19">
        <f t="shared" si="24"/>
        <v>73.77</v>
      </c>
      <c r="Q809" t="s">
        <v>8329</v>
      </c>
      <c r="R809" t="s">
        <v>8330</v>
      </c>
      <c r="S809" s="30">
        <f>(((I809/60)/60)/24)+DATE(1970, 1, 1)</f>
        <v>42795.083333333328</v>
      </c>
      <c r="T809" s="30">
        <f t="shared" si="25"/>
        <v>42759.628599537042</v>
      </c>
    </row>
    <row r="810" spans="1:20" ht="60" x14ac:dyDescent="0.25">
      <c r="A810">
        <v>808</v>
      </c>
      <c r="B810" s="3" t="s">
        <v>809</v>
      </c>
      <c r="C810" s="3" t="s">
        <v>4918</v>
      </c>
      <c r="D810" s="19">
        <v>4500</v>
      </c>
      <c r="E810" s="19">
        <v>4500</v>
      </c>
      <c r="F810" s="34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38">
        <f>ROUND((E810/D810)*100, 0)</f>
        <v>100</v>
      </c>
      <c r="P810" s="19">
        <f t="shared" si="24"/>
        <v>104.65</v>
      </c>
      <c r="Q810" t="s">
        <v>8329</v>
      </c>
      <c r="R810" t="s">
        <v>8330</v>
      </c>
      <c r="S810" s="30">
        <f>(((I810/60)/60)/24)+DATE(1970, 1, 1)</f>
        <v>41995.207638888889</v>
      </c>
      <c r="T810" s="30">
        <f t="shared" si="25"/>
        <v>41962.100532407407</v>
      </c>
    </row>
    <row r="811" spans="1:20" ht="45" x14ac:dyDescent="0.25">
      <c r="A811">
        <v>809</v>
      </c>
      <c r="B811" s="3" t="s">
        <v>810</v>
      </c>
      <c r="C811" s="3" t="s">
        <v>4919</v>
      </c>
      <c r="D811" s="19">
        <v>4000</v>
      </c>
      <c r="E811" s="19">
        <v>4151</v>
      </c>
      <c r="F811" s="34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38">
        <f>ROUND((E811/D811)*100, 0)</f>
        <v>104</v>
      </c>
      <c r="P811" s="19">
        <f t="shared" si="24"/>
        <v>79.83</v>
      </c>
      <c r="Q811" t="s">
        <v>8329</v>
      </c>
      <c r="R811" t="s">
        <v>8330</v>
      </c>
      <c r="S811" s="30">
        <f>(((I811/60)/60)/24)+DATE(1970, 1, 1)</f>
        <v>41658.833680555559</v>
      </c>
      <c r="T811" s="30">
        <f t="shared" si="25"/>
        <v>41628.833680555559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 s="19">
        <v>1500</v>
      </c>
      <c r="E812" s="19">
        <v>1575</v>
      </c>
      <c r="F812" s="34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38">
        <f>ROUND((E812/D812)*100, 0)</f>
        <v>105</v>
      </c>
      <c r="P812" s="19">
        <f t="shared" si="24"/>
        <v>58.33</v>
      </c>
      <c r="Q812" t="s">
        <v>8329</v>
      </c>
      <c r="R812" t="s">
        <v>8330</v>
      </c>
      <c r="S812" s="30">
        <f>(((I812/60)/60)/24)+DATE(1970, 1, 1)</f>
        <v>41153.056273148148</v>
      </c>
      <c r="T812" s="30">
        <f t="shared" si="25"/>
        <v>41123.056273148148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 s="19">
        <v>1000</v>
      </c>
      <c r="E813" s="19">
        <v>1040</v>
      </c>
      <c r="F813" s="34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38">
        <f>ROUND((E813/D813)*100, 0)</f>
        <v>104</v>
      </c>
      <c r="P813" s="19">
        <f t="shared" si="24"/>
        <v>86.67</v>
      </c>
      <c r="Q813" t="s">
        <v>8329</v>
      </c>
      <c r="R813" t="s">
        <v>8330</v>
      </c>
      <c r="S813" s="30">
        <f>(((I813/60)/60)/24)+DATE(1970, 1, 1)</f>
        <v>41465.702777777777</v>
      </c>
      <c r="T813" s="30">
        <f t="shared" si="25"/>
        <v>41443.643541666665</v>
      </c>
    </row>
    <row r="814" spans="1:20" ht="60" x14ac:dyDescent="0.25">
      <c r="A814">
        <v>812</v>
      </c>
      <c r="B814" s="3" t="s">
        <v>813</v>
      </c>
      <c r="C814" s="3" t="s">
        <v>4922</v>
      </c>
      <c r="D814" s="19">
        <v>600</v>
      </c>
      <c r="E814" s="19">
        <v>911</v>
      </c>
      <c r="F814" s="3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38">
        <f>ROUND((E814/D814)*100, 0)</f>
        <v>152</v>
      </c>
      <c r="P814" s="19">
        <f t="shared" si="24"/>
        <v>27.61</v>
      </c>
      <c r="Q814" t="s">
        <v>8329</v>
      </c>
      <c r="R814" t="s">
        <v>8330</v>
      </c>
      <c r="S814" s="30">
        <f>(((I814/60)/60)/24)+DATE(1970, 1, 1)</f>
        <v>41334.581944444442</v>
      </c>
      <c r="T814" s="30">
        <f t="shared" si="25"/>
        <v>41282.017962962964</v>
      </c>
    </row>
    <row r="815" spans="1:20" ht="30" x14ac:dyDescent="0.25">
      <c r="A815">
        <v>813</v>
      </c>
      <c r="B815" s="3" t="s">
        <v>814</v>
      </c>
      <c r="C815" s="3" t="s">
        <v>4923</v>
      </c>
      <c r="D815" s="19">
        <v>1500</v>
      </c>
      <c r="E815" s="19">
        <v>2399.94</v>
      </c>
      <c r="F815" s="34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38">
        <f>ROUND((E815/D815)*100, 0)</f>
        <v>160</v>
      </c>
      <c r="P815" s="19">
        <f t="shared" si="24"/>
        <v>25</v>
      </c>
      <c r="Q815" t="s">
        <v>8329</v>
      </c>
      <c r="R815" t="s">
        <v>8330</v>
      </c>
      <c r="S815" s="30">
        <f>(((I815/60)/60)/24)+DATE(1970, 1, 1)</f>
        <v>41110.960243055553</v>
      </c>
      <c r="T815" s="30">
        <f t="shared" si="25"/>
        <v>41080.960243055553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 s="19">
        <v>1000</v>
      </c>
      <c r="E816" s="19">
        <v>1273</v>
      </c>
      <c r="F816" s="34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38">
        <f>ROUND((E816/D816)*100, 0)</f>
        <v>127</v>
      </c>
      <c r="P816" s="19">
        <f t="shared" si="24"/>
        <v>45.46</v>
      </c>
      <c r="Q816" t="s">
        <v>8329</v>
      </c>
      <c r="R816" t="s">
        <v>8330</v>
      </c>
      <c r="S816" s="30">
        <f>(((I816/60)/60)/24)+DATE(1970, 1, 1)</f>
        <v>40694.75277777778</v>
      </c>
      <c r="T816" s="30">
        <f t="shared" si="25"/>
        <v>40679.743067129632</v>
      </c>
    </row>
    <row r="817" spans="1:20" ht="30" x14ac:dyDescent="0.25">
      <c r="A817">
        <v>815</v>
      </c>
      <c r="B817" s="3" t="s">
        <v>816</v>
      </c>
      <c r="C817" s="3" t="s">
        <v>4925</v>
      </c>
      <c r="D817" s="19">
        <v>4000</v>
      </c>
      <c r="E817" s="19">
        <v>4280</v>
      </c>
      <c r="F817" s="34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38">
        <f>ROUND((E817/D817)*100, 0)</f>
        <v>107</v>
      </c>
      <c r="P817" s="19">
        <f t="shared" si="24"/>
        <v>99.53</v>
      </c>
      <c r="Q817" t="s">
        <v>8329</v>
      </c>
      <c r="R817" t="s">
        <v>8330</v>
      </c>
      <c r="S817" s="30">
        <f>(((I817/60)/60)/24)+DATE(1970, 1, 1)</f>
        <v>41944.917858796296</v>
      </c>
      <c r="T817" s="30">
        <f t="shared" si="25"/>
        <v>41914.917858796296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 s="19">
        <v>7000</v>
      </c>
      <c r="E818" s="19">
        <v>8058.55</v>
      </c>
      <c r="F818" s="34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38">
        <f>ROUND((E818/D818)*100, 0)</f>
        <v>115</v>
      </c>
      <c r="P818" s="19">
        <f t="shared" si="24"/>
        <v>39.31</v>
      </c>
      <c r="Q818" t="s">
        <v>8329</v>
      </c>
      <c r="R818" t="s">
        <v>8330</v>
      </c>
      <c r="S818" s="30">
        <f>(((I818/60)/60)/24)+DATE(1970, 1, 1)</f>
        <v>41373.270833333336</v>
      </c>
      <c r="T818" s="30">
        <f t="shared" si="25"/>
        <v>41341.870868055557</v>
      </c>
    </row>
    <row r="819" spans="1:20" ht="45" x14ac:dyDescent="0.25">
      <c r="A819">
        <v>817</v>
      </c>
      <c r="B819" s="3" t="s">
        <v>818</v>
      </c>
      <c r="C819" s="3" t="s">
        <v>4927</v>
      </c>
      <c r="D819" s="19">
        <v>1500</v>
      </c>
      <c r="E819" s="19">
        <v>2056.66</v>
      </c>
      <c r="F819" s="34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38">
        <f>ROUND((E819/D819)*100, 0)</f>
        <v>137</v>
      </c>
      <c r="P819" s="19">
        <f t="shared" si="24"/>
        <v>89.42</v>
      </c>
      <c r="Q819" t="s">
        <v>8329</v>
      </c>
      <c r="R819" t="s">
        <v>8330</v>
      </c>
      <c r="S819" s="30">
        <f>(((I819/60)/60)/24)+DATE(1970, 1, 1)</f>
        <v>40979.207638888889</v>
      </c>
      <c r="T819" s="30">
        <f t="shared" si="25"/>
        <v>40925.599664351852</v>
      </c>
    </row>
    <row r="820" spans="1:20" ht="60" x14ac:dyDescent="0.25">
      <c r="A820">
        <v>818</v>
      </c>
      <c r="B820" s="3" t="s">
        <v>819</v>
      </c>
      <c r="C820" s="3" t="s">
        <v>4928</v>
      </c>
      <c r="D820" s="19">
        <v>350</v>
      </c>
      <c r="E820" s="19">
        <v>545</v>
      </c>
      <c r="F820" s="34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38">
        <f>ROUND((E820/D820)*100, 0)</f>
        <v>156</v>
      </c>
      <c r="P820" s="19">
        <f t="shared" si="24"/>
        <v>28.68</v>
      </c>
      <c r="Q820" t="s">
        <v>8329</v>
      </c>
      <c r="R820" t="s">
        <v>8330</v>
      </c>
      <c r="S820" s="30">
        <f>(((I820/60)/60)/24)+DATE(1970, 1, 1)</f>
        <v>41128.709027777775</v>
      </c>
      <c r="T820" s="30">
        <f t="shared" si="25"/>
        <v>41120.882881944446</v>
      </c>
    </row>
    <row r="821" spans="1:20" ht="30" x14ac:dyDescent="0.25">
      <c r="A821">
        <v>819</v>
      </c>
      <c r="B821" s="3" t="s">
        <v>820</v>
      </c>
      <c r="C821" s="3" t="s">
        <v>4929</v>
      </c>
      <c r="D821" s="19">
        <v>400</v>
      </c>
      <c r="E821" s="19">
        <v>435</v>
      </c>
      <c r="F821" s="34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38">
        <f>ROUND((E821/D821)*100, 0)</f>
        <v>109</v>
      </c>
      <c r="P821" s="19">
        <f t="shared" si="24"/>
        <v>31.07</v>
      </c>
      <c r="Q821" t="s">
        <v>8329</v>
      </c>
      <c r="R821" t="s">
        <v>8330</v>
      </c>
      <c r="S821" s="30">
        <f>(((I821/60)/60)/24)+DATE(1970, 1, 1)</f>
        <v>41629.197222222225</v>
      </c>
      <c r="T821" s="30">
        <f t="shared" si="25"/>
        <v>41619.998310185183</v>
      </c>
    </row>
    <row r="822" spans="1:20" ht="45" x14ac:dyDescent="0.25">
      <c r="A822">
        <v>820</v>
      </c>
      <c r="B822" s="3" t="s">
        <v>821</v>
      </c>
      <c r="C822" s="3" t="s">
        <v>4930</v>
      </c>
      <c r="D822" s="19">
        <v>2000</v>
      </c>
      <c r="E822" s="19">
        <v>2681</v>
      </c>
      <c r="F822" s="34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38">
        <f>ROUND((E822/D822)*100, 0)</f>
        <v>134</v>
      </c>
      <c r="P822" s="19">
        <f t="shared" si="24"/>
        <v>70.55</v>
      </c>
      <c r="Q822" t="s">
        <v>8329</v>
      </c>
      <c r="R822" t="s">
        <v>8330</v>
      </c>
      <c r="S822" s="30">
        <f>(((I822/60)/60)/24)+DATE(1970, 1, 1)</f>
        <v>41799.208333333336</v>
      </c>
      <c r="T822" s="30">
        <f t="shared" si="25"/>
        <v>41768.841921296298</v>
      </c>
    </row>
    <row r="823" spans="1:20" ht="45" x14ac:dyDescent="0.25">
      <c r="A823">
        <v>821</v>
      </c>
      <c r="B823" s="3" t="s">
        <v>822</v>
      </c>
      <c r="C823" s="3" t="s">
        <v>4931</v>
      </c>
      <c r="D823" s="19">
        <v>17482</v>
      </c>
      <c r="E823" s="19">
        <v>17482</v>
      </c>
      <c r="F823" s="34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38">
        <f>ROUND((E823/D823)*100, 0)</f>
        <v>100</v>
      </c>
      <c r="P823" s="19">
        <f t="shared" si="24"/>
        <v>224.13</v>
      </c>
      <c r="Q823" t="s">
        <v>8329</v>
      </c>
      <c r="R823" t="s">
        <v>8330</v>
      </c>
      <c r="S823" s="30">
        <f>(((I823/60)/60)/24)+DATE(1970, 1, 1)</f>
        <v>42128.167361111111</v>
      </c>
      <c r="T823" s="30">
        <f t="shared" si="25"/>
        <v>42093.922048611115</v>
      </c>
    </row>
    <row r="824" spans="1:20" ht="45" x14ac:dyDescent="0.25">
      <c r="A824">
        <v>822</v>
      </c>
      <c r="B824" s="3" t="s">
        <v>823</v>
      </c>
      <c r="C824" s="3" t="s">
        <v>4932</v>
      </c>
      <c r="D824" s="19">
        <v>3000</v>
      </c>
      <c r="E824" s="19">
        <v>3575</v>
      </c>
      <c r="F824" s="3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38">
        <f>ROUND((E824/D824)*100, 0)</f>
        <v>119</v>
      </c>
      <c r="P824" s="19">
        <f t="shared" si="24"/>
        <v>51.81</v>
      </c>
      <c r="Q824" t="s">
        <v>8329</v>
      </c>
      <c r="R824" t="s">
        <v>8330</v>
      </c>
      <c r="S824" s="30">
        <f>(((I824/60)/60)/24)+DATE(1970, 1, 1)</f>
        <v>41187.947337962964</v>
      </c>
      <c r="T824" s="30">
        <f t="shared" si="25"/>
        <v>41157.947337962964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 s="19">
        <v>800</v>
      </c>
      <c r="E825" s="19">
        <v>1436</v>
      </c>
      <c r="F825" s="34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38">
        <f>ROUND((E825/D825)*100, 0)</f>
        <v>180</v>
      </c>
      <c r="P825" s="19">
        <f t="shared" si="24"/>
        <v>43.52</v>
      </c>
      <c r="Q825" t="s">
        <v>8329</v>
      </c>
      <c r="R825" t="s">
        <v>8330</v>
      </c>
      <c r="S825" s="30">
        <f>(((I825/60)/60)/24)+DATE(1970, 1, 1)</f>
        <v>42085.931157407409</v>
      </c>
      <c r="T825" s="30">
        <f t="shared" si="25"/>
        <v>42055.972824074073</v>
      </c>
    </row>
    <row r="826" spans="1:20" ht="60" x14ac:dyDescent="0.25">
      <c r="A826">
        <v>824</v>
      </c>
      <c r="B826" s="3" t="s">
        <v>825</v>
      </c>
      <c r="C826" s="3" t="s">
        <v>4934</v>
      </c>
      <c r="D826" s="19">
        <v>1600</v>
      </c>
      <c r="E826" s="19">
        <v>2150.1</v>
      </c>
      <c r="F826" s="34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38">
        <f>ROUND((E826/D826)*100, 0)</f>
        <v>134</v>
      </c>
      <c r="P826" s="19">
        <f t="shared" si="24"/>
        <v>39.82</v>
      </c>
      <c r="Q826" t="s">
        <v>8329</v>
      </c>
      <c r="R826" t="s">
        <v>8330</v>
      </c>
      <c r="S826" s="30">
        <f>(((I826/60)/60)/24)+DATE(1970, 1, 1)</f>
        <v>40286.290972222225</v>
      </c>
      <c r="T826" s="30">
        <f t="shared" si="25"/>
        <v>40250.242106481484</v>
      </c>
    </row>
    <row r="827" spans="1:20" ht="45" x14ac:dyDescent="0.25">
      <c r="A827">
        <v>825</v>
      </c>
      <c r="B827" s="3" t="s">
        <v>826</v>
      </c>
      <c r="C827" s="3" t="s">
        <v>4935</v>
      </c>
      <c r="D827" s="19">
        <v>12500</v>
      </c>
      <c r="E827" s="19">
        <v>12554</v>
      </c>
      <c r="F827" s="34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38">
        <f>ROUND((E827/D827)*100, 0)</f>
        <v>100</v>
      </c>
      <c r="P827" s="19">
        <f t="shared" si="24"/>
        <v>126.81</v>
      </c>
      <c r="Q827" t="s">
        <v>8329</v>
      </c>
      <c r="R827" t="s">
        <v>8330</v>
      </c>
      <c r="S827" s="30">
        <f>(((I827/60)/60)/24)+DATE(1970, 1, 1)</f>
        <v>41211.306527777779</v>
      </c>
      <c r="T827" s="30">
        <f t="shared" si="25"/>
        <v>41186.306527777779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 s="19">
        <v>5500</v>
      </c>
      <c r="E828" s="19">
        <v>5580</v>
      </c>
      <c r="F828" s="34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38">
        <f>ROUND((E828/D828)*100, 0)</f>
        <v>101</v>
      </c>
      <c r="P828" s="19">
        <f t="shared" si="24"/>
        <v>113.88</v>
      </c>
      <c r="Q828" t="s">
        <v>8329</v>
      </c>
      <c r="R828" t="s">
        <v>8330</v>
      </c>
      <c r="S828" s="30">
        <f>(((I828/60)/60)/24)+DATE(1970, 1, 1)</f>
        <v>40993.996874999997</v>
      </c>
      <c r="T828" s="30">
        <f t="shared" si="25"/>
        <v>40973.038541666669</v>
      </c>
    </row>
    <row r="829" spans="1:20" ht="60" x14ac:dyDescent="0.25">
      <c r="A829">
        <v>827</v>
      </c>
      <c r="B829" s="3" t="s">
        <v>828</v>
      </c>
      <c r="C829" s="3" t="s">
        <v>4937</v>
      </c>
      <c r="D829" s="19">
        <v>300</v>
      </c>
      <c r="E829" s="19">
        <v>310</v>
      </c>
      <c r="F829" s="34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38">
        <f>ROUND((E829/D829)*100, 0)</f>
        <v>103</v>
      </c>
      <c r="P829" s="19">
        <f t="shared" si="24"/>
        <v>28.18</v>
      </c>
      <c r="Q829" t="s">
        <v>8329</v>
      </c>
      <c r="R829" t="s">
        <v>8330</v>
      </c>
      <c r="S829" s="30">
        <f>(((I829/60)/60)/24)+DATE(1970, 1, 1)</f>
        <v>40953.825694444444</v>
      </c>
      <c r="T829" s="30">
        <f t="shared" si="25"/>
        <v>40927.473460648151</v>
      </c>
    </row>
    <row r="830" spans="1:20" ht="60" x14ac:dyDescent="0.25">
      <c r="A830">
        <v>828</v>
      </c>
      <c r="B830" s="3" t="s">
        <v>829</v>
      </c>
      <c r="C830" s="3" t="s">
        <v>4938</v>
      </c>
      <c r="D830" s="19">
        <v>1300</v>
      </c>
      <c r="E830" s="19">
        <v>1391</v>
      </c>
      <c r="F830" s="34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38">
        <f>ROUND((E830/D830)*100, 0)</f>
        <v>107</v>
      </c>
      <c r="P830" s="19">
        <f t="shared" si="24"/>
        <v>36.61</v>
      </c>
      <c r="Q830" t="s">
        <v>8329</v>
      </c>
      <c r="R830" t="s">
        <v>8330</v>
      </c>
      <c r="S830" s="30">
        <f>(((I830/60)/60)/24)+DATE(1970, 1, 1)</f>
        <v>41085.683333333334</v>
      </c>
      <c r="T830" s="30">
        <f t="shared" si="25"/>
        <v>41073.050717592596</v>
      </c>
    </row>
    <row r="831" spans="1:20" ht="60" x14ac:dyDescent="0.25">
      <c r="A831">
        <v>829</v>
      </c>
      <c r="B831" s="3" t="s">
        <v>830</v>
      </c>
      <c r="C831" s="3" t="s">
        <v>4939</v>
      </c>
      <c r="D831" s="19">
        <v>500</v>
      </c>
      <c r="E831" s="19">
        <v>520</v>
      </c>
      <c r="F831" s="34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38">
        <f>ROUND((E831/D831)*100, 0)</f>
        <v>104</v>
      </c>
      <c r="P831" s="19">
        <f t="shared" si="24"/>
        <v>32.5</v>
      </c>
      <c r="Q831" t="s">
        <v>8329</v>
      </c>
      <c r="R831" t="s">
        <v>8330</v>
      </c>
      <c r="S831" s="30">
        <f>(((I831/60)/60)/24)+DATE(1970, 1, 1)</f>
        <v>42564.801388888889</v>
      </c>
      <c r="T831" s="30">
        <f t="shared" si="25"/>
        <v>42504.801388888889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 s="19">
        <v>1800</v>
      </c>
      <c r="E832" s="19">
        <v>1941</v>
      </c>
      <c r="F832" s="34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38">
        <f>ROUND((E832/D832)*100, 0)</f>
        <v>108</v>
      </c>
      <c r="P832" s="19">
        <f t="shared" si="24"/>
        <v>60.66</v>
      </c>
      <c r="Q832" t="s">
        <v>8329</v>
      </c>
      <c r="R832" t="s">
        <v>8330</v>
      </c>
      <c r="S832" s="30">
        <f>(((I832/60)/60)/24)+DATE(1970, 1, 1)</f>
        <v>41355.484085648146</v>
      </c>
      <c r="T832" s="30">
        <f t="shared" si="25"/>
        <v>41325.525752314818</v>
      </c>
    </row>
    <row r="833" spans="1:20" ht="45" x14ac:dyDescent="0.25">
      <c r="A833">
        <v>831</v>
      </c>
      <c r="B833" s="3" t="s">
        <v>832</v>
      </c>
      <c r="C833" s="3" t="s">
        <v>4941</v>
      </c>
      <c r="D833" s="19">
        <v>1500</v>
      </c>
      <c r="E833" s="19">
        <v>3500</v>
      </c>
      <c r="F833" s="34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39">
        <f>ROUND((E833/D833)*100, 0)</f>
        <v>233</v>
      </c>
      <c r="P833" s="19">
        <f t="shared" si="24"/>
        <v>175</v>
      </c>
      <c r="Q833" t="s">
        <v>8329</v>
      </c>
      <c r="R833" t="s">
        <v>8330</v>
      </c>
      <c r="S833" s="30">
        <f>(((I833/60)/60)/24)+DATE(1970, 1, 1)</f>
        <v>41026.646921296298</v>
      </c>
      <c r="T833" s="30">
        <f t="shared" si="25"/>
        <v>40996.646921296298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 s="19">
        <v>15000</v>
      </c>
      <c r="E834" s="19">
        <v>15091.06</v>
      </c>
      <c r="F834" s="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38">
        <f>ROUND((E834/D834)*100, 0)</f>
        <v>101</v>
      </c>
      <c r="P834" s="19">
        <f t="shared" si="24"/>
        <v>97.99</v>
      </c>
      <c r="Q834" t="s">
        <v>8329</v>
      </c>
      <c r="R834" t="s">
        <v>8330</v>
      </c>
      <c r="S834" s="30">
        <f>(((I834/60)/60)/24)+DATE(1970, 1, 1)</f>
        <v>40929.342361111114</v>
      </c>
      <c r="T834" s="30">
        <f t="shared" si="25"/>
        <v>40869.675173611111</v>
      </c>
    </row>
    <row r="835" spans="1:20" x14ac:dyDescent="0.25">
      <c r="A835">
        <v>833</v>
      </c>
      <c r="B835" s="3" t="s">
        <v>834</v>
      </c>
      <c r="C835" s="3" t="s">
        <v>4943</v>
      </c>
      <c r="D835" s="19">
        <v>6000</v>
      </c>
      <c r="E835" s="19">
        <v>6100</v>
      </c>
      <c r="F835" s="34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38">
        <f>ROUND((E835/D835)*100, 0)</f>
        <v>102</v>
      </c>
      <c r="P835" s="19">
        <f t="shared" ref="P835:P898" si="26">IFERROR(ROUND((E835/L835), 2),0)</f>
        <v>148.78</v>
      </c>
      <c r="Q835" t="s">
        <v>8329</v>
      </c>
      <c r="R835" t="s">
        <v>8330</v>
      </c>
      <c r="S835" s="30">
        <f>(((I835/60)/60)/24)+DATE(1970, 1, 1)</f>
        <v>41748.878182870372</v>
      </c>
      <c r="T835" s="30">
        <f t="shared" ref="T835:T898" si="27">(((J835/60)/60)/24)+DATE(1970, 1, 1)</f>
        <v>41718.878182870372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 s="19">
        <v>5500</v>
      </c>
      <c r="E836" s="19">
        <v>7206</v>
      </c>
      <c r="F836" s="34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38">
        <f>ROUND((E836/D836)*100, 0)</f>
        <v>131</v>
      </c>
      <c r="P836" s="19">
        <f t="shared" si="26"/>
        <v>96.08</v>
      </c>
      <c r="Q836" t="s">
        <v>8329</v>
      </c>
      <c r="R836" t="s">
        <v>8330</v>
      </c>
      <c r="S836" s="30">
        <f>(((I836/60)/60)/24)+DATE(1970, 1, 1)</f>
        <v>41456.165972222225</v>
      </c>
      <c r="T836" s="30">
        <f t="shared" si="27"/>
        <v>41422.822824074072</v>
      </c>
    </row>
    <row r="837" spans="1:20" ht="60" x14ac:dyDescent="0.25">
      <c r="A837">
        <v>835</v>
      </c>
      <c r="B837" s="3" t="s">
        <v>836</v>
      </c>
      <c r="C837" s="3" t="s">
        <v>4945</v>
      </c>
      <c r="D837" s="19">
        <v>2000</v>
      </c>
      <c r="E837" s="19">
        <v>2345</v>
      </c>
      <c r="F837" s="34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38">
        <f>ROUND((E837/D837)*100, 0)</f>
        <v>117</v>
      </c>
      <c r="P837" s="19">
        <f t="shared" si="26"/>
        <v>58.63</v>
      </c>
      <c r="Q837" t="s">
        <v>8329</v>
      </c>
      <c r="R837" t="s">
        <v>8330</v>
      </c>
      <c r="S837" s="30">
        <f>(((I837/60)/60)/24)+DATE(1970, 1, 1)</f>
        <v>41048.125</v>
      </c>
      <c r="T837" s="30">
        <f t="shared" si="27"/>
        <v>41005.45784722222</v>
      </c>
    </row>
    <row r="838" spans="1:20" x14ac:dyDescent="0.25">
      <c r="A838">
        <v>836</v>
      </c>
      <c r="B838" s="3" t="s">
        <v>837</v>
      </c>
      <c r="C838" s="3" t="s">
        <v>4946</v>
      </c>
      <c r="D838" s="19">
        <v>5000</v>
      </c>
      <c r="E838" s="19">
        <v>5046.5200000000004</v>
      </c>
      <c r="F838" s="34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38">
        <f>ROUND((E838/D838)*100, 0)</f>
        <v>101</v>
      </c>
      <c r="P838" s="19">
        <f t="shared" si="26"/>
        <v>109.71</v>
      </c>
      <c r="Q838" t="s">
        <v>8329</v>
      </c>
      <c r="R838" t="s">
        <v>8330</v>
      </c>
      <c r="S838" s="30">
        <f>(((I838/60)/60)/24)+DATE(1970, 1, 1)</f>
        <v>41554.056921296295</v>
      </c>
      <c r="T838" s="30">
        <f t="shared" si="27"/>
        <v>41524.056921296295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 s="19">
        <v>2500</v>
      </c>
      <c r="E839" s="19">
        <v>3045</v>
      </c>
      <c r="F839" s="34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38">
        <f>ROUND((E839/D839)*100, 0)</f>
        <v>122</v>
      </c>
      <c r="P839" s="19">
        <f t="shared" si="26"/>
        <v>49.11</v>
      </c>
      <c r="Q839" t="s">
        <v>8329</v>
      </c>
      <c r="R839" t="s">
        <v>8330</v>
      </c>
      <c r="S839" s="30">
        <f>(((I839/60)/60)/24)+DATE(1970, 1, 1)</f>
        <v>41760.998402777775</v>
      </c>
      <c r="T839" s="30">
        <f t="shared" si="27"/>
        <v>41730.998402777775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 s="19">
        <v>2000</v>
      </c>
      <c r="E840" s="19">
        <v>2908</v>
      </c>
      <c r="F840" s="34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38">
        <f>ROUND((E840/D840)*100, 0)</f>
        <v>145</v>
      </c>
      <c r="P840" s="19">
        <f t="shared" si="26"/>
        <v>47.67</v>
      </c>
      <c r="Q840" t="s">
        <v>8329</v>
      </c>
      <c r="R840" t="s">
        <v>8330</v>
      </c>
      <c r="S840" s="30">
        <f>(((I840/60)/60)/24)+DATE(1970, 1, 1)</f>
        <v>40925.897974537038</v>
      </c>
      <c r="T840" s="30">
        <f t="shared" si="27"/>
        <v>40895.897974537038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 s="19">
        <v>5000</v>
      </c>
      <c r="E841" s="19">
        <v>5830.83</v>
      </c>
      <c r="F841" s="34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38">
        <f>ROUND((E841/D841)*100, 0)</f>
        <v>117</v>
      </c>
      <c r="P841" s="19">
        <f t="shared" si="26"/>
        <v>60.74</v>
      </c>
      <c r="Q841" t="s">
        <v>8329</v>
      </c>
      <c r="R841" t="s">
        <v>8330</v>
      </c>
      <c r="S841" s="30">
        <f>(((I841/60)/60)/24)+DATE(1970, 1, 1)</f>
        <v>41174.763379629629</v>
      </c>
      <c r="T841" s="30">
        <f t="shared" si="27"/>
        <v>41144.763379629629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 s="19">
        <v>10000</v>
      </c>
      <c r="E842" s="19">
        <v>12041.66</v>
      </c>
      <c r="F842" s="34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38">
        <f>ROUND((E842/D842)*100, 0)</f>
        <v>120</v>
      </c>
      <c r="P842" s="19">
        <f t="shared" si="26"/>
        <v>63.38</v>
      </c>
      <c r="Q842" t="s">
        <v>8329</v>
      </c>
      <c r="R842" t="s">
        <v>8331</v>
      </c>
      <c r="S842" s="30">
        <f>(((I842/60)/60)/24)+DATE(1970, 1, 1)</f>
        <v>42637.226701388892</v>
      </c>
      <c r="T842" s="30">
        <f t="shared" si="27"/>
        <v>42607.226701388892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 s="19">
        <v>5000</v>
      </c>
      <c r="E843" s="19">
        <v>5066</v>
      </c>
      <c r="F843" s="34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38">
        <f>ROUND((E843/D843)*100, 0)</f>
        <v>101</v>
      </c>
      <c r="P843" s="19">
        <f t="shared" si="26"/>
        <v>53.89</v>
      </c>
      <c r="Q843" t="s">
        <v>8329</v>
      </c>
      <c r="R843" t="s">
        <v>8331</v>
      </c>
      <c r="S843" s="30">
        <f>(((I843/60)/60)/24)+DATE(1970, 1, 1)</f>
        <v>41953.88035879629</v>
      </c>
      <c r="T843" s="30">
        <f t="shared" si="27"/>
        <v>41923.838692129626</v>
      </c>
    </row>
    <row r="844" spans="1:20" ht="45" x14ac:dyDescent="0.25">
      <c r="A844">
        <v>842</v>
      </c>
      <c r="B844" s="3" t="s">
        <v>843</v>
      </c>
      <c r="C844" s="3" t="s">
        <v>4952</v>
      </c>
      <c r="D844" s="19">
        <v>2500</v>
      </c>
      <c r="E844" s="19">
        <v>2608</v>
      </c>
      <c r="F844" s="3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38">
        <f>ROUND((E844/D844)*100, 0)</f>
        <v>104</v>
      </c>
      <c r="P844" s="19">
        <f t="shared" si="26"/>
        <v>66.87</v>
      </c>
      <c r="Q844" t="s">
        <v>8329</v>
      </c>
      <c r="R844" t="s">
        <v>8331</v>
      </c>
      <c r="S844" s="30">
        <f>(((I844/60)/60)/24)+DATE(1970, 1, 1)</f>
        <v>41561.165972222225</v>
      </c>
      <c r="T844" s="30">
        <f t="shared" si="27"/>
        <v>41526.592395833337</v>
      </c>
    </row>
    <row r="845" spans="1:20" ht="60" x14ac:dyDescent="0.25">
      <c r="A845">
        <v>843</v>
      </c>
      <c r="B845" s="3" t="s">
        <v>844</v>
      </c>
      <c r="C845" s="3" t="s">
        <v>4953</v>
      </c>
      <c r="D845" s="19">
        <v>3000</v>
      </c>
      <c r="E845" s="19">
        <v>8014</v>
      </c>
      <c r="F845" s="34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39">
        <f>ROUND((E845/D845)*100, 0)</f>
        <v>267</v>
      </c>
      <c r="P845" s="19">
        <f t="shared" si="26"/>
        <v>63.1</v>
      </c>
      <c r="Q845" t="s">
        <v>8329</v>
      </c>
      <c r="R845" t="s">
        <v>8331</v>
      </c>
      <c r="S845" s="30">
        <f>(((I845/60)/60)/24)+DATE(1970, 1, 1)</f>
        <v>42712.333333333328</v>
      </c>
      <c r="T845" s="30">
        <f t="shared" si="27"/>
        <v>42695.257870370369</v>
      </c>
    </row>
    <row r="846" spans="1:20" ht="60" x14ac:dyDescent="0.25">
      <c r="A846">
        <v>844</v>
      </c>
      <c r="B846" s="3" t="s">
        <v>845</v>
      </c>
      <c r="C846" s="3" t="s">
        <v>4954</v>
      </c>
      <c r="D846" s="19">
        <v>3000</v>
      </c>
      <c r="E846" s="19">
        <v>5824</v>
      </c>
      <c r="F846" s="34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38">
        <f>ROUND((E846/D846)*100, 0)</f>
        <v>194</v>
      </c>
      <c r="P846" s="19">
        <f t="shared" si="26"/>
        <v>36.630000000000003</v>
      </c>
      <c r="Q846" t="s">
        <v>8329</v>
      </c>
      <c r="R846" t="s">
        <v>8331</v>
      </c>
      <c r="S846" s="30">
        <f>(((I846/60)/60)/24)+DATE(1970, 1, 1)</f>
        <v>41944.207638888889</v>
      </c>
      <c r="T846" s="30">
        <f t="shared" si="27"/>
        <v>41905.684629629628</v>
      </c>
    </row>
    <row r="847" spans="1:20" ht="45" x14ac:dyDescent="0.25">
      <c r="A847">
        <v>845</v>
      </c>
      <c r="B847" s="3" t="s">
        <v>846</v>
      </c>
      <c r="C847" s="3" t="s">
        <v>4955</v>
      </c>
      <c r="D847" s="19">
        <v>5000</v>
      </c>
      <c r="E847" s="19">
        <v>6019.01</v>
      </c>
      <c r="F847" s="34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38">
        <f>ROUND((E847/D847)*100, 0)</f>
        <v>120</v>
      </c>
      <c r="P847" s="19">
        <f t="shared" si="26"/>
        <v>34.01</v>
      </c>
      <c r="Q847" t="s">
        <v>8329</v>
      </c>
      <c r="R847" t="s">
        <v>8331</v>
      </c>
      <c r="S847" s="30">
        <f>(((I847/60)/60)/24)+DATE(1970, 1, 1)</f>
        <v>42618.165972222225</v>
      </c>
      <c r="T847" s="30">
        <f t="shared" si="27"/>
        <v>42578.205972222218</v>
      </c>
    </row>
    <row r="848" spans="1:20" ht="45" x14ac:dyDescent="0.25">
      <c r="A848">
        <v>846</v>
      </c>
      <c r="B848" s="3" t="s">
        <v>847</v>
      </c>
      <c r="C848" s="3" t="s">
        <v>4956</v>
      </c>
      <c r="D848" s="19">
        <v>1100</v>
      </c>
      <c r="E848" s="19">
        <v>1342.01</v>
      </c>
      <c r="F848" s="34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38">
        <f>ROUND((E848/D848)*100, 0)</f>
        <v>122</v>
      </c>
      <c r="P848" s="19">
        <f t="shared" si="26"/>
        <v>28.55</v>
      </c>
      <c r="Q848" t="s">
        <v>8329</v>
      </c>
      <c r="R848" t="s">
        <v>8331</v>
      </c>
      <c r="S848" s="30">
        <f>(((I848/60)/60)/24)+DATE(1970, 1, 1)</f>
        <v>41708.583333333336</v>
      </c>
      <c r="T848" s="30">
        <f t="shared" si="27"/>
        <v>41694.391840277778</v>
      </c>
    </row>
    <row r="849" spans="1:20" ht="30" x14ac:dyDescent="0.25">
      <c r="A849">
        <v>847</v>
      </c>
      <c r="B849" s="3" t="s">
        <v>848</v>
      </c>
      <c r="C849" s="3" t="s">
        <v>4957</v>
      </c>
      <c r="D849" s="19">
        <v>10</v>
      </c>
      <c r="E849" s="19">
        <v>10</v>
      </c>
      <c r="F849" s="34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38">
        <f>ROUND((E849/D849)*100, 0)</f>
        <v>100</v>
      </c>
      <c r="P849" s="19">
        <f t="shared" si="26"/>
        <v>10</v>
      </c>
      <c r="Q849" t="s">
        <v>8329</v>
      </c>
      <c r="R849" t="s">
        <v>8331</v>
      </c>
      <c r="S849" s="30">
        <f>(((I849/60)/60)/24)+DATE(1970, 1, 1)</f>
        <v>42195.79833333334</v>
      </c>
      <c r="T849" s="30">
        <f t="shared" si="27"/>
        <v>42165.79833333334</v>
      </c>
    </row>
    <row r="850" spans="1:20" ht="45" x14ac:dyDescent="0.25">
      <c r="A850">
        <v>848</v>
      </c>
      <c r="B850" s="3" t="s">
        <v>849</v>
      </c>
      <c r="C850" s="3" t="s">
        <v>4958</v>
      </c>
      <c r="D850" s="19">
        <v>300</v>
      </c>
      <c r="E850" s="19">
        <v>300</v>
      </c>
      <c r="F850" s="34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38">
        <f>ROUND((E850/D850)*100, 0)</f>
        <v>100</v>
      </c>
      <c r="P850" s="19">
        <f t="shared" si="26"/>
        <v>18.75</v>
      </c>
      <c r="Q850" t="s">
        <v>8329</v>
      </c>
      <c r="R850" t="s">
        <v>8331</v>
      </c>
      <c r="S850" s="30">
        <f>(((I850/60)/60)/24)+DATE(1970, 1, 1)</f>
        <v>42108.792048611111</v>
      </c>
      <c r="T850" s="30">
        <f t="shared" si="27"/>
        <v>42078.792048611111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 s="19">
        <v>4000</v>
      </c>
      <c r="E851" s="19">
        <v>4796</v>
      </c>
      <c r="F851" s="34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38">
        <f>ROUND((E851/D851)*100, 0)</f>
        <v>120</v>
      </c>
      <c r="P851" s="19">
        <f t="shared" si="26"/>
        <v>41.7</v>
      </c>
      <c r="Q851" t="s">
        <v>8329</v>
      </c>
      <c r="R851" t="s">
        <v>8331</v>
      </c>
      <c r="S851" s="30">
        <f>(((I851/60)/60)/24)+DATE(1970, 1, 1)</f>
        <v>42079.107222222221</v>
      </c>
      <c r="T851" s="30">
        <f t="shared" si="27"/>
        <v>42051.148888888885</v>
      </c>
    </row>
    <row r="852" spans="1:20" ht="45" x14ac:dyDescent="0.25">
      <c r="A852">
        <v>850</v>
      </c>
      <c r="B852" s="3" t="s">
        <v>851</v>
      </c>
      <c r="C852" s="3" t="s">
        <v>4960</v>
      </c>
      <c r="D852" s="19">
        <v>4000</v>
      </c>
      <c r="E852" s="19">
        <v>6207</v>
      </c>
      <c r="F852" s="34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38">
        <f>ROUND((E852/D852)*100, 0)</f>
        <v>155</v>
      </c>
      <c r="P852" s="19">
        <f t="shared" si="26"/>
        <v>46.67</v>
      </c>
      <c r="Q852" t="s">
        <v>8329</v>
      </c>
      <c r="R852" t="s">
        <v>8331</v>
      </c>
      <c r="S852" s="30">
        <f>(((I852/60)/60)/24)+DATE(1970, 1, 1)</f>
        <v>42485.207638888889</v>
      </c>
      <c r="T852" s="30">
        <f t="shared" si="27"/>
        <v>42452.827743055561</v>
      </c>
    </row>
    <row r="853" spans="1:20" ht="45" x14ac:dyDescent="0.25">
      <c r="A853">
        <v>851</v>
      </c>
      <c r="B853" s="3" t="s">
        <v>852</v>
      </c>
      <c r="C853" s="3" t="s">
        <v>4961</v>
      </c>
      <c r="D853" s="19">
        <v>2000</v>
      </c>
      <c r="E853" s="19">
        <v>2609</v>
      </c>
      <c r="F853" s="34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38">
        <f>ROUND((E853/D853)*100, 0)</f>
        <v>130</v>
      </c>
      <c r="P853" s="19">
        <f t="shared" si="26"/>
        <v>37.270000000000003</v>
      </c>
      <c r="Q853" t="s">
        <v>8329</v>
      </c>
      <c r="R853" t="s">
        <v>8331</v>
      </c>
      <c r="S853" s="30">
        <f>(((I853/60)/60)/24)+DATE(1970, 1, 1)</f>
        <v>42582.822916666672</v>
      </c>
      <c r="T853" s="30">
        <f t="shared" si="27"/>
        <v>42522.880243055552</v>
      </c>
    </row>
    <row r="854" spans="1:20" ht="30" x14ac:dyDescent="0.25">
      <c r="A854">
        <v>852</v>
      </c>
      <c r="B854" s="3" t="s">
        <v>853</v>
      </c>
      <c r="C854" s="3" t="s">
        <v>4962</v>
      </c>
      <c r="D854" s="19">
        <v>3500</v>
      </c>
      <c r="E854" s="19">
        <v>3674</v>
      </c>
      <c r="F854" s="3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38">
        <f>ROUND((E854/D854)*100, 0)</f>
        <v>105</v>
      </c>
      <c r="P854" s="19">
        <f t="shared" si="26"/>
        <v>59.26</v>
      </c>
      <c r="Q854" t="s">
        <v>8329</v>
      </c>
      <c r="R854" t="s">
        <v>8331</v>
      </c>
      <c r="S854" s="30">
        <f>(((I854/60)/60)/24)+DATE(1970, 1, 1)</f>
        <v>42667.875</v>
      </c>
      <c r="T854" s="30">
        <f t="shared" si="27"/>
        <v>42656.805497685185</v>
      </c>
    </row>
    <row r="855" spans="1:20" ht="45" x14ac:dyDescent="0.25">
      <c r="A855">
        <v>853</v>
      </c>
      <c r="B855" s="3" t="s">
        <v>854</v>
      </c>
      <c r="C855" s="3" t="s">
        <v>4963</v>
      </c>
      <c r="D855" s="19">
        <v>300</v>
      </c>
      <c r="E855" s="19">
        <v>300</v>
      </c>
      <c r="F855" s="34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38">
        <f>ROUND((E855/D855)*100, 0)</f>
        <v>100</v>
      </c>
      <c r="P855" s="19">
        <f t="shared" si="26"/>
        <v>30</v>
      </c>
      <c r="Q855" t="s">
        <v>8329</v>
      </c>
      <c r="R855" t="s">
        <v>8331</v>
      </c>
      <c r="S855" s="30">
        <f>(((I855/60)/60)/24)+DATE(1970, 1, 1)</f>
        <v>42051.832280092596</v>
      </c>
      <c r="T855" s="30">
        <f t="shared" si="27"/>
        <v>42021.832280092596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 s="19">
        <v>27800</v>
      </c>
      <c r="E856" s="19">
        <v>32865.300000000003</v>
      </c>
      <c r="F856" s="34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38">
        <f>ROUND((E856/D856)*100, 0)</f>
        <v>118</v>
      </c>
      <c r="P856" s="19">
        <f t="shared" si="26"/>
        <v>65.86</v>
      </c>
      <c r="Q856" t="s">
        <v>8329</v>
      </c>
      <c r="R856" t="s">
        <v>8331</v>
      </c>
      <c r="S856" s="30">
        <f>(((I856/60)/60)/24)+DATE(1970, 1, 1)</f>
        <v>42732.212337962963</v>
      </c>
      <c r="T856" s="30">
        <f t="shared" si="27"/>
        <v>42702.212337962963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 s="19">
        <v>1450</v>
      </c>
      <c r="E857" s="19">
        <v>1500</v>
      </c>
      <c r="F857" s="34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38">
        <f>ROUND((E857/D857)*100, 0)</f>
        <v>103</v>
      </c>
      <c r="P857" s="19">
        <f t="shared" si="26"/>
        <v>31.91</v>
      </c>
      <c r="Q857" t="s">
        <v>8329</v>
      </c>
      <c r="R857" t="s">
        <v>8331</v>
      </c>
      <c r="S857" s="30">
        <f>(((I857/60)/60)/24)+DATE(1970, 1, 1)</f>
        <v>42575.125196759262</v>
      </c>
      <c r="T857" s="30">
        <f t="shared" si="27"/>
        <v>42545.125196759262</v>
      </c>
    </row>
    <row r="858" spans="1:20" ht="60" x14ac:dyDescent="0.25">
      <c r="A858">
        <v>856</v>
      </c>
      <c r="B858" s="3" t="s">
        <v>857</v>
      </c>
      <c r="C858" s="3" t="s">
        <v>4966</v>
      </c>
      <c r="D858" s="19">
        <v>250</v>
      </c>
      <c r="E858" s="19">
        <v>545</v>
      </c>
      <c r="F858" s="34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39">
        <f>ROUND((E858/D858)*100, 0)</f>
        <v>218</v>
      </c>
      <c r="P858" s="19">
        <f t="shared" si="26"/>
        <v>19.46</v>
      </c>
      <c r="Q858" t="s">
        <v>8329</v>
      </c>
      <c r="R858" t="s">
        <v>8331</v>
      </c>
      <c r="S858" s="30">
        <f>(((I858/60)/60)/24)+DATE(1970, 1, 1)</f>
        <v>42668.791666666672</v>
      </c>
      <c r="T858" s="30">
        <f t="shared" si="27"/>
        <v>42609.311990740738</v>
      </c>
    </row>
    <row r="859" spans="1:20" ht="45" x14ac:dyDescent="0.25">
      <c r="A859">
        <v>857</v>
      </c>
      <c r="B859" s="3" t="s">
        <v>858</v>
      </c>
      <c r="C859" s="3" t="s">
        <v>4967</v>
      </c>
      <c r="D859" s="19">
        <v>1200</v>
      </c>
      <c r="E859" s="19">
        <v>1200</v>
      </c>
      <c r="F859" s="34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38">
        <f>ROUND((E859/D859)*100, 0)</f>
        <v>100</v>
      </c>
      <c r="P859" s="19">
        <f t="shared" si="26"/>
        <v>50</v>
      </c>
      <c r="Q859" t="s">
        <v>8329</v>
      </c>
      <c r="R859" t="s">
        <v>8331</v>
      </c>
      <c r="S859" s="30">
        <f>(((I859/60)/60)/24)+DATE(1970, 1, 1)</f>
        <v>42333.623043981483</v>
      </c>
      <c r="T859" s="30">
        <f t="shared" si="27"/>
        <v>42291.581377314811</v>
      </c>
    </row>
    <row r="860" spans="1:20" ht="60" x14ac:dyDescent="0.25">
      <c r="A860">
        <v>858</v>
      </c>
      <c r="B860" s="3" t="s">
        <v>859</v>
      </c>
      <c r="C860" s="3" t="s">
        <v>4968</v>
      </c>
      <c r="D860" s="19">
        <v>1200</v>
      </c>
      <c r="E860" s="19">
        <v>1728.07</v>
      </c>
      <c r="F860" s="34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38">
        <f>ROUND((E860/D860)*100, 0)</f>
        <v>144</v>
      </c>
      <c r="P860" s="19">
        <f t="shared" si="26"/>
        <v>22.74</v>
      </c>
      <c r="Q860" t="s">
        <v>8329</v>
      </c>
      <c r="R860" t="s">
        <v>8331</v>
      </c>
      <c r="S860" s="30">
        <f>(((I860/60)/60)/24)+DATE(1970, 1, 1)</f>
        <v>42109.957638888889</v>
      </c>
      <c r="T860" s="30">
        <f t="shared" si="27"/>
        <v>42079.745578703703</v>
      </c>
    </row>
    <row r="861" spans="1:20" ht="45" x14ac:dyDescent="0.25">
      <c r="A861">
        <v>859</v>
      </c>
      <c r="B861" s="3" t="s">
        <v>860</v>
      </c>
      <c r="C861" s="3" t="s">
        <v>4969</v>
      </c>
      <c r="D861" s="19">
        <v>4000</v>
      </c>
      <c r="E861" s="19">
        <v>4187</v>
      </c>
      <c r="F861" s="34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38">
        <f>ROUND((E861/D861)*100, 0)</f>
        <v>105</v>
      </c>
      <c r="P861" s="19">
        <f t="shared" si="26"/>
        <v>42.72</v>
      </c>
      <c r="Q861" t="s">
        <v>8329</v>
      </c>
      <c r="R861" t="s">
        <v>8331</v>
      </c>
      <c r="S861" s="30">
        <f>(((I861/60)/60)/24)+DATE(1970, 1, 1)</f>
        <v>42159</v>
      </c>
      <c r="T861" s="30">
        <f t="shared" si="27"/>
        <v>42128.820231481484</v>
      </c>
    </row>
    <row r="862" spans="1:20" ht="60" x14ac:dyDescent="0.25">
      <c r="A862">
        <v>860</v>
      </c>
      <c r="B862" s="3" t="s">
        <v>861</v>
      </c>
      <c r="C862" s="3" t="s">
        <v>4970</v>
      </c>
      <c r="D862" s="19">
        <v>14000</v>
      </c>
      <c r="E862" s="19">
        <v>2540</v>
      </c>
      <c r="F862" s="36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40">
        <f>ROUND((E862/D862)*100, 0)</f>
        <v>18</v>
      </c>
      <c r="P862" s="19">
        <f t="shared" si="26"/>
        <v>52.92</v>
      </c>
      <c r="Q862" t="s">
        <v>8329</v>
      </c>
      <c r="R862" t="s">
        <v>8332</v>
      </c>
      <c r="S862" s="30">
        <f>(((I862/60)/60)/24)+DATE(1970, 1, 1)</f>
        <v>41600.524456018517</v>
      </c>
      <c r="T862" s="30">
        <f t="shared" si="27"/>
        <v>41570.482789351852</v>
      </c>
    </row>
    <row r="863" spans="1:20" ht="45" x14ac:dyDescent="0.25">
      <c r="A863">
        <v>861</v>
      </c>
      <c r="B863" s="3" t="s">
        <v>862</v>
      </c>
      <c r="C863" s="3" t="s">
        <v>4971</v>
      </c>
      <c r="D863" s="19">
        <v>4500</v>
      </c>
      <c r="E863" s="19">
        <v>101</v>
      </c>
      <c r="F863" s="36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40">
        <f>ROUND((E863/D863)*100, 0)</f>
        <v>2</v>
      </c>
      <c r="P863" s="19">
        <f t="shared" si="26"/>
        <v>50.5</v>
      </c>
      <c r="Q863" t="s">
        <v>8329</v>
      </c>
      <c r="R863" t="s">
        <v>8332</v>
      </c>
      <c r="S863" s="30">
        <f>(((I863/60)/60)/24)+DATE(1970, 1, 1)</f>
        <v>42629.965324074074</v>
      </c>
      <c r="T863" s="30">
        <f t="shared" si="27"/>
        <v>42599.965324074074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 s="19">
        <v>50000</v>
      </c>
      <c r="E864" s="19">
        <v>170</v>
      </c>
      <c r="F864" s="36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40">
        <f>ROUND((E864/D864)*100, 0)</f>
        <v>0</v>
      </c>
      <c r="P864" s="19">
        <f t="shared" si="26"/>
        <v>42.5</v>
      </c>
      <c r="Q864" t="s">
        <v>8329</v>
      </c>
      <c r="R864" t="s">
        <v>8332</v>
      </c>
      <c r="S864" s="30">
        <f>(((I864/60)/60)/24)+DATE(1970, 1, 1)</f>
        <v>41589.596620370372</v>
      </c>
      <c r="T864" s="30">
        <f t="shared" si="27"/>
        <v>41559.5549537037</v>
      </c>
    </row>
    <row r="865" spans="1:20" ht="45" x14ac:dyDescent="0.25">
      <c r="A865">
        <v>863</v>
      </c>
      <c r="B865" s="3" t="s">
        <v>864</v>
      </c>
      <c r="C865" s="3" t="s">
        <v>4973</v>
      </c>
      <c r="D865" s="19">
        <v>2000</v>
      </c>
      <c r="E865" s="19">
        <v>90</v>
      </c>
      <c r="F865" s="36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40">
        <f>ROUND((E865/D865)*100, 0)</f>
        <v>5</v>
      </c>
      <c r="P865" s="19">
        <f t="shared" si="26"/>
        <v>18</v>
      </c>
      <c r="Q865" t="s">
        <v>8329</v>
      </c>
      <c r="R865" t="s">
        <v>8332</v>
      </c>
      <c r="S865" s="30">
        <f>(((I865/60)/60)/24)+DATE(1970, 1, 1)</f>
        <v>40951.117662037039</v>
      </c>
      <c r="T865" s="30">
        <f t="shared" si="27"/>
        <v>40921.117662037039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 s="19">
        <v>6500</v>
      </c>
      <c r="E866" s="19">
        <v>2700</v>
      </c>
      <c r="F866" s="3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40">
        <f>ROUND((E866/D866)*100, 0)</f>
        <v>42</v>
      </c>
      <c r="P866" s="19">
        <f t="shared" si="26"/>
        <v>34.18</v>
      </c>
      <c r="Q866" t="s">
        <v>8329</v>
      </c>
      <c r="R866" t="s">
        <v>8332</v>
      </c>
      <c r="S866" s="30">
        <f>(((I866/60)/60)/24)+DATE(1970, 1, 1)</f>
        <v>41563.415972222225</v>
      </c>
      <c r="T866" s="30">
        <f t="shared" si="27"/>
        <v>41541.106921296298</v>
      </c>
    </row>
    <row r="867" spans="1:20" ht="60" x14ac:dyDescent="0.25">
      <c r="A867">
        <v>865</v>
      </c>
      <c r="B867" s="3" t="s">
        <v>866</v>
      </c>
      <c r="C867" s="3" t="s">
        <v>4975</v>
      </c>
      <c r="D867" s="19">
        <v>2200</v>
      </c>
      <c r="E867" s="19">
        <v>45</v>
      </c>
      <c r="F867" s="36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40">
        <f>ROUND((E867/D867)*100, 0)</f>
        <v>2</v>
      </c>
      <c r="P867" s="19">
        <f t="shared" si="26"/>
        <v>22.5</v>
      </c>
      <c r="Q867" t="s">
        <v>8329</v>
      </c>
      <c r="R867" t="s">
        <v>8332</v>
      </c>
      <c r="S867" s="30">
        <f>(((I867/60)/60)/24)+DATE(1970, 1, 1)</f>
        <v>41290.77311342593</v>
      </c>
      <c r="T867" s="30">
        <f t="shared" si="27"/>
        <v>41230.77311342593</v>
      </c>
    </row>
    <row r="868" spans="1:20" ht="45" x14ac:dyDescent="0.25">
      <c r="A868">
        <v>866</v>
      </c>
      <c r="B868" s="3" t="s">
        <v>867</v>
      </c>
      <c r="C868" s="3" t="s">
        <v>4976</v>
      </c>
      <c r="D868" s="19">
        <v>3500</v>
      </c>
      <c r="E868" s="19">
        <v>640</v>
      </c>
      <c r="F868" s="36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40">
        <f>ROUND((E868/D868)*100, 0)</f>
        <v>18</v>
      </c>
      <c r="P868" s="19">
        <f t="shared" si="26"/>
        <v>58.18</v>
      </c>
      <c r="Q868" t="s">
        <v>8329</v>
      </c>
      <c r="R868" t="s">
        <v>8332</v>
      </c>
      <c r="S868" s="30">
        <f>(((I868/60)/60)/24)+DATE(1970, 1, 1)</f>
        <v>42063.631944444445</v>
      </c>
      <c r="T868" s="30">
        <f t="shared" si="27"/>
        <v>42025.637939814813</v>
      </c>
    </row>
    <row r="869" spans="1:20" ht="60" x14ac:dyDescent="0.25">
      <c r="A869">
        <v>867</v>
      </c>
      <c r="B869" s="3" t="s">
        <v>868</v>
      </c>
      <c r="C869" s="3" t="s">
        <v>4977</v>
      </c>
      <c r="D869" s="19">
        <v>5000</v>
      </c>
      <c r="E869" s="19">
        <v>1201</v>
      </c>
      <c r="F869" s="36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40">
        <f>ROUND((E869/D869)*100, 0)</f>
        <v>24</v>
      </c>
      <c r="P869" s="19">
        <f t="shared" si="26"/>
        <v>109.18</v>
      </c>
      <c r="Q869" t="s">
        <v>8329</v>
      </c>
      <c r="R869" t="s">
        <v>8332</v>
      </c>
      <c r="S869" s="30">
        <f>(((I869/60)/60)/24)+DATE(1970, 1, 1)</f>
        <v>40148.207638888889</v>
      </c>
      <c r="T869" s="30">
        <f t="shared" si="27"/>
        <v>40088.105393518519</v>
      </c>
    </row>
    <row r="870" spans="1:20" ht="60" x14ac:dyDescent="0.25">
      <c r="A870">
        <v>868</v>
      </c>
      <c r="B870" s="3" t="s">
        <v>869</v>
      </c>
      <c r="C870" s="3" t="s">
        <v>4978</v>
      </c>
      <c r="D870" s="19">
        <v>45000</v>
      </c>
      <c r="E870" s="19">
        <v>50</v>
      </c>
      <c r="F870" s="36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40">
        <f>ROUND((E870/D870)*100, 0)</f>
        <v>0</v>
      </c>
      <c r="P870" s="19">
        <f t="shared" si="26"/>
        <v>50</v>
      </c>
      <c r="Q870" t="s">
        <v>8329</v>
      </c>
      <c r="R870" t="s">
        <v>8332</v>
      </c>
      <c r="S870" s="30">
        <f>(((I870/60)/60)/24)+DATE(1970, 1, 1)</f>
        <v>41646.027754629627</v>
      </c>
      <c r="T870" s="30">
        <f t="shared" si="27"/>
        <v>41616.027754629627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 s="19">
        <v>8800</v>
      </c>
      <c r="E871" s="19">
        <v>1040</v>
      </c>
      <c r="F871" s="36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40">
        <f>ROUND((E871/D871)*100, 0)</f>
        <v>12</v>
      </c>
      <c r="P871" s="19">
        <f t="shared" si="26"/>
        <v>346.67</v>
      </c>
      <c r="Q871" t="s">
        <v>8329</v>
      </c>
      <c r="R871" t="s">
        <v>8332</v>
      </c>
      <c r="S871" s="30">
        <f>(((I871/60)/60)/24)+DATE(1970, 1, 1)</f>
        <v>41372.803900462961</v>
      </c>
      <c r="T871" s="30">
        <f t="shared" si="27"/>
        <v>41342.845567129632</v>
      </c>
    </row>
    <row r="872" spans="1:20" ht="60" x14ac:dyDescent="0.25">
      <c r="A872">
        <v>870</v>
      </c>
      <c r="B872" s="3" t="s">
        <v>871</v>
      </c>
      <c r="C872" s="3" t="s">
        <v>4980</v>
      </c>
      <c r="D872" s="19">
        <v>20000</v>
      </c>
      <c r="E872" s="19">
        <v>62</v>
      </c>
      <c r="F872" s="36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40">
        <f>ROUND((E872/D872)*100, 0)</f>
        <v>0</v>
      </c>
      <c r="P872" s="19">
        <f t="shared" si="26"/>
        <v>12.4</v>
      </c>
      <c r="Q872" t="s">
        <v>8329</v>
      </c>
      <c r="R872" t="s">
        <v>8332</v>
      </c>
      <c r="S872" s="30">
        <f>(((I872/60)/60)/24)+DATE(1970, 1, 1)</f>
        <v>41518.022256944445</v>
      </c>
      <c r="T872" s="30">
        <f t="shared" si="27"/>
        <v>41488.022256944445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 s="19">
        <v>6000</v>
      </c>
      <c r="E873" s="19">
        <v>325</v>
      </c>
      <c r="F873" s="36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40">
        <f>ROUND((E873/D873)*100, 0)</f>
        <v>5</v>
      </c>
      <c r="P873" s="19">
        <f t="shared" si="26"/>
        <v>27.08</v>
      </c>
      <c r="Q873" t="s">
        <v>8329</v>
      </c>
      <c r="R873" t="s">
        <v>8332</v>
      </c>
      <c r="S873" s="30">
        <f>(((I873/60)/60)/24)+DATE(1970, 1, 1)</f>
        <v>41607.602951388886</v>
      </c>
      <c r="T873" s="30">
        <f t="shared" si="27"/>
        <v>41577.561284722222</v>
      </c>
    </row>
    <row r="874" spans="1:20" ht="45" x14ac:dyDescent="0.25">
      <c r="A874">
        <v>872</v>
      </c>
      <c r="B874" s="3" t="s">
        <v>873</v>
      </c>
      <c r="C874" s="3" t="s">
        <v>4982</v>
      </c>
      <c r="D874" s="19">
        <v>8000</v>
      </c>
      <c r="E874" s="19">
        <v>65</v>
      </c>
      <c r="F874" s="36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40">
        <f>ROUND((E874/D874)*100, 0)</f>
        <v>1</v>
      </c>
      <c r="P874" s="19">
        <f t="shared" si="26"/>
        <v>32.5</v>
      </c>
      <c r="Q874" t="s">
        <v>8329</v>
      </c>
      <c r="R874" t="s">
        <v>8332</v>
      </c>
      <c r="S874" s="30">
        <f>(((I874/60)/60)/24)+DATE(1970, 1, 1)</f>
        <v>40612.825543981482</v>
      </c>
      <c r="T874" s="30">
        <f t="shared" si="27"/>
        <v>40567.825543981482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 s="19">
        <v>3500</v>
      </c>
      <c r="E875" s="19">
        <v>45</v>
      </c>
      <c r="F875" s="36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40">
        <f>ROUND((E875/D875)*100, 0)</f>
        <v>1</v>
      </c>
      <c r="P875" s="19">
        <f t="shared" si="26"/>
        <v>9</v>
      </c>
      <c r="Q875" t="s">
        <v>8329</v>
      </c>
      <c r="R875" t="s">
        <v>8332</v>
      </c>
      <c r="S875" s="30">
        <f>(((I875/60)/60)/24)+DATE(1970, 1, 1)</f>
        <v>41224.208796296298</v>
      </c>
      <c r="T875" s="30">
        <f t="shared" si="27"/>
        <v>41184.167129629634</v>
      </c>
    </row>
    <row r="876" spans="1:20" ht="60" x14ac:dyDescent="0.25">
      <c r="A876">
        <v>874</v>
      </c>
      <c r="B876" s="3" t="s">
        <v>875</v>
      </c>
      <c r="C876" s="3" t="s">
        <v>4984</v>
      </c>
      <c r="D876" s="19">
        <v>3000</v>
      </c>
      <c r="E876" s="19">
        <v>730</v>
      </c>
      <c r="F876" s="3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40">
        <f>ROUND((E876/D876)*100, 0)</f>
        <v>24</v>
      </c>
      <c r="P876" s="19">
        <f t="shared" si="26"/>
        <v>34.76</v>
      </c>
      <c r="Q876" t="s">
        <v>8329</v>
      </c>
      <c r="R876" t="s">
        <v>8332</v>
      </c>
      <c r="S876" s="30">
        <f>(((I876/60)/60)/24)+DATE(1970, 1, 1)</f>
        <v>41398.583726851852</v>
      </c>
      <c r="T876" s="30">
        <f t="shared" si="27"/>
        <v>41368.583726851852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 s="19">
        <v>5000</v>
      </c>
      <c r="E877" s="19">
        <v>0</v>
      </c>
      <c r="F877" s="36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40">
        <f>ROUND((E877/D877)*100, 0)</f>
        <v>0</v>
      </c>
      <c r="P877" s="19">
        <f t="shared" si="26"/>
        <v>0</v>
      </c>
      <c r="Q877" t="s">
        <v>8329</v>
      </c>
      <c r="R877" t="s">
        <v>8332</v>
      </c>
      <c r="S877" s="30">
        <f>(((I877/60)/60)/24)+DATE(1970, 1, 1)</f>
        <v>42268.723738425921</v>
      </c>
      <c r="T877" s="30">
        <f t="shared" si="27"/>
        <v>42248.723738425921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 s="19">
        <v>3152</v>
      </c>
      <c r="E878" s="19">
        <v>1286</v>
      </c>
      <c r="F878" s="36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40">
        <f>ROUND((E878/D878)*100, 0)</f>
        <v>41</v>
      </c>
      <c r="P878" s="19">
        <f t="shared" si="26"/>
        <v>28.58</v>
      </c>
      <c r="Q878" t="s">
        <v>8329</v>
      </c>
      <c r="R878" t="s">
        <v>8332</v>
      </c>
      <c r="S878" s="30">
        <f>(((I878/60)/60)/24)+DATE(1970, 1, 1)</f>
        <v>41309.496840277774</v>
      </c>
      <c r="T878" s="30">
        <f t="shared" si="27"/>
        <v>41276.496840277774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 s="19">
        <v>2000</v>
      </c>
      <c r="E879" s="19">
        <v>1351</v>
      </c>
      <c r="F879" s="36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40">
        <f>ROUND((E879/D879)*100, 0)</f>
        <v>68</v>
      </c>
      <c r="P879" s="19">
        <f t="shared" si="26"/>
        <v>46.59</v>
      </c>
      <c r="Q879" t="s">
        <v>8329</v>
      </c>
      <c r="R879" t="s">
        <v>8332</v>
      </c>
      <c r="S879" s="30">
        <f>(((I879/60)/60)/24)+DATE(1970, 1, 1)</f>
        <v>41627.788888888892</v>
      </c>
      <c r="T879" s="30">
        <f t="shared" si="27"/>
        <v>41597.788888888892</v>
      </c>
    </row>
    <row r="880" spans="1:20" ht="60" x14ac:dyDescent="0.25">
      <c r="A880">
        <v>878</v>
      </c>
      <c r="B880" s="3" t="s">
        <v>879</v>
      </c>
      <c r="C880" s="3" t="s">
        <v>4988</v>
      </c>
      <c r="D880" s="19">
        <v>5000</v>
      </c>
      <c r="E880" s="19">
        <v>65</v>
      </c>
      <c r="F880" s="36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40">
        <f>ROUND((E880/D880)*100, 0)</f>
        <v>1</v>
      </c>
      <c r="P880" s="19">
        <f t="shared" si="26"/>
        <v>32.5</v>
      </c>
      <c r="Q880" t="s">
        <v>8329</v>
      </c>
      <c r="R880" t="s">
        <v>8332</v>
      </c>
      <c r="S880" s="30">
        <f>(((I880/60)/60)/24)+DATE(1970, 1, 1)</f>
        <v>40535.232916666668</v>
      </c>
      <c r="T880" s="30">
        <f t="shared" si="27"/>
        <v>40505.232916666668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 s="19">
        <v>2100</v>
      </c>
      <c r="E881" s="19">
        <v>644</v>
      </c>
      <c r="F881" s="36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40">
        <f>ROUND((E881/D881)*100, 0)</f>
        <v>31</v>
      </c>
      <c r="P881" s="19">
        <f t="shared" si="26"/>
        <v>21.47</v>
      </c>
      <c r="Q881" t="s">
        <v>8329</v>
      </c>
      <c r="R881" t="s">
        <v>8332</v>
      </c>
      <c r="S881" s="30">
        <f>(((I881/60)/60)/24)+DATE(1970, 1, 1)</f>
        <v>41058.829918981479</v>
      </c>
      <c r="T881" s="30">
        <f t="shared" si="27"/>
        <v>41037.829918981479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 s="19">
        <v>3780</v>
      </c>
      <c r="E882" s="19">
        <v>113</v>
      </c>
      <c r="F882" s="36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40">
        <f>ROUND((E882/D882)*100, 0)</f>
        <v>3</v>
      </c>
      <c r="P882" s="19">
        <f t="shared" si="26"/>
        <v>14.13</v>
      </c>
      <c r="Q882" t="s">
        <v>8329</v>
      </c>
      <c r="R882" t="s">
        <v>8333</v>
      </c>
      <c r="S882" s="30">
        <f>(((I882/60)/60)/24)+DATE(1970, 1, 1)</f>
        <v>41212.32104166667</v>
      </c>
      <c r="T882" s="30">
        <f t="shared" si="27"/>
        <v>41179.32104166667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 s="19">
        <v>3750</v>
      </c>
      <c r="E883" s="19">
        <v>30</v>
      </c>
      <c r="F883" s="36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40">
        <f>ROUND((E883/D883)*100, 0)</f>
        <v>1</v>
      </c>
      <c r="P883" s="19">
        <f t="shared" si="26"/>
        <v>30</v>
      </c>
      <c r="Q883" t="s">
        <v>8329</v>
      </c>
      <c r="R883" t="s">
        <v>8333</v>
      </c>
      <c r="S883" s="30">
        <f>(((I883/60)/60)/24)+DATE(1970, 1, 1)</f>
        <v>40922.25099537037</v>
      </c>
      <c r="T883" s="30">
        <f t="shared" si="27"/>
        <v>40877.25099537037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 s="19">
        <v>1500</v>
      </c>
      <c r="E884" s="19">
        <v>302</v>
      </c>
      <c r="F884" s="36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40">
        <f>ROUND((E884/D884)*100, 0)</f>
        <v>20</v>
      </c>
      <c r="P884" s="19">
        <f t="shared" si="26"/>
        <v>21.57</v>
      </c>
      <c r="Q884" t="s">
        <v>8329</v>
      </c>
      <c r="R884" t="s">
        <v>8333</v>
      </c>
      <c r="S884" s="30">
        <f>(((I884/60)/60)/24)+DATE(1970, 1, 1)</f>
        <v>40792.860532407409</v>
      </c>
      <c r="T884" s="30">
        <f t="shared" si="27"/>
        <v>40759.860532407409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 s="19">
        <v>5000</v>
      </c>
      <c r="E885" s="19">
        <v>2001</v>
      </c>
      <c r="F885" s="36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40">
        <f>ROUND((E885/D885)*100, 0)</f>
        <v>40</v>
      </c>
      <c r="P885" s="19">
        <f t="shared" si="26"/>
        <v>83.38</v>
      </c>
      <c r="Q885" t="s">
        <v>8329</v>
      </c>
      <c r="R885" t="s">
        <v>8333</v>
      </c>
      <c r="S885" s="30">
        <f>(((I885/60)/60)/24)+DATE(1970, 1, 1)</f>
        <v>42431.935590277775</v>
      </c>
      <c r="T885" s="30">
        <f t="shared" si="27"/>
        <v>42371.935590277775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 s="19">
        <v>2000</v>
      </c>
      <c r="E886" s="19">
        <v>20</v>
      </c>
      <c r="F886" s="3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40">
        <f>ROUND((E886/D886)*100, 0)</f>
        <v>1</v>
      </c>
      <c r="P886" s="19">
        <f t="shared" si="26"/>
        <v>10</v>
      </c>
      <c r="Q886" t="s">
        <v>8329</v>
      </c>
      <c r="R886" t="s">
        <v>8333</v>
      </c>
      <c r="S886" s="30">
        <f>(((I886/60)/60)/24)+DATE(1970, 1, 1)</f>
        <v>41041.104861111111</v>
      </c>
      <c r="T886" s="30">
        <f t="shared" si="27"/>
        <v>40981.802615740737</v>
      </c>
    </row>
    <row r="887" spans="1:20" ht="45" x14ac:dyDescent="0.25">
      <c r="A887">
        <v>885</v>
      </c>
      <c r="B887" s="3" t="s">
        <v>886</v>
      </c>
      <c r="C887" s="3" t="s">
        <v>4995</v>
      </c>
      <c r="D887" s="19">
        <v>1000</v>
      </c>
      <c r="E887" s="19">
        <v>750</v>
      </c>
      <c r="F887" s="36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40">
        <f>ROUND((E887/D887)*100, 0)</f>
        <v>75</v>
      </c>
      <c r="P887" s="19">
        <f t="shared" si="26"/>
        <v>35.71</v>
      </c>
      <c r="Q887" t="s">
        <v>8329</v>
      </c>
      <c r="R887" t="s">
        <v>8333</v>
      </c>
      <c r="S887" s="30">
        <f>(((I887/60)/60)/24)+DATE(1970, 1, 1)</f>
        <v>42734.941099537042</v>
      </c>
      <c r="T887" s="30">
        <f t="shared" si="27"/>
        <v>42713.941099537042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 s="19">
        <v>500</v>
      </c>
      <c r="E888" s="19">
        <v>205</v>
      </c>
      <c r="F888" s="36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40">
        <f>ROUND((E888/D888)*100, 0)</f>
        <v>41</v>
      </c>
      <c r="P888" s="19">
        <f t="shared" si="26"/>
        <v>29.29</v>
      </c>
      <c r="Q888" t="s">
        <v>8329</v>
      </c>
      <c r="R888" t="s">
        <v>8333</v>
      </c>
      <c r="S888" s="30">
        <f>(((I888/60)/60)/24)+DATE(1970, 1, 1)</f>
        <v>42628.870520833334</v>
      </c>
      <c r="T888" s="30">
        <f t="shared" si="27"/>
        <v>42603.870520833334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 s="19">
        <v>1000</v>
      </c>
      <c r="E889" s="19">
        <v>0</v>
      </c>
      <c r="F889" s="36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40">
        <f>ROUND((E889/D889)*100, 0)</f>
        <v>0</v>
      </c>
      <c r="P889" s="19">
        <f t="shared" si="26"/>
        <v>0</v>
      </c>
      <c r="Q889" t="s">
        <v>8329</v>
      </c>
      <c r="R889" t="s">
        <v>8333</v>
      </c>
      <c r="S889" s="30">
        <f>(((I889/60)/60)/24)+DATE(1970, 1, 1)</f>
        <v>41056.958969907406</v>
      </c>
      <c r="T889" s="30">
        <f t="shared" si="27"/>
        <v>41026.958969907406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 s="19">
        <v>1000</v>
      </c>
      <c r="E890" s="19">
        <v>72</v>
      </c>
      <c r="F890" s="36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40">
        <f>ROUND((E890/D890)*100, 0)</f>
        <v>7</v>
      </c>
      <c r="P890" s="19">
        <f t="shared" si="26"/>
        <v>18</v>
      </c>
      <c r="Q890" t="s">
        <v>8329</v>
      </c>
      <c r="R890" t="s">
        <v>8333</v>
      </c>
      <c r="S890" s="30">
        <f>(((I890/60)/60)/24)+DATE(1970, 1, 1)</f>
        <v>40787.25</v>
      </c>
      <c r="T890" s="30">
        <f t="shared" si="27"/>
        <v>40751.753298611111</v>
      </c>
    </row>
    <row r="891" spans="1:20" ht="45" x14ac:dyDescent="0.25">
      <c r="A891">
        <v>889</v>
      </c>
      <c r="B891" s="3" t="s">
        <v>890</v>
      </c>
      <c r="C891" s="3" t="s">
        <v>4999</v>
      </c>
      <c r="D891" s="19">
        <v>25000</v>
      </c>
      <c r="E891" s="19">
        <v>2360.3200000000002</v>
      </c>
      <c r="F891" s="36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40">
        <f>ROUND((E891/D891)*100, 0)</f>
        <v>9</v>
      </c>
      <c r="P891" s="19">
        <f t="shared" si="26"/>
        <v>73.760000000000005</v>
      </c>
      <c r="Q891" t="s">
        <v>8329</v>
      </c>
      <c r="R891" t="s">
        <v>8333</v>
      </c>
      <c r="S891" s="30">
        <f>(((I891/60)/60)/24)+DATE(1970, 1, 1)</f>
        <v>41917.784062500003</v>
      </c>
      <c r="T891" s="30">
        <f t="shared" si="27"/>
        <v>41887.784062500003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 s="19">
        <v>3000</v>
      </c>
      <c r="E892" s="19">
        <v>125</v>
      </c>
      <c r="F892" s="36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40">
        <f>ROUND((E892/D892)*100, 0)</f>
        <v>4</v>
      </c>
      <c r="P892" s="19">
        <f t="shared" si="26"/>
        <v>31.25</v>
      </c>
      <c r="Q892" t="s">
        <v>8329</v>
      </c>
      <c r="R892" t="s">
        <v>8333</v>
      </c>
      <c r="S892" s="30">
        <f>(((I892/60)/60)/24)+DATE(1970, 1, 1)</f>
        <v>41599.740497685183</v>
      </c>
      <c r="T892" s="30">
        <f t="shared" si="27"/>
        <v>41569.698831018519</v>
      </c>
    </row>
    <row r="893" spans="1:20" ht="60" x14ac:dyDescent="0.25">
      <c r="A893">
        <v>891</v>
      </c>
      <c r="B893" s="3" t="s">
        <v>892</v>
      </c>
      <c r="C893" s="3" t="s">
        <v>5001</v>
      </c>
      <c r="D893" s="19">
        <v>8000</v>
      </c>
      <c r="E893" s="19">
        <v>260</v>
      </c>
      <c r="F893" s="36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40">
        <f>ROUND((E893/D893)*100, 0)</f>
        <v>3</v>
      </c>
      <c r="P893" s="19">
        <f t="shared" si="26"/>
        <v>28.89</v>
      </c>
      <c r="Q893" t="s">
        <v>8329</v>
      </c>
      <c r="R893" t="s">
        <v>8333</v>
      </c>
      <c r="S893" s="30">
        <f>(((I893/60)/60)/24)+DATE(1970, 1, 1)</f>
        <v>41872.031597222223</v>
      </c>
      <c r="T893" s="30">
        <f t="shared" si="27"/>
        <v>41842.031597222223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 s="19">
        <v>6000</v>
      </c>
      <c r="E894" s="19">
        <v>2445</v>
      </c>
      <c r="F894" s="36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40">
        <f>ROUND((E894/D894)*100, 0)</f>
        <v>41</v>
      </c>
      <c r="P894" s="19">
        <f t="shared" si="26"/>
        <v>143.82</v>
      </c>
      <c r="Q894" t="s">
        <v>8329</v>
      </c>
      <c r="R894" t="s">
        <v>8333</v>
      </c>
      <c r="S894" s="30">
        <f>(((I894/60)/60)/24)+DATE(1970, 1, 1)</f>
        <v>40391.166666666664</v>
      </c>
      <c r="T894" s="30">
        <f t="shared" si="27"/>
        <v>40304.20003472222</v>
      </c>
    </row>
    <row r="895" spans="1:20" ht="45" x14ac:dyDescent="0.25">
      <c r="A895">
        <v>893</v>
      </c>
      <c r="B895" s="3" t="s">
        <v>894</v>
      </c>
      <c r="C895" s="3" t="s">
        <v>5003</v>
      </c>
      <c r="D895" s="19">
        <v>2000</v>
      </c>
      <c r="E895" s="19">
        <v>200</v>
      </c>
      <c r="F895" s="36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40">
        <f>ROUND((E895/D895)*100, 0)</f>
        <v>10</v>
      </c>
      <c r="P895" s="19">
        <f t="shared" si="26"/>
        <v>40</v>
      </c>
      <c r="Q895" t="s">
        <v>8329</v>
      </c>
      <c r="R895" t="s">
        <v>8333</v>
      </c>
      <c r="S895" s="30">
        <f>(((I895/60)/60)/24)+DATE(1970, 1, 1)</f>
        <v>42095.856053240743</v>
      </c>
      <c r="T895" s="30">
        <f t="shared" si="27"/>
        <v>42065.897719907407</v>
      </c>
    </row>
    <row r="896" spans="1:20" ht="60" x14ac:dyDescent="0.25">
      <c r="A896">
        <v>894</v>
      </c>
      <c r="B896" s="3" t="s">
        <v>895</v>
      </c>
      <c r="C896" s="3" t="s">
        <v>5004</v>
      </c>
      <c r="D896" s="19">
        <v>20000</v>
      </c>
      <c r="E896" s="19">
        <v>7834</v>
      </c>
      <c r="F896" s="3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40">
        <f>ROUND((E896/D896)*100, 0)</f>
        <v>39</v>
      </c>
      <c r="P896" s="19">
        <f t="shared" si="26"/>
        <v>147.81</v>
      </c>
      <c r="Q896" t="s">
        <v>8329</v>
      </c>
      <c r="R896" t="s">
        <v>8333</v>
      </c>
      <c r="S896" s="30">
        <f>(((I896/60)/60)/24)+DATE(1970, 1, 1)</f>
        <v>42526.981597222228</v>
      </c>
      <c r="T896" s="30">
        <f t="shared" si="27"/>
        <v>42496.981597222228</v>
      </c>
    </row>
    <row r="897" spans="1:20" ht="60" x14ac:dyDescent="0.25">
      <c r="A897">
        <v>895</v>
      </c>
      <c r="B897" s="3" t="s">
        <v>896</v>
      </c>
      <c r="C897" s="3" t="s">
        <v>5005</v>
      </c>
      <c r="D897" s="19">
        <v>8000</v>
      </c>
      <c r="E897" s="19">
        <v>195</v>
      </c>
      <c r="F897" s="36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40">
        <f>ROUND((E897/D897)*100, 0)</f>
        <v>2</v>
      </c>
      <c r="P897" s="19">
        <f t="shared" si="26"/>
        <v>27.86</v>
      </c>
      <c r="Q897" t="s">
        <v>8329</v>
      </c>
      <c r="R897" t="s">
        <v>8333</v>
      </c>
      <c r="S897" s="30">
        <f>(((I897/60)/60)/24)+DATE(1970, 1, 1)</f>
        <v>40476.127650462964</v>
      </c>
      <c r="T897" s="30">
        <f t="shared" si="27"/>
        <v>40431.127650462964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 s="19">
        <v>8000</v>
      </c>
      <c r="E898" s="19">
        <v>3200</v>
      </c>
      <c r="F898" s="36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40">
        <f>ROUND((E898/D898)*100, 0)</f>
        <v>40</v>
      </c>
      <c r="P898" s="19">
        <f t="shared" si="26"/>
        <v>44.44</v>
      </c>
      <c r="Q898" t="s">
        <v>8329</v>
      </c>
      <c r="R898" t="s">
        <v>8333</v>
      </c>
      <c r="S898" s="30">
        <f>(((I898/60)/60)/24)+DATE(1970, 1, 1)</f>
        <v>42244.166666666672</v>
      </c>
      <c r="T898" s="30">
        <f t="shared" si="27"/>
        <v>42218.872986111113</v>
      </c>
    </row>
    <row r="899" spans="1:20" ht="60" x14ac:dyDescent="0.25">
      <c r="A899">
        <v>897</v>
      </c>
      <c r="B899" s="3" t="s">
        <v>898</v>
      </c>
      <c r="C899" s="3" t="s">
        <v>5007</v>
      </c>
      <c r="D899" s="19">
        <v>3000</v>
      </c>
      <c r="E899" s="19">
        <v>0</v>
      </c>
      <c r="F899" s="36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40">
        <f>ROUND((E899/D899)*100, 0)</f>
        <v>0</v>
      </c>
      <c r="P899" s="19">
        <f t="shared" ref="P899:P962" si="28">IFERROR(ROUND((E899/L899), 2),0)</f>
        <v>0</v>
      </c>
      <c r="Q899" t="s">
        <v>8329</v>
      </c>
      <c r="R899" t="s">
        <v>8333</v>
      </c>
      <c r="S899" s="30">
        <f>(((I899/60)/60)/24)+DATE(1970, 1, 1)</f>
        <v>41241.730416666665</v>
      </c>
      <c r="T899" s="30">
        <f t="shared" ref="T899:T962" si="29">(((J899/60)/60)/24)+DATE(1970, 1, 1)</f>
        <v>41211.688750000001</v>
      </c>
    </row>
    <row r="900" spans="1:20" ht="60" x14ac:dyDescent="0.25">
      <c r="A900">
        <v>898</v>
      </c>
      <c r="B900" s="3" t="s">
        <v>899</v>
      </c>
      <c r="C900" s="3" t="s">
        <v>5008</v>
      </c>
      <c r="D900" s="19">
        <v>2500</v>
      </c>
      <c r="E900" s="19">
        <v>70</v>
      </c>
      <c r="F900" s="36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40">
        <f>ROUND((E900/D900)*100, 0)</f>
        <v>3</v>
      </c>
      <c r="P900" s="19">
        <f t="shared" si="28"/>
        <v>35</v>
      </c>
      <c r="Q900" t="s">
        <v>8329</v>
      </c>
      <c r="R900" t="s">
        <v>8333</v>
      </c>
      <c r="S900" s="30">
        <f>(((I900/60)/60)/24)+DATE(1970, 1, 1)</f>
        <v>40923.758217592593</v>
      </c>
      <c r="T900" s="30">
        <f t="shared" si="29"/>
        <v>40878.758217592593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 s="19">
        <v>750</v>
      </c>
      <c r="E901" s="19">
        <v>280</v>
      </c>
      <c r="F901" s="36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40">
        <f>ROUND((E901/D901)*100, 0)</f>
        <v>37</v>
      </c>
      <c r="P901" s="19">
        <f t="shared" si="28"/>
        <v>35</v>
      </c>
      <c r="Q901" t="s">
        <v>8329</v>
      </c>
      <c r="R901" t="s">
        <v>8333</v>
      </c>
      <c r="S901" s="30">
        <f>(((I901/60)/60)/24)+DATE(1970, 1, 1)</f>
        <v>40691.099097222221</v>
      </c>
      <c r="T901" s="30">
        <f t="shared" si="29"/>
        <v>40646.099097222221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 s="19">
        <v>5000</v>
      </c>
      <c r="E902" s="19">
        <v>21</v>
      </c>
      <c r="F902" s="36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40">
        <f>ROUND((E902/D902)*100, 0)</f>
        <v>0</v>
      </c>
      <c r="P902" s="19">
        <f t="shared" si="28"/>
        <v>10.5</v>
      </c>
      <c r="Q902" t="s">
        <v>8329</v>
      </c>
      <c r="R902" t="s">
        <v>8332</v>
      </c>
      <c r="S902" s="30">
        <f>(((I902/60)/60)/24)+DATE(1970, 1, 1)</f>
        <v>42459.807893518519</v>
      </c>
      <c r="T902" s="30">
        <f t="shared" si="29"/>
        <v>42429.84956018519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 s="19">
        <v>6500</v>
      </c>
      <c r="E903" s="19">
        <v>0</v>
      </c>
      <c r="F903" s="36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40">
        <f>ROUND((E903/D903)*100, 0)</f>
        <v>0</v>
      </c>
      <c r="P903" s="19">
        <f t="shared" si="28"/>
        <v>0</v>
      </c>
      <c r="Q903" t="s">
        <v>8329</v>
      </c>
      <c r="R903" t="s">
        <v>8332</v>
      </c>
      <c r="S903" s="30">
        <f>(((I903/60)/60)/24)+DATE(1970, 1, 1)</f>
        <v>40337.799305555556</v>
      </c>
      <c r="T903" s="30">
        <f t="shared" si="29"/>
        <v>40291.81150462963</v>
      </c>
    </row>
    <row r="904" spans="1:20" ht="60" x14ac:dyDescent="0.25">
      <c r="A904">
        <v>902</v>
      </c>
      <c r="B904" s="3" t="s">
        <v>903</v>
      </c>
      <c r="C904" s="3" t="s">
        <v>5012</v>
      </c>
      <c r="D904" s="19">
        <v>30000</v>
      </c>
      <c r="E904" s="19">
        <v>90</v>
      </c>
      <c r="F904" s="36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40">
        <f>ROUND((E904/D904)*100, 0)</f>
        <v>0</v>
      </c>
      <c r="P904" s="19">
        <f t="shared" si="28"/>
        <v>30</v>
      </c>
      <c r="Q904" t="s">
        <v>8329</v>
      </c>
      <c r="R904" t="s">
        <v>8332</v>
      </c>
      <c r="S904" s="30">
        <f>(((I904/60)/60)/24)+DATE(1970, 1, 1)</f>
        <v>41881.645833333336</v>
      </c>
      <c r="T904" s="30">
        <f t="shared" si="29"/>
        <v>41829.965532407405</v>
      </c>
    </row>
    <row r="905" spans="1:20" ht="45" x14ac:dyDescent="0.25">
      <c r="A905">
        <v>903</v>
      </c>
      <c r="B905" s="3" t="s">
        <v>904</v>
      </c>
      <c r="C905" s="3" t="s">
        <v>5013</v>
      </c>
      <c r="D905" s="19">
        <v>5000</v>
      </c>
      <c r="E905" s="19">
        <v>160</v>
      </c>
      <c r="F905" s="36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40">
        <f>ROUND((E905/D905)*100, 0)</f>
        <v>3</v>
      </c>
      <c r="P905" s="19">
        <f t="shared" si="28"/>
        <v>40</v>
      </c>
      <c r="Q905" t="s">
        <v>8329</v>
      </c>
      <c r="R905" t="s">
        <v>8332</v>
      </c>
      <c r="S905" s="30">
        <f>(((I905/60)/60)/24)+DATE(1970, 1, 1)</f>
        <v>41175.100694444445</v>
      </c>
      <c r="T905" s="30">
        <f t="shared" si="29"/>
        <v>41149.796064814815</v>
      </c>
    </row>
    <row r="906" spans="1:20" ht="45" x14ac:dyDescent="0.25">
      <c r="A906">
        <v>904</v>
      </c>
      <c r="B906" s="3" t="s">
        <v>905</v>
      </c>
      <c r="C906" s="3" t="s">
        <v>5014</v>
      </c>
      <c r="D906" s="19">
        <v>50000</v>
      </c>
      <c r="E906" s="19">
        <v>151</v>
      </c>
      <c r="F906" s="3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40">
        <f>ROUND((E906/D906)*100, 0)</f>
        <v>0</v>
      </c>
      <c r="P906" s="19">
        <f t="shared" si="28"/>
        <v>50.33</v>
      </c>
      <c r="Q906" t="s">
        <v>8329</v>
      </c>
      <c r="R906" t="s">
        <v>8332</v>
      </c>
      <c r="S906" s="30">
        <f>(((I906/60)/60)/24)+DATE(1970, 1, 1)</f>
        <v>42372.080289351856</v>
      </c>
      <c r="T906" s="30">
        <f t="shared" si="29"/>
        <v>42342.080289351856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 s="19">
        <v>6500</v>
      </c>
      <c r="E907" s="19">
        <v>196</v>
      </c>
      <c r="F907" s="36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40">
        <f>ROUND((E907/D907)*100, 0)</f>
        <v>3</v>
      </c>
      <c r="P907" s="19">
        <f t="shared" si="28"/>
        <v>32.67</v>
      </c>
      <c r="Q907" t="s">
        <v>8329</v>
      </c>
      <c r="R907" t="s">
        <v>8332</v>
      </c>
      <c r="S907" s="30">
        <f>(((I907/60)/60)/24)+DATE(1970, 1, 1)</f>
        <v>40567.239884259259</v>
      </c>
      <c r="T907" s="30">
        <f t="shared" si="29"/>
        <v>40507.239884259259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 s="19">
        <v>15000</v>
      </c>
      <c r="E908" s="19">
        <v>0</v>
      </c>
      <c r="F908" s="36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40">
        <f>ROUND((E908/D908)*100, 0)</f>
        <v>0</v>
      </c>
      <c r="P908" s="19">
        <f t="shared" si="28"/>
        <v>0</v>
      </c>
      <c r="Q908" t="s">
        <v>8329</v>
      </c>
      <c r="R908" t="s">
        <v>8332</v>
      </c>
      <c r="S908" s="30">
        <f>(((I908/60)/60)/24)+DATE(1970, 1, 1)</f>
        <v>41711.148032407407</v>
      </c>
      <c r="T908" s="30">
        <f t="shared" si="29"/>
        <v>41681.189699074072</v>
      </c>
    </row>
    <row r="909" spans="1:20" ht="45" x14ac:dyDescent="0.25">
      <c r="A909">
        <v>907</v>
      </c>
      <c r="B909" s="3" t="s">
        <v>908</v>
      </c>
      <c r="C909" s="3" t="s">
        <v>5017</v>
      </c>
      <c r="D909" s="19">
        <v>2900</v>
      </c>
      <c r="E909" s="19">
        <v>0</v>
      </c>
      <c r="F909" s="36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40">
        <f>ROUND((E909/D909)*100, 0)</f>
        <v>0</v>
      </c>
      <c r="P909" s="19">
        <f t="shared" si="28"/>
        <v>0</v>
      </c>
      <c r="Q909" t="s">
        <v>8329</v>
      </c>
      <c r="R909" t="s">
        <v>8332</v>
      </c>
      <c r="S909" s="30">
        <f>(((I909/60)/60)/24)+DATE(1970, 1, 1)</f>
        <v>40797.192395833335</v>
      </c>
      <c r="T909" s="30">
        <f t="shared" si="29"/>
        <v>40767.192395833335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 s="19">
        <v>2500</v>
      </c>
      <c r="E910" s="19">
        <v>0</v>
      </c>
      <c r="F910" s="36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40">
        <f>ROUND((E910/D910)*100, 0)</f>
        <v>0</v>
      </c>
      <c r="P910" s="19">
        <f t="shared" si="28"/>
        <v>0</v>
      </c>
      <c r="Q910" t="s">
        <v>8329</v>
      </c>
      <c r="R910" t="s">
        <v>8332</v>
      </c>
      <c r="S910" s="30">
        <f>(((I910/60)/60)/24)+DATE(1970, 1, 1)</f>
        <v>40386.207638888889</v>
      </c>
      <c r="T910" s="30">
        <f t="shared" si="29"/>
        <v>40340.801562499997</v>
      </c>
    </row>
    <row r="911" spans="1:20" ht="60" x14ac:dyDescent="0.25">
      <c r="A911">
        <v>909</v>
      </c>
      <c r="B911" s="3" t="s">
        <v>910</v>
      </c>
      <c r="C911" s="3" t="s">
        <v>5019</v>
      </c>
      <c r="D911" s="19">
        <v>16000</v>
      </c>
      <c r="E911" s="19">
        <v>520</v>
      </c>
      <c r="F911" s="36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40">
        <f>ROUND((E911/D911)*100, 0)</f>
        <v>3</v>
      </c>
      <c r="P911" s="19">
        <f t="shared" si="28"/>
        <v>65</v>
      </c>
      <c r="Q911" t="s">
        <v>8329</v>
      </c>
      <c r="R911" t="s">
        <v>8332</v>
      </c>
      <c r="S911" s="30">
        <f>(((I911/60)/60)/24)+DATE(1970, 1, 1)</f>
        <v>41113.166666666664</v>
      </c>
      <c r="T911" s="30">
        <f t="shared" si="29"/>
        <v>41081.69027777778</v>
      </c>
    </row>
    <row r="912" spans="1:20" ht="45" x14ac:dyDescent="0.25">
      <c r="A912">
        <v>910</v>
      </c>
      <c r="B912" s="3" t="s">
        <v>911</v>
      </c>
      <c r="C912" s="3" t="s">
        <v>5020</v>
      </c>
      <c r="D912" s="19">
        <v>550</v>
      </c>
      <c r="E912" s="19">
        <v>123</v>
      </c>
      <c r="F912" s="36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40">
        <f>ROUND((E912/D912)*100, 0)</f>
        <v>22</v>
      </c>
      <c r="P912" s="19">
        <f t="shared" si="28"/>
        <v>24.6</v>
      </c>
      <c r="Q912" t="s">
        <v>8329</v>
      </c>
      <c r="R912" t="s">
        <v>8332</v>
      </c>
      <c r="S912" s="30">
        <f>(((I912/60)/60)/24)+DATE(1970, 1, 1)</f>
        <v>42797.545358796298</v>
      </c>
      <c r="T912" s="30">
        <f t="shared" si="29"/>
        <v>42737.545358796298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 s="19">
        <v>100000</v>
      </c>
      <c r="E913" s="19">
        <v>0</v>
      </c>
      <c r="F913" s="36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40">
        <f>ROUND((E913/D913)*100, 0)</f>
        <v>0</v>
      </c>
      <c r="P913" s="19">
        <f t="shared" si="28"/>
        <v>0</v>
      </c>
      <c r="Q913" t="s">
        <v>8329</v>
      </c>
      <c r="R913" t="s">
        <v>8332</v>
      </c>
      <c r="S913" s="30">
        <f>(((I913/60)/60)/24)+DATE(1970, 1, 1)</f>
        <v>41663.005150462966</v>
      </c>
      <c r="T913" s="30">
        <f t="shared" si="29"/>
        <v>41642.005150462966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 s="19">
        <v>3500</v>
      </c>
      <c r="E914" s="19">
        <v>30</v>
      </c>
      <c r="F914" s="36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40">
        <f>ROUND((E914/D914)*100, 0)</f>
        <v>1</v>
      </c>
      <c r="P914" s="19">
        <f t="shared" si="28"/>
        <v>15</v>
      </c>
      <c r="Q914" t="s">
        <v>8329</v>
      </c>
      <c r="R914" t="s">
        <v>8332</v>
      </c>
      <c r="S914" s="30">
        <f>(((I914/60)/60)/24)+DATE(1970, 1, 1)</f>
        <v>41254.151006944441</v>
      </c>
      <c r="T914" s="30">
        <f t="shared" si="29"/>
        <v>41194.109340277777</v>
      </c>
    </row>
    <row r="915" spans="1:20" ht="60" x14ac:dyDescent="0.25">
      <c r="A915">
        <v>913</v>
      </c>
      <c r="B915" s="3" t="s">
        <v>914</v>
      </c>
      <c r="C915" s="3" t="s">
        <v>5023</v>
      </c>
      <c r="D915" s="19">
        <v>30000</v>
      </c>
      <c r="E915" s="19">
        <v>1982</v>
      </c>
      <c r="F915" s="36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40">
        <f>ROUND((E915/D915)*100, 0)</f>
        <v>7</v>
      </c>
      <c r="P915" s="19">
        <f t="shared" si="28"/>
        <v>82.58</v>
      </c>
      <c r="Q915" t="s">
        <v>8329</v>
      </c>
      <c r="R915" t="s">
        <v>8332</v>
      </c>
      <c r="S915" s="30">
        <f>(((I915/60)/60)/24)+DATE(1970, 1, 1)</f>
        <v>41034.139108796298</v>
      </c>
      <c r="T915" s="30">
        <f t="shared" si="29"/>
        <v>41004.139108796298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 s="19">
        <v>1500</v>
      </c>
      <c r="E916" s="19">
        <v>0</v>
      </c>
      <c r="F916" s="3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40">
        <f>ROUND((E916/D916)*100, 0)</f>
        <v>0</v>
      </c>
      <c r="P916" s="19">
        <f t="shared" si="28"/>
        <v>0</v>
      </c>
      <c r="Q916" t="s">
        <v>8329</v>
      </c>
      <c r="R916" t="s">
        <v>8332</v>
      </c>
      <c r="S916" s="30">
        <f>(((I916/60)/60)/24)+DATE(1970, 1, 1)</f>
        <v>41146.763275462967</v>
      </c>
      <c r="T916" s="30">
        <f t="shared" si="29"/>
        <v>41116.763275462967</v>
      </c>
    </row>
    <row r="917" spans="1:20" ht="45" x14ac:dyDescent="0.25">
      <c r="A917">
        <v>915</v>
      </c>
      <c r="B917" s="3" t="s">
        <v>916</v>
      </c>
      <c r="C917" s="3" t="s">
        <v>5025</v>
      </c>
      <c r="D917" s="19">
        <v>6500</v>
      </c>
      <c r="E917" s="19">
        <v>375</v>
      </c>
      <c r="F917" s="36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40">
        <f>ROUND((E917/D917)*100, 0)</f>
        <v>6</v>
      </c>
      <c r="P917" s="19">
        <f t="shared" si="28"/>
        <v>41.67</v>
      </c>
      <c r="Q917" t="s">
        <v>8329</v>
      </c>
      <c r="R917" t="s">
        <v>8332</v>
      </c>
      <c r="S917" s="30">
        <f>(((I917/60)/60)/24)+DATE(1970, 1, 1)</f>
        <v>40969.207638888889</v>
      </c>
      <c r="T917" s="30">
        <f t="shared" si="29"/>
        <v>40937.679560185185</v>
      </c>
    </row>
    <row r="918" spans="1:20" ht="45" x14ac:dyDescent="0.25">
      <c r="A918">
        <v>916</v>
      </c>
      <c r="B918" s="3" t="s">
        <v>917</v>
      </c>
      <c r="C918" s="3" t="s">
        <v>5026</v>
      </c>
      <c r="D918" s="19">
        <v>3300</v>
      </c>
      <c r="E918" s="19">
        <v>0</v>
      </c>
      <c r="F918" s="36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40">
        <f>ROUND((E918/D918)*100, 0)</f>
        <v>0</v>
      </c>
      <c r="P918" s="19">
        <f t="shared" si="28"/>
        <v>0</v>
      </c>
      <c r="Q918" t="s">
        <v>8329</v>
      </c>
      <c r="R918" t="s">
        <v>8332</v>
      </c>
      <c r="S918" s="30">
        <f>(((I918/60)/60)/24)+DATE(1970, 1, 1)</f>
        <v>40473.208333333336</v>
      </c>
      <c r="T918" s="30">
        <f t="shared" si="29"/>
        <v>40434.853402777779</v>
      </c>
    </row>
    <row r="919" spans="1:20" ht="60" x14ac:dyDescent="0.25">
      <c r="A919">
        <v>917</v>
      </c>
      <c r="B919" s="3" t="s">
        <v>918</v>
      </c>
      <c r="C919" s="3" t="s">
        <v>5027</v>
      </c>
      <c r="D919" s="19">
        <v>5000</v>
      </c>
      <c r="E919" s="19">
        <v>30</v>
      </c>
      <c r="F919" s="36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40">
        <f>ROUND((E919/D919)*100, 0)</f>
        <v>1</v>
      </c>
      <c r="P919" s="19">
        <f t="shared" si="28"/>
        <v>30</v>
      </c>
      <c r="Q919" t="s">
        <v>8329</v>
      </c>
      <c r="R919" t="s">
        <v>8332</v>
      </c>
      <c r="S919" s="30">
        <f>(((I919/60)/60)/24)+DATE(1970, 1, 1)</f>
        <v>41834.104166666664</v>
      </c>
      <c r="T919" s="30">
        <f t="shared" si="29"/>
        <v>41802.94363425926</v>
      </c>
    </row>
    <row r="920" spans="1:20" ht="60" x14ac:dyDescent="0.25">
      <c r="A920">
        <v>918</v>
      </c>
      <c r="B920" s="3" t="s">
        <v>919</v>
      </c>
      <c r="C920" s="3" t="s">
        <v>5028</v>
      </c>
      <c r="D920" s="19">
        <v>3900</v>
      </c>
      <c r="E920" s="19">
        <v>196</v>
      </c>
      <c r="F920" s="36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40">
        <f>ROUND((E920/D920)*100, 0)</f>
        <v>5</v>
      </c>
      <c r="P920" s="19">
        <f t="shared" si="28"/>
        <v>19.600000000000001</v>
      </c>
      <c r="Q920" t="s">
        <v>8329</v>
      </c>
      <c r="R920" t="s">
        <v>8332</v>
      </c>
      <c r="S920" s="30">
        <f>(((I920/60)/60)/24)+DATE(1970, 1, 1)</f>
        <v>41974.957881944443</v>
      </c>
      <c r="T920" s="30">
        <f t="shared" si="29"/>
        <v>41944.916215277779</v>
      </c>
    </row>
    <row r="921" spans="1:20" x14ac:dyDescent="0.25">
      <c r="A921">
        <v>919</v>
      </c>
      <c r="B921" s="3" t="s">
        <v>920</v>
      </c>
      <c r="C921" s="3" t="s">
        <v>5029</v>
      </c>
      <c r="D921" s="19">
        <v>20000</v>
      </c>
      <c r="E921" s="19">
        <v>100</v>
      </c>
      <c r="F921" s="36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40">
        <f>ROUND((E921/D921)*100, 0)</f>
        <v>1</v>
      </c>
      <c r="P921" s="19">
        <f t="shared" si="28"/>
        <v>100</v>
      </c>
      <c r="Q921" t="s">
        <v>8329</v>
      </c>
      <c r="R921" t="s">
        <v>8332</v>
      </c>
      <c r="S921" s="30">
        <f>(((I921/60)/60)/24)+DATE(1970, 1, 1)</f>
        <v>41262.641724537039</v>
      </c>
      <c r="T921" s="30">
        <f t="shared" si="29"/>
        <v>41227.641724537039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 s="19">
        <v>5500</v>
      </c>
      <c r="E922" s="19">
        <v>0</v>
      </c>
      <c r="F922" s="36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40">
        <f>ROUND((E922/D922)*100, 0)</f>
        <v>0</v>
      </c>
      <c r="P922" s="19">
        <f t="shared" si="28"/>
        <v>0</v>
      </c>
      <c r="Q922" t="s">
        <v>8329</v>
      </c>
      <c r="R922" t="s">
        <v>8332</v>
      </c>
      <c r="S922" s="30">
        <f>(((I922/60)/60)/24)+DATE(1970, 1, 1)</f>
        <v>41592.713217592594</v>
      </c>
      <c r="T922" s="30">
        <f t="shared" si="29"/>
        <v>41562.67155092593</v>
      </c>
    </row>
    <row r="923" spans="1:20" ht="60" x14ac:dyDescent="0.25">
      <c r="A923">
        <v>921</v>
      </c>
      <c r="B923" s="3" t="s">
        <v>922</v>
      </c>
      <c r="C923" s="3" t="s">
        <v>5031</v>
      </c>
      <c r="D923" s="19">
        <v>15000</v>
      </c>
      <c r="E923" s="19">
        <v>4635</v>
      </c>
      <c r="F923" s="36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40">
        <f>ROUND((E923/D923)*100, 0)</f>
        <v>31</v>
      </c>
      <c r="P923" s="19">
        <f t="shared" si="28"/>
        <v>231.75</v>
      </c>
      <c r="Q923" t="s">
        <v>8329</v>
      </c>
      <c r="R923" t="s">
        <v>8332</v>
      </c>
      <c r="S923" s="30">
        <f>(((I923/60)/60)/24)+DATE(1970, 1, 1)</f>
        <v>40889.212685185186</v>
      </c>
      <c r="T923" s="30">
        <f t="shared" si="29"/>
        <v>40847.171018518515</v>
      </c>
    </row>
    <row r="924" spans="1:20" ht="45" x14ac:dyDescent="0.25">
      <c r="A924">
        <v>922</v>
      </c>
      <c r="B924" s="3" t="s">
        <v>923</v>
      </c>
      <c r="C924" s="3" t="s">
        <v>5032</v>
      </c>
      <c r="D924" s="19">
        <v>27000</v>
      </c>
      <c r="E924" s="19">
        <v>5680</v>
      </c>
      <c r="F924" s="36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40">
        <f>ROUND((E924/D924)*100, 0)</f>
        <v>21</v>
      </c>
      <c r="P924" s="19">
        <f t="shared" si="28"/>
        <v>189.33</v>
      </c>
      <c r="Q924" t="s">
        <v>8329</v>
      </c>
      <c r="R924" t="s">
        <v>8332</v>
      </c>
      <c r="S924" s="30">
        <f>(((I924/60)/60)/24)+DATE(1970, 1, 1)</f>
        <v>41913.530011574076</v>
      </c>
      <c r="T924" s="30">
        <f t="shared" si="29"/>
        <v>41878.530011574076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 s="19">
        <v>15000</v>
      </c>
      <c r="E925" s="19">
        <v>330</v>
      </c>
      <c r="F925" s="36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40">
        <f>ROUND((E925/D925)*100, 0)</f>
        <v>2</v>
      </c>
      <c r="P925" s="19">
        <f t="shared" si="28"/>
        <v>55</v>
      </c>
      <c r="Q925" t="s">
        <v>8329</v>
      </c>
      <c r="R925" t="s">
        <v>8332</v>
      </c>
      <c r="S925" s="30">
        <f>(((I925/60)/60)/24)+DATE(1970, 1, 1)</f>
        <v>41965.001423611116</v>
      </c>
      <c r="T925" s="30">
        <f t="shared" si="29"/>
        <v>41934.959756944445</v>
      </c>
    </row>
    <row r="926" spans="1:20" ht="60" x14ac:dyDescent="0.25">
      <c r="A926">
        <v>924</v>
      </c>
      <c r="B926" s="3" t="s">
        <v>925</v>
      </c>
      <c r="C926" s="3" t="s">
        <v>5034</v>
      </c>
      <c r="D926" s="19">
        <v>3000</v>
      </c>
      <c r="E926" s="19">
        <v>327</v>
      </c>
      <c r="F926" s="3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40">
        <f>ROUND((E926/D926)*100, 0)</f>
        <v>11</v>
      </c>
      <c r="P926" s="19">
        <f t="shared" si="28"/>
        <v>21.8</v>
      </c>
      <c r="Q926" t="s">
        <v>8329</v>
      </c>
      <c r="R926" t="s">
        <v>8332</v>
      </c>
      <c r="S926" s="30">
        <f>(((I926/60)/60)/24)+DATE(1970, 1, 1)</f>
        <v>41318.942928240744</v>
      </c>
      <c r="T926" s="30">
        <f t="shared" si="29"/>
        <v>41288.942928240744</v>
      </c>
    </row>
    <row r="927" spans="1:20" ht="45" x14ac:dyDescent="0.25">
      <c r="A927">
        <v>925</v>
      </c>
      <c r="B927" s="3" t="s">
        <v>926</v>
      </c>
      <c r="C927" s="3" t="s">
        <v>5035</v>
      </c>
      <c r="D927" s="19">
        <v>6000</v>
      </c>
      <c r="E927" s="19">
        <v>160</v>
      </c>
      <c r="F927" s="36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40">
        <f>ROUND((E927/D927)*100, 0)</f>
        <v>3</v>
      </c>
      <c r="P927" s="19">
        <f t="shared" si="28"/>
        <v>32</v>
      </c>
      <c r="Q927" t="s">
        <v>8329</v>
      </c>
      <c r="R927" t="s">
        <v>8332</v>
      </c>
      <c r="S927" s="30">
        <f>(((I927/60)/60)/24)+DATE(1970, 1, 1)</f>
        <v>41605.922581018516</v>
      </c>
      <c r="T927" s="30">
        <f t="shared" si="29"/>
        <v>41575.880914351852</v>
      </c>
    </row>
    <row r="928" spans="1:20" ht="60" x14ac:dyDescent="0.25">
      <c r="A928">
        <v>926</v>
      </c>
      <c r="B928" s="3" t="s">
        <v>927</v>
      </c>
      <c r="C928" s="3" t="s">
        <v>5036</v>
      </c>
      <c r="D928" s="19">
        <v>7000</v>
      </c>
      <c r="E928" s="19">
        <v>0</v>
      </c>
      <c r="F928" s="36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40">
        <f>ROUND((E928/D928)*100, 0)</f>
        <v>0</v>
      </c>
      <c r="P928" s="19">
        <f t="shared" si="28"/>
        <v>0</v>
      </c>
      <c r="Q928" t="s">
        <v>8329</v>
      </c>
      <c r="R928" t="s">
        <v>8332</v>
      </c>
      <c r="S928" s="30">
        <f>(((I928/60)/60)/24)+DATE(1970, 1, 1)</f>
        <v>40367.944444444445</v>
      </c>
      <c r="T928" s="30">
        <f t="shared" si="29"/>
        <v>40338.02002314815</v>
      </c>
    </row>
    <row r="929" spans="1:20" ht="30" x14ac:dyDescent="0.25">
      <c r="A929">
        <v>927</v>
      </c>
      <c r="B929" s="3" t="s">
        <v>928</v>
      </c>
      <c r="C929" s="3" t="s">
        <v>5037</v>
      </c>
      <c r="D929" s="19">
        <v>20000</v>
      </c>
      <c r="E929" s="19">
        <v>0</v>
      </c>
      <c r="F929" s="36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40">
        <f>ROUND((E929/D929)*100, 0)</f>
        <v>0</v>
      </c>
      <c r="P929" s="19">
        <f t="shared" si="28"/>
        <v>0</v>
      </c>
      <c r="Q929" t="s">
        <v>8329</v>
      </c>
      <c r="R929" t="s">
        <v>8332</v>
      </c>
      <c r="S929" s="30">
        <f>(((I929/60)/60)/24)+DATE(1970, 1, 1)</f>
        <v>41043.822858796295</v>
      </c>
      <c r="T929" s="30">
        <f t="shared" si="29"/>
        <v>41013.822858796295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 s="19">
        <v>14500</v>
      </c>
      <c r="E930" s="19">
        <v>1575</v>
      </c>
      <c r="F930" s="36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40">
        <f>ROUND((E930/D930)*100, 0)</f>
        <v>11</v>
      </c>
      <c r="P930" s="19">
        <f t="shared" si="28"/>
        <v>56.25</v>
      </c>
      <c r="Q930" t="s">
        <v>8329</v>
      </c>
      <c r="R930" t="s">
        <v>8332</v>
      </c>
      <c r="S930" s="30">
        <f>(((I930/60)/60)/24)+DATE(1970, 1, 1)</f>
        <v>41231</v>
      </c>
      <c r="T930" s="30">
        <f t="shared" si="29"/>
        <v>41180.86241898148</v>
      </c>
    </row>
    <row r="931" spans="1:20" ht="45" x14ac:dyDescent="0.25">
      <c r="A931">
        <v>929</v>
      </c>
      <c r="B931" s="3" t="s">
        <v>930</v>
      </c>
      <c r="C931" s="3" t="s">
        <v>5039</v>
      </c>
      <c r="D931" s="19">
        <v>500</v>
      </c>
      <c r="E931" s="19">
        <v>0</v>
      </c>
      <c r="F931" s="36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40">
        <f>ROUND((E931/D931)*100, 0)</f>
        <v>0</v>
      </c>
      <c r="P931" s="19">
        <f t="shared" si="28"/>
        <v>0</v>
      </c>
      <c r="Q931" t="s">
        <v>8329</v>
      </c>
      <c r="R931" t="s">
        <v>8332</v>
      </c>
      <c r="S931" s="30">
        <f>(((I931/60)/60)/24)+DATE(1970, 1, 1)</f>
        <v>41008.196400462963</v>
      </c>
      <c r="T931" s="30">
        <f t="shared" si="29"/>
        <v>40978.238067129627</v>
      </c>
    </row>
    <row r="932" spans="1:20" ht="60" x14ac:dyDescent="0.25">
      <c r="A932">
        <v>930</v>
      </c>
      <c r="B932" s="3" t="s">
        <v>931</v>
      </c>
      <c r="C932" s="3" t="s">
        <v>5040</v>
      </c>
      <c r="D932" s="19">
        <v>900</v>
      </c>
      <c r="E932" s="19">
        <v>345</v>
      </c>
      <c r="F932" s="36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40">
        <f>ROUND((E932/D932)*100, 0)</f>
        <v>38</v>
      </c>
      <c r="P932" s="19">
        <f t="shared" si="28"/>
        <v>69</v>
      </c>
      <c r="Q932" t="s">
        <v>8329</v>
      </c>
      <c r="R932" t="s">
        <v>8332</v>
      </c>
      <c r="S932" s="30">
        <f>(((I932/60)/60)/24)+DATE(1970, 1, 1)</f>
        <v>40354.897222222222</v>
      </c>
      <c r="T932" s="30">
        <f t="shared" si="29"/>
        <v>40312.915578703702</v>
      </c>
    </row>
    <row r="933" spans="1:20" ht="45" x14ac:dyDescent="0.25">
      <c r="A933">
        <v>931</v>
      </c>
      <c r="B933" s="3" t="s">
        <v>932</v>
      </c>
      <c r="C933" s="3" t="s">
        <v>5041</v>
      </c>
      <c r="D933" s="19">
        <v>2000</v>
      </c>
      <c r="E933" s="19">
        <v>131</v>
      </c>
      <c r="F933" s="36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40">
        <f>ROUND((E933/D933)*100, 0)</f>
        <v>7</v>
      </c>
      <c r="P933" s="19">
        <f t="shared" si="28"/>
        <v>18.71</v>
      </c>
      <c r="Q933" t="s">
        <v>8329</v>
      </c>
      <c r="R933" t="s">
        <v>8332</v>
      </c>
      <c r="S933" s="30">
        <f>(((I933/60)/60)/24)+DATE(1970, 1, 1)</f>
        <v>41714.916666666664</v>
      </c>
      <c r="T933" s="30">
        <f t="shared" si="29"/>
        <v>41680.359976851854</v>
      </c>
    </row>
    <row r="934" spans="1:20" ht="45" x14ac:dyDescent="0.25">
      <c r="A934">
        <v>932</v>
      </c>
      <c r="B934" s="3" t="s">
        <v>933</v>
      </c>
      <c r="C934" s="3" t="s">
        <v>5042</v>
      </c>
      <c r="D934" s="19">
        <v>9500</v>
      </c>
      <c r="E934" s="19">
        <v>1381</v>
      </c>
      <c r="F934" s="36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40">
        <f>ROUND((E934/D934)*100, 0)</f>
        <v>15</v>
      </c>
      <c r="P934" s="19">
        <f t="shared" si="28"/>
        <v>46.03</v>
      </c>
      <c r="Q934" t="s">
        <v>8329</v>
      </c>
      <c r="R934" t="s">
        <v>8332</v>
      </c>
      <c r="S934" s="30">
        <f>(((I934/60)/60)/24)+DATE(1970, 1, 1)</f>
        <v>41355.927604166667</v>
      </c>
      <c r="T934" s="30">
        <f t="shared" si="29"/>
        <v>41310.969270833331</v>
      </c>
    </row>
    <row r="935" spans="1:20" ht="60" x14ac:dyDescent="0.25">
      <c r="A935">
        <v>933</v>
      </c>
      <c r="B935" s="3" t="s">
        <v>934</v>
      </c>
      <c r="C935" s="3" t="s">
        <v>5043</v>
      </c>
      <c r="D935" s="19">
        <v>2000</v>
      </c>
      <c r="E935" s="19">
        <v>120</v>
      </c>
      <c r="F935" s="36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40">
        <f>ROUND((E935/D935)*100, 0)</f>
        <v>6</v>
      </c>
      <c r="P935" s="19">
        <f t="shared" si="28"/>
        <v>60</v>
      </c>
      <c r="Q935" t="s">
        <v>8329</v>
      </c>
      <c r="R935" t="s">
        <v>8332</v>
      </c>
      <c r="S935" s="30">
        <f>(((I935/60)/60)/24)+DATE(1970, 1, 1)</f>
        <v>41771.169085648151</v>
      </c>
      <c r="T935" s="30">
        <f t="shared" si="29"/>
        <v>41711.169085648151</v>
      </c>
    </row>
    <row r="936" spans="1:20" ht="60" x14ac:dyDescent="0.25">
      <c r="A936">
        <v>934</v>
      </c>
      <c r="B936" s="3" t="s">
        <v>935</v>
      </c>
      <c r="C936" s="3" t="s">
        <v>5044</v>
      </c>
      <c r="D936" s="19">
        <v>5000</v>
      </c>
      <c r="E936" s="19">
        <v>1520</v>
      </c>
      <c r="F936" s="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40">
        <f>ROUND((E936/D936)*100, 0)</f>
        <v>30</v>
      </c>
      <c r="P936" s="19">
        <f t="shared" si="28"/>
        <v>50.67</v>
      </c>
      <c r="Q936" t="s">
        <v>8329</v>
      </c>
      <c r="R936" t="s">
        <v>8332</v>
      </c>
      <c r="S936" s="30">
        <f>(((I936/60)/60)/24)+DATE(1970, 1, 1)</f>
        <v>41763.25</v>
      </c>
      <c r="T936" s="30">
        <f t="shared" si="29"/>
        <v>41733.737083333333</v>
      </c>
    </row>
    <row r="937" spans="1:20" ht="60" x14ac:dyDescent="0.25">
      <c r="A937">
        <v>935</v>
      </c>
      <c r="B937" s="3" t="s">
        <v>936</v>
      </c>
      <c r="C937" s="3" t="s">
        <v>5045</v>
      </c>
      <c r="D937" s="19">
        <v>3500</v>
      </c>
      <c r="E937" s="19">
        <v>50</v>
      </c>
      <c r="F937" s="36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40">
        <f>ROUND((E937/D937)*100, 0)</f>
        <v>1</v>
      </c>
      <c r="P937" s="19">
        <f t="shared" si="28"/>
        <v>25</v>
      </c>
      <c r="Q937" t="s">
        <v>8329</v>
      </c>
      <c r="R937" t="s">
        <v>8332</v>
      </c>
      <c r="S937" s="30">
        <f>(((I937/60)/60)/24)+DATE(1970, 1, 1)</f>
        <v>42398.333668981482</v>
      </c>
      <c r="T937" s="30">
        <f t="shared" si="29"/>
        <v>42368.333668981482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 s="19">
        <v>1400</v>
      </c>
      <c r="E938" s="19">
        <v>0</v>
      </c>
      <c r="F938" s="36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40">
        <f>ROUND((E938/D938)*100, 0)</f>
        <v>0</v>
      </c>
      <c r="P938" s="19">
        <f t="shared" si="28"/>
        <v>0</v>
      </c>
      <c r="Q938" t="s">
        <v>8329</v>
      </c>
      <c r="R938" t="s">
        <v>8332</v>
      </c>
      <c r="S938" s="30">
        <f>(((I938/60)/60)/24)+DATE(1970, 1, 1)</f>
        <v>40926.833333333336</v>
      </c>
      <c r="T938" s="30">
        <f t="shared" si="29"/>
        <v>40883.024178240739</v>
      </c>
    </row>
    <row r="939" spans="1:20" ht="45" x14ac:dyDescent="0.25">
      <c r="A939">
        <v>937</v>
      </c>
      <c r="B939" s="3" t="s">
        <v>938</v>
      </c>
      <c r="C939" s="3" t="s">
        <v>5047</v>
      </c>
      <c r="D939" s="19">
        <v>3500</v>
      </c>
      <c r="E939" s="19">
        <v>40</v>
      </c>
      <c r="F939" s="36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40">
        <f>ROUND((E939/D939)*100, 0)</f>
        <v>1</v>
      </c>
      <c r="P939" s="19">
        <f t="shared" si="28"/>
        <v>20</v>
      </c>
      <c r="Q939" t="s">
        <v>8329</v>
      </c>
      <c r="R939" t="s">
        <v>8332</v>
      </c>
      <c r="S939" s="30">
        <f>(((I939/60)/60)/24)+DATE(1970, 1, 1)</f>
        <v>41581.839780092596</v>
      </c>
      <c r="T939" s="30">
        <f t="shared" si="29"/>
        <v>41551.798113425924</v>
      </c>
    </row>
    <row r="940" spans="1:20" ht="45" x14ac:dyDescent="0.25">
      <c r="A940">
        <v>938</v>
      </c>
      <c r="B940" s="3" t="s">
        <v>939</v>
      </c>
      <c r="C940" s="3" t="s">
        <v>5048</v>
      </c>
      <c r="D940" s="19">
        <v>7000</v>
      </c>
      <c r="E940" s="19">
        <v>25</v>
      </c>
      <c r="F940" s="36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40">
        <f>ROUND((E940/D940)*100, 0)</f>
        <v>0</v>
      </c>
      <c r="P940" s="19">
        <f t="shared" si="28"/>
        <v>25</v>
      </c>
      <c r="Q940" t="s">
        <v>8329</v>
      </c>
      <c r="R940" t="s">
        <v>8332</v>
      </c>
      <c r="S940" s="30">
        <f>(((I940/60)/60)/24)+DATE(1970, 1, 1)</f>
        <v>41154.479722222226</v>
      </c>
      <c r="T940" s="30">
        <f t="shared" si="29"/>
        <v>41124.479722222226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 s="19">
        <v>2750</v>
      </c>
      <c r="E941" s="19">
        <v>40</v>
      </c>
      <c r="F941" s="36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40">
        <f>ROUND((E941/D941)*100, 0)</f>
        <v>1</v>
      </c>
      <c r="P941" s="19">
        <f t="shared" si="28"/>
        <v>20</v>
      </c>
      <c r="Q941" t="s">
        <v>8329</v>
      </c>
      <c r="R941" t="s">
        <v>8332</v>
      </c>
      <c r="S941" s="30">
        <f>(((I941/60)/60)/24)+DATE(1970, 1, 1)</f>
        <v>41455.831944444442</v>
      </c>
      <c r="T941" s="30">
        <f t="shared" si="29"/>
        <v>41416.763171296298</v>
      </c>
    </row>
    <row r="942" spans="1:20" ht="45" x14ac:dyDescent="0.25">
      <c r="A942">
        <v>940</v>
      </c>
      <c r="B942" s="3" t="s">
        <v>941</v>
      </c>
      <c r="C942" s="3" t="s">
        <v>5050</v>
      </c>
      <c r="D942" s="19">
        <v>9000</v>
      </c>
      <c r="E942" s="19">
        <v>1544</v>
      </c>
      <c r="F942" s="36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40">
        <f>ROUND((E942/D942)*100, 0)</f>
        <v>17</v>
      </c>
      <c r="P942" s="19">
        <f t="shared" si="28"/>
        <v>110.29</v>
      </c>
      <c r="Q942" t="s">
        <v>8323</v>
      </c>
      <c r="R942" t="s">
        <v>8325</v>
      </c>
      <c r="S942" s="30">
        <f>(((I942/60)/60)/24)+DATE(1970, 1, 1)</f>
        <v>42227.008402777778</v>
      </c>
      <c r="T942" s="30">
        <f t="shared" si="29"/>
        <v>42182.008402777778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 s="19">
        <v>50000</v>
      </c>
      <c r="E943" s="19">
        <v>1161</v>
      </c>
      <c r="F943" s="36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40">
        <f>ROUND((E943/D943)*100, 0)</f>
        <v>2</v>
      </c>
      <c r="P943" s="19">
        <f t="shared" si="28"/>
        <v>37.450000000000003</v>
      </c>
      <c r="Q943" t="s">
        <v>8323</v>
      </c>
      <c r="R943" t="s">
        <v>8325</v>
      </c>
      <c r="S943" s="30">
        <f>(((I943/60)/60)/24)+DATE(1970, 1, 1)</f>
        <v>42776.096585648149</v>
      </c>
      <c r="T943" s="30">
        <f t="shared" si="29"/>
        <v>42746.096585648149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 s="19">
        <v>7500</v>
      </c>
      <c r="E944" s="19">
        <v>668</v>
      </c>
      <c r="F944" s="36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40">
        <f>ROUND((E944/D944)*100, 0)</f>
        <v>9</v>
      </c>
      <c r="P944" s="19">
        <f t="shared" si="28"/>
        <v>41.75</v>
      </c>
      <c r="Q944" t="s">
        <v>8323</v>
      </c>
      <c r="R944" t="s">
        <v>8325</v>
      </c>
      <c r="S944" s="30">
        <f>(((I944/60)/60)/24)+DATE(1970, 1, 1)</f>
        <v>42418.843287037031</v>
      </c>
      <c r="T944" s="30">
        <f t="shared" si="29"/>
        <v>42382.843287037031</v>
      </c>
    </row>
    <row r="945" spans="1:20" ht="30" x14ac:dyDescent="0.25">
      <c r="A945">
        <v>943</v>
      </c>
      <c r="B945" s="3" t="s">
        <v>944</v>
      </c>
      <c r="C945" s="3" t="s">
        <v>5053</v>
      </c>
      <c r="D945" s="19">
        <v>3000</v>
      </c>
      <c r="E945" s="19">
        <v>289</v>
      </c>
      <c r="F945" s="36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40">
        <f>ROUND((E945/D945)*100, 0)</f>
        <v>10</v>
      </c>
      <c r="P945" s="19">
        <f t="shared" si="28"/>
        <v>24.08</v>
      </c>
      <c r="Q945" t="s">
        <v>8323</v>
      </c>
      <c r="R945" t="s">
        <v>8325</v>
      </c>
      <c r="S945" s="30">
        <f>(((I945/60)/60)/24)+DATE(1970, 1, 1)</f>
        <v>42703.709548611107</v>
      </c>
      <c r="T945" s="30">
        <f t="shared" si="29"/>
        <v>42673.66788194445</v>
      </c>
    </row>
    <row r="946" spans="1:20" ht="45" x14ac:dyDescent="0.25">
      <c r="A946">
        <v>944</v>
      </c>
      <c r="B946" s="3" t="s">
        <v>945</v>
      </c>
      <c r="C946" s="3" t="s">
        <v>5054</v>
      </c>
      <c r="D946" s="19">
        <v>50000</v>
      </c>
      <c r="E946" s="19">
        <v>6663</v>
      </c>
      <c r="F946" s="3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40">
        <f>ROUND((E946/D946)*100, 0)</f>
        <v>13</v>
      </c>
      <c r="P946" s="19">
        <f t="shared" si="28"/>
        <v>69.41</v>
      </c>
      <c r="Q946" t="s">
        <v>8323</v>
      </c>
      <c r="R946" t="s">
        <v>8325</v>
      </c>
      <c r="S946" s="30">
        <f>(((I946/60)/60)/24)+DATE(1970, 1, 1)</f>
        <v>42478.583333333328</v>
      </c>
      <c r="T946" s="30">
        <f t="shared" si="29"/>
        <v>42444.583912037036</v>
      </c>
    </row>
    <row r="947" spans="1:20" ht="45" x14ac:dyDescent="0.25">
      <c r="A947">
        <v>945</v>
      </c>
      <c r="B947" s="3" t="s">
        <v>946</v>
      </c>
      <c r="C947" s="3" t="s">
        <v>5055</v>
      </c>
      <c r="D947" s="19">
        <v>100000</v>
      </c>
      <c r="E947" s="19">
        <v>2484</v>
      </c>
      <c r="F947" s="36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40">
        <f>ROUND((E947/D947)*100, 0)</f>
        <v>2</v>
      </c>
      <c r="P947" s="19">
        <f t="shared" si="28"/>
        <v>155.25</v>
      </c>
      <c r="Q947" t="s">
        <v>8323</v>
      </c>
      <c r="R947" t="s">
        <v>8325</v>
      </c>
      <c r="S947" s="30">
        <f>(((I947/60)/60)/24)+DATE(1970, 1, 1)</f>
        <v>42784.999305555553</v>
      </c>
      <c r="T947" s="30">
        <f t="shared" si="29"/>
        <v>42732.872986111113</v>
      </c>
    </row>
    <row r="948" spans="1:20" ht="45" x14ac:dyDescent="0.25">
      <c r="A948">
        <v>946</v>
      </c>
      <c r="B948" s="3" t="s">
        <v>947</v>
      </c>
      <c r="C948" s="3" t="s">
        <v>5056</v>
      </c>
      <c r="D948" s="19">
        <v>15000</v>
      </c>
      <c r="E948" s="19">
        <v>286</v>
      </c>
      <c r="F948" s="36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40">
        <f>ROUND((E948/D948)*100, 0)</f>
        <v>2</v>
      </c>
      <c r="P948" s="19">
        <f t="shared" si="28"/>
        <v>57.2</v>
      </c>
      <c r="Q948" t="s">
        <v>8323</v>
      </c>
      <c r="R948" t="s">
        <v>8325</v>
      </c>
      <c r="S948" s="30">
        <f>(((I948/60)/60)/24)+DATE(1970, 1, 1)</f>
        <v>42622.750555555554</v>
      </c>
      <c r="T948" s="30">
        <f t="shared" si="29"/>
        <v>42592.750555555554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 s="19">
        <v>850</v>
      </c>
      <c r="E949" s="19">
        <v>0</v>
      </c>
      <c r="F949" s="36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40">
        <f>ROUND((E949/D949)*100, 0)</f>
        <v>0</v>
      </c>
      <c r="P949" s="19">
        <f t="shared" si="28"/>
        <v>0</v>
      </c>
      <c r="Q949" t="s">
        <v>8323</v>
      </c>
      <c r="R949" t="s">
        <v>8325</v>
      </c>
      <c r="S949" s="30">
        <f>(((I949/60)/60)/24)+DATE(1970, 1, 1)</f>
        <v>42551.781319444446</v>
      </c>
      <c r="T949" s="30">
        <f t="shared" si="29"/>
        <v>42491.781319444446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 s="19">
        <v>4000</v>
      </c>
      <c r="E950" s="19">
        <v>480</v>
      </c>
      <c r="F950" s="36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40">
        <f>ROUND((E950/D950)*100, 0)</f>
        <v>12</v>
      </c>
      <c r="P950" s="19">
        <f t="shared" si="28"/>
        <v>60</v>
      </c>
      <c r="Q950" t="s">
        <v>8323</v>
      </c>
      <c r="R950" t="s">
        <v>8325</v>
      </c>
      <c r="S950" s="30">
        <f>(((I950/60)/60)/24)+DATE(1970, 1, 1)</f>
        <v>42441.828287037039</v>
      </c>
      <c r="T950" s="30">
        <f t="shared" si="29"/>
        <v>42411.828287037039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 s="19">
        <v>20000</v>
      </c>
      <c r="E951" s="19">
        <v>273</v>
      </c>
      <c r="F951" s="36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40">
        <f>ROUND((E951/D951)*100, 0)</f>
        <v>1</v>
      </c>
      <c r="P951" s="19">
        <f t="shared" si="28"/>
        <v>39</v>
      </c>
      <c r="Q951" t="s">
        <v>8323</v>
      </c>
      <c r="R951" t="s">
        <v>8325</v>
      </c>
      <c r="S951" s="30">
        <f>(((I951/60)/60)/24)+DATE(1970, 1, 1)</f>
        <v>42421.043703703705</v>
      </c>
      <c r="T951" s="30">
        <f t="shared" si="29"/>
        <v>42361.043703703705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 s="19">
        <v>5000</v>
      </c>
      <c r="E952" s="19">
        <v>1402</v>
      </c>
      <c r="F952" s="36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40">
        <f>ROUND((E952/D952)*100, 0)</f>
        <v>28</v>
      </c>
      <c r="P952" s="19">
        <f t="shared" si="28"/>
        <v>58.42</v>
      </c>
      <c r="Q952" t="s">
        <v>8323</v>
      </c>
      <c r="R952" t="s">
        <v>8325</v>
      </c>
      <c r="S952" s="30">
        <f>(((I952/60)/60)/24)+DATE(1970, 1, 1)</f>
        <v>42386.750706018516</v>
      </c>
      <c r="T952" s="30">
        <f t="shared" si="29"/>
        <v>42356.750706018516</v>
      </c>
    </row>
    <row r="953" spans="1:20" x14ac:dyDescent="0.25">
      <c r="A953">
        <v>951</v>
      </c>
      <c r="B953" s="3" t="s">
        <v>952</v>
      </c>
      <c r="C953" s="3" t="s">
        <v>5061</v>
      </c>
      <c r="D953" s="19">
        <v>50000</v>
      </c>
      <c r="E953" s="19">
        <v>19195</v>
      </c>
      <c r="F953" s="36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40">
        <f>ROUND((E953/D953)*100, 0)</f>
        <v>38</v>
      </c>
      <c r="P953" s="19">
        <f t="shared" si="28"/>
        <v>158.63999999999999</v>
      </c>
      <c r="Q953" t="s">
        <v>8323</v>
      </c>
      <c r="R953" t="s">
        <v>8325</v>
      </c>
      <c r="S953" s="30">
        <f>(((I953/60)/60)/24)+DATE(1970, 1, 1)</f>
        <v>42525.653611111105</v>
      </c>
      <c r="T953" s="30">
        <f t="shared" si="29"/>
        <v>42480.653611111105</v>
      </c>
    </row>
    <row r="954" spans="1:20" ht="30" x14ac:dyDescent="0.25">
      <c r="A954">
        <v>952</v>
      </c>
      <c r="B954" s="3" t="s">
        <v>953</v>
      </c>
      <c r="C954" s="3" t="s">
        <v>5062</v>
      </c>
      <c r="D954" s="19">
        <v>49000</v>
      </c>
      <c r="E954" s="19">
        <v>19572</v>
      </c>
      <c r="F954" s="36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40">
        <f>ROUND((E954/D954)*100, 0)</f>
        <v>40</v>
      </c>
      <c r="P954" s="19">
        <f t="shared" si="28"/>
        <v>99.86</v>
      </c>
      <c r="Q954" t="s">
        <v>8323</v>
      </c>
      <c r="R954" t="s">
        <v>8325</v>
      </c>
      <c r="S954" s="30">
        <f>(((I954/60)/60)/24)+DATE(1970, 1, 1)</f>
        <v>42692.655231481483</v>
      </c>
      <c r="T954" s="30">
        <f t="shared" si="29"/>
        <v>42662.613564814819</v>
      </c>
    </row>
    <row r="955" spans="1:20" ht="45" x14ac:dyDescent="0.25">
      <c r="A955">
        <v>953</v>
      </c>
      <c r="B955" s="3" t="s">
        <v>954</v>
      </c>
      <c r="C955" s="3" t="s">
        <v>5063</v>
      </c>
      <c r="D955" s="19">
        <v>15000</v>
      </c>
      <c r="E955" s="19">
        <v>126</v>
      </c>
      <c r="F955" s="36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40">
        <f>ROUND((E955/D955)*100, 0)</f>
        <v>1</v>
      </c>
      <c r="P955" s="19">
        <f t="shared" si="28"/>
        <v>25.2</v>
      </c>
      <c r="Q955" t="s">
        <v>8323</v>
      </c>
      <c r="R955" t="s">
        <v>8325</v>
      </c>
      <c r="S955" s="30">
        <f>(((I955/60)/60)/24)+DATE(1970, 1, 1)</f>
        <v>42029.164340277777</v>
      </c>
      <c r="T955" s="30">
        <f t="shared" si="29"/>
        <v>41999.164340277777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 s="19">
        <v>15000</v>
      </c>
      <c r="E956" s="19">
        <v>6511</v>
      </c>
      <c r="F956" s="3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40">
        <f>ROUND((E956/D956)*100, 0)</f>
        <v>43</v>
      </c>
      <c r="P956" s="19">
        <f t="shared" si="28"/>
        <v>89.19</v>
      </c>
      <c r="Q956" t="s">
        <v>8323</v>
      </c>
      <c r="R956" t="s">
        <v>8325</v>
      </c>
      <c r="S956" s="30">
        <f>(((I956/60)/60)/24)+DATE(1970, 1, 1)</f>
        <v>42236.833784722221</v>
      </c>
      <c r="T956" s="30">
        <f t="shared" si="29"/>
        <v>42194.833784722221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 s="19">
        <v>300000</v>
      </c>
      <c r="E957" s="19">
        <v>16984</v>
      </c>
      <c r="F957" s="36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40">
        <f>ROUND((E957/D957)*100, 0)</f>
        <v>6</v>
      </c>
      <c r="P957" s="19">
        <f t="shared" si="28"/>
        <v>182.62</v>
      </c>
      <c r="Q957" t="s">
        <v>8323</v>
      </c>
      <c r="R957" t="s">
        <v>8325</v>
      </c>
      <c r="S957" s="30">
        <f>(((I957/60)/60)/24)+DATE(1970, 1, 1)</f>
        <v>42626.295138888891</v>
      </c>
      <c r="T957" s="30">
        <f t="shared" si="29"/>
        <v>42586.295138888891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 s="19">
        <v>50000</v>
      </c>
      <c r="E958" s="19">
        <v>861</v>
      </c>
      <c r="F958" s="36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40">
        <f>ROUND((E958/D958)*100, 0)</f>
        <v>2</v>
      </c>
      <c r="P958" s="19">
        <f t="shared" si="28"/>
        <v>50.65</v>
      </c>
      <c r="Q958" t="s">
        <v>8323</v>
      </c>
      <c r="R958" t="s">
        <v>8325</v>
      </c>
      <c r="S958" s="30">
        <f>(((I958/60)/60)/24)+DATE(1970, 1, 1)</f>
        <v>42120.872210648144</v>
      </c>
      <c r="T958" s="30">
        <f t="shared" si="29"/>
        <v>42060.913877314815</v>
      </c>
    </row>
    <row r="959" spans="1:20" ht="30" x14ac:dyDescent="0.25">
      <c r="A959">
        <v>957</v>
      </c>
      <c r="B959" s="3" t="s">
        <v>958</v>
      </c>
      <c r="C959" s="3" t="s">
        <v>5067</v>
      </c>
      <c r="D959" s="19">
        <v>12000</v>
      </c>
      <c r="E959" s="19">
        <v>233</v>
      </c>
      <c r="F959" s="36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40">
        <f>ROUND((E959/D959)*100, 0)</f>
        <v>2</v>
      </c>
      <c r="P959" s="19">
        <f t="shared" si="28"/>
        <v>33.29</v>
      </c>
      <c r="Q959" t="s">
        <v>8323</v>
      </c>
      <c r="R959" t="s">
        <v>8325</v>
      </c>
      <c r="S959" s="30">
        <f>(((I959/60)/60)/24)+DATE(1970, 1, 1)</f>
        <v>42691.594131944439</v>
      </c>
      <c r="T959" s="30">
        <f t="shared" si="29"/>
        <v>42660.552465277782</v>
      </c>
    </row>
    <row r="960" spans="1:20" ht="60" x14ac:dyDescent="0.25">
      <c r="A960">
        <v>958</v>
      </c>
      <c r="B960" s="3" t="s">
        <v>959</v>
      </c>
      <c r="C960" s="3" t="s">
        <v>5068</v>
      </c>
      <c r="D960" s="19">
        <v>7777</v>
      </c>
      <c r="E960" s="19">
        <v>881</v>
      </c>
      <c r="F960" s="36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40">
        <f>ROUND((E960/D960)*100, 0)</f>
        <v>11</v>
      </c>
      <c r="P960" s="19">
        <f t="shared" si="28"/>
        <v>51.82</v>
      </c>
      <c r="Q960" t="s">
        <v>8323</v>
      </c>
      <c r="R960" t="s">
        <v>8325</v>
      </c>
      <c r="S960" s="30">
        <f>(((I960/60)/60)/24)+DATE(1970, 1, 1)</f>
        <v>42104.207638888889</v>
      </c>
      <c r="T960" s="30">
        <f t="shared" si="29"/>
        <v>42082.802812499998</v>
      </c>
    </row>
    <row r="961" spans="1:20" ht="60" x14ac:dyDescent="0.25">
      <c r="A961">
        <v>959</v>
      </c>
      <c r="B961" s="3" t="s">
        <v>960</v>
      </c>
      <c r="C961" s="3" t="s">
        <v>5069</v>
      </c>
      <c r="D961" s="19">
        <v>50000</v>
      </c>
      <c r="E961" s="19">
        <v>19430</v>
      </c>
      <c r="F961" s="36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40">
        <f>ROUND((E961/D961)*100, 0)</f>
        <v>39</v>
      </c>
      <c r="P961" s="19">
        <f t="shared" si="28"/>
        <v>113.63</v>
      </c>
      <c r="Q961" t="s">
        <v>8323</v>
      </c>
      <c r="R961" t="s">
        <v>8325</v>
      </c>
      <c r="S961" s="30">
        <f>(((I961/60)/60)/24)+DATE(1970, 1, 1)</f>
        <v>42023.174363425926</v>
      </c>
      <c r="T961" s="30">
        <f t="shared" si="29"/>
        <v>41993.174363425926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 s="19">
        <v>55650</v>
      </c>
      <c r="E962" s="19">
        <v>25655</v>
      </c>
      <c r="F962" s="36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40">
        <f>ROUND((E962/D962)*100, 0)</f>
        <v>46</v>
      </c>
      <c r="P962" s="19">
        <f t="shared" si="28"/>
        <v>136.46</v>
      </c>
      <c r="Q962" t="s">
        <v>8323</v>
      </c>
      <c r="R962" t="s">
        <v>8325</v>
      </c>
      <c r="S962" s="30">
        <f>(((I962/60)/60)/24)+DATE(1970, 1, 1)</f>
        <v>42808.585127314815</v>
      </c>
      <c r="T962" s="30">
        <f t="shared" si="29"/>
        <v>42766.626793981486</v>
      </c>
    </row>
    <row r="963" spans="1:20" ht="45" x14ac:dyDescent="0.25">
      <c r="A963">
        <v>961</v>
      </c>
      <c r="B963" s="3" t="s">
        <v>962</v>
      </c>
      <c r="C963" s="3" t="s">
        <v>5071</v>
      </c>
      <c r="D963" s="19">
        <v>95000</v>
      </c>
      <c r="E963" s="19">
        <v>40079</v>
      </c>
      <c r="F963" s="36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40">
        <f>ROUND((E963/D963)*100, 0)</f>
        <v>42</v>
      </c>
      <c r="P963" s="19">
        <f t="shared" ref="P963:P1026" si="30">IFERROR(ROUND((E963/L963), 2),0)</f>
        <v>364.35</v>
      </c>
      <c r="Q963" t="s">
        <v>8323</v>
      </c>
      <c r="R963" t="s">
        <v>8325</v>
      </c>
      <c r="S963" s="30">
        <f>(((I963/60)/60)/24)+DATE(1970, 1, 1)</f>
        <v>42786.791666666672</v>
      </c>
      <c r="T963" s="30">
        <f t="shared" ref="T963:T1026" si="31">(((J963/60)/60)/24)+DATE(1970, 1, 1)</f>
        <v>42740.693692129629</v>
      </c>
    </row>
    <row r="964" spans="1:20" ht="60" x14ac:dyDescent="0.25">
      <c r="A964">
        <v>962</v>
      </c>
      <c r="B964" s="3" t="s">
        <v>963</v>
      </c>
      <c r="C964" s="3" t="s">
        <v>5072</v>
      </c>
      <c r="D964" s="19">
        <v>2500</v>
      </c>
      <c r="E964" s="19">
        <v>712</v>
      </c>
      <c r="F964" s="36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40">
        <f>ROUND((E964/D964)*100, 0)</f>
        <v>28</v>
      </c>
      <c r="P964" s="19">
        <f t="shared" si="30"/>
        <v>19.239999999999998</v>
      </c>
      <c r="Q964" t="s">
        <v>8323</v>
      </c>
      <c r="R964" t="s">
        <v>8325</v>
      </c>
      <c r="S964" s="30">
        <f>(((I964/60)/60)/24)+DATE(1970, 1, 1)</f>
        <v>42411.712418981479</v>
      </c>
      <c r="T964" s="30">
        <f t="shared" si="31"/>
        <v>42373.712418981479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 s="19">
        <v>35000</v>
      </c>
      <c r="E965" s="19">
        <v>377</v>
      </c>
      <c r="F965" s="36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40">
        <f>ROUND((E965/D965)*100, 0)</f>
        <v>1</v>
      </c>
      <c r="P965" s="19">
        <f t="shared" si="30"/>
        <v>41.89</v>
      </c>
      <c r="Q965" t="s">
        <v>8323</v>
      </c>
      <c r="R965" t="s">
        <v>8325</v>
      </c>
      <c r="S965" s="30">
        <f>(((I965/60)/60)/24)+DATE(1970, 1, 1)</f>
        <v>42660.635636574079</v>
      </c>
      <c r="T965" s="30">
        <f t="shared" si="31"/>
        <v>42625.635636574079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 s="19">
        <v>110000</v>
      </c>
      <c r="E966" s="19">
        <v>879</v>
      </c>
      <c r="F966" s="3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40">
        <f>ROUND((E966/D966)*100, 0)</f>
        <v>1</v>
      </c>
      <c r="P966" s="19">
        <f t="shared" si="30"/>
        <v>30.31</v>
      </c>
      <c r="Q966" t="s">
        <v>8323</v>
      </c>
      <c r="R966" t="s">
        <v>8325</v>
      </c>
      <c r="S966" s="30">
        <f>(((I966/60)/60)/24)+DATE(1970, 1, 1)</f>
        <v>42248.628692129627</v>
      </c>
      <c r="T966" s="30">
        <f t="shared" si="31"/>
        <v>42208.628692129627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 s="19">
        <v>25000</v>
      </c>
      <c r="E967" s="19">
        <v>298</v>
      </c>
      <c r="F967" s="36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40">
        <f>ROUND((E967/D967)*100, 0)</f>
        <v>1</v>
      </c>
      <c r="P967" s="19">
        <f t="shared" si="30"/>
        <v>49.67</v>
      </c>
      <c r="Q967" t="s">
        <v>8323</v>
      </c>
      <c r="R967" t="s">
        <v>8325</v>
      </c>
      <c r="S967" s="30">
        <f>(((I967/60)/60)/24)+DATE(1970, 1, 1)</f>
        <v>42669.165972222225</v>
      </c>
      <c r="T967" s="30">
        <f t="shared" si="31"/>
        <v>42637.016736111109</v>
      </c>
    </row>
    <row r="968" spans="1:20" ht="45" x14ac:dyDescent="0.25">
      <c r="A968">
        <v>966</v>
      </c>
      <c r="B968" s="3" t="s">
        <v>967</v>
      </c>
      <c r="C968" s="3" t="s">
        <v>5076</v>
      </c>
      <c r="D968" s="19">
        <v>12000</v>
      </c>
      <c r="E968" s="19">
        <v>1776</v>
      </c>
      <c r="F968" s="36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40">
        <f>ROUND((E968/D968)*100, 0)</f>
        <v>15</v>
      </c>
      <c r="P968" s="19">
        <f t="shared" si="30"/>
        <v>59.2</v>
      </c>
      <c r="Q968" t="s">
        <v>8323</v>
      </c>
      <c r="R968" t="s">
        <v>8325</v>
      </c>
      <c r="S968" s="30">
        <f>(((I968/60)/60)/24)+DATE(1970, 1, 1)</f>
        <v>42649.635787037041</v>
      </c>
      <c r="T968" s="30">
        <f t="shared" si="31"/>
        <v>42619.635787037041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 s="19">
        <v>20000</v>
      </c>
      <c r="E969" s="19">
        <v>3562</v>
      </c>
      <c r="F969" s="36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40">
        <f>ROUND((E969/D969)*100, 0)</f>
        <v>18</v>
      </c>
      <c r="P969" s="19">
        <f t="shared" si="30"/>
        <v>43.98</v>
      </c>
      <c r="Q969" t="s">
        <v>8323</v>
      </c>
      <c r="R969" t="s">
        <v>8325</v>
      </c>
      <c r="S969" s="30">
        <f>(((I969/60)/60)/24)+DATE(1970, 1, 1)</f>
        <v>42482.21266203704</v>
      </c>
      <c r="T969" s="30">
        <f t="shared" si="31"/>
        <v>42422.254328703704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 s="19">
        <v>8000</v>
      </c>
      <c r="E970" s="19">
        <v>106</v>
      </c>
      <c r="F970" s="36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40">
        <f>ROUND((E970/D970)*100, 0)</f>
        <v>1</v>
      </c>
      <c r="P970" s="19">
        <f t="shared" si="30"/>
        <v>26.5</v>
      </c>
      <c r="Q970" t="s">
        <v>8323</v>
      </c>
      <c r="R970" t="s">
        <v>8325</v>
      </c>
      <c r="S970" s="30">
        <f>(((I970/60)/60)/24)+DATE(1970, 1, 1)</f>
        <v>41866.847615740742</v>
      </c>
      <c r="T970" s="30">
        <f t="shared" si="31"/>
        <v>41836.847615740742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 s="19">
        <v>30000</v>
      </c>
      <c r="E971" s="19">
        <v>14000</v>
      </c>
      <c r="F971" s="36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40">
        <f>ROUND((E971/D971)*100, 0)</f>
        <v>47</v>
      </c>
      <c r="P971" s="19">
        <f t="shared" si="30"/>
        <v>1272.73</v>
      </c>
      <c r="Q971" t="s">
        <v>8323</v>
      </c>
      <c r="R971" t="s">
        <v>8325</v>
      </c>
      <c r="S971" s="30">
        <f>(((I971/60)/60)/24)+DATE(1970, 1, 1)</f>
        <v>42775.30332175926</v>
      </c>
      <c r="T971" s="30">
        <f t="shared" si="31"/>
        <v>42742.30332175926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 s="19">
        <v>5000</v>
      </c>
      <c r="E972" s="19">
        <v>2296</v>
      </c>
      <c r="F972" s="36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40">
        <f>ROUND((E972/D972)*100, 0)</f>
        <v>46</v>
      </c>
      <c r="P972" s="19">
        <f t="shared" si="30"/>
        <v>164</v>
      </c>
      <c r="Q972" t="s">
        <v>8323</v>
      </c>
      <c r="R972" t="s">
        <v>8325</v>
      </c>
      <c r="S972" s="30">
        <f>(((I972/60)/60)/24)+DATE(1970, 1, 1)</f>
        <v>42758.207638888889</v>
      </c>
      <c r="T972" s="30">
        <f t="shared" si="31"/>
        <v>42721.220520833333</v>
      </c>
    </row>
    <row r="973" spans="1:20" ht="60" x14ac:dyDescent="0.25">
      <c r="A973">
        <v>971</v>
      </c>
      <c r="B973" s="3" t="s">
        <v>972</v>
      </c>
      <c r="C973" s="3" t="s">
        <v>5081</v>
      </c>
      <c r="D973" s="19">
        <v>100000</v>
      </c>
      <c r="E973" s="19">
        <v>226</v>
      </c>
      <c r="F973" s="36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40">
        <f>ROUND((E973/D973)*100, 0)</f>
        <v>0</v>
      </c>
      <c r="P973" s="19">
        <f t="shared" si="30"/>
        <v>45.2</v>
      </c>
      <c r="Q973" t="s">
        <v>8323</v>
      </c>
      <c r="R973" t="s">
        <v>8325</v>
      </c>
      <c r="S973" s="30">
        <f>(((I973/60)/60)/24)+DATE(1970, 1, 1)</f>
        <v>42156.709027777775</v>
      </c>
      <c r="T973" s="30">
        <f t="shared" si="31"/>
        <v>42111.709027777775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 s="19">
        <v>20000</v>
      </c>
      <c r="E974" s="19">
        <v>6925</v>
      </c>
      <c r="F974" s="36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40">
        <f>ROUND((E974/D974)*100, 0)</f>
        <v>35</v>
      </c>
      <c r="P974" s="19">
        <f t="shared" si="30"/>
        <v>153.88999999999999</v>
      </c>
      <c r="Q974" t="s">
        <v>8323</v>
      </c>
      <c r="R974" t="s">
        <v>8325</v>
      </c>
      <c r="S974" s="30">
        <f>(((I974/60)/60)/24)+DATE(1970, 1, 1)</f>
        <v>41886.290972222225</v>
      </c>
      <c r="T974" s="30">
        <f t="shared" si="31"/>
        <v>41856.865717592591</v>
      </c>
    </row>
    <row r="975" spans="1:20" ht="60" x14ac:dyDescent="0.25">
      <c r="A975">
        <v>973</v>
      </c>
      <c r="B975" s="3" t="s">
        <v>974</v>
      </c>
      <c r="C975" s="3" t="s">
        <v>5083</v>
      </c>
      <c r="D975" s="19">
        <v>20000</v>
      </c>
      <c r="E975" s="19">
        <v>411</v>
      </c>
      <c r="F975" s="36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40">
        <f>ROUND((E975/D975)*100, 0)</f>
        <v>2</v>
      </c>
      <c r="P975" s="19">
        <f t="shared" si="30"/>
        <v>51.38</v>
      </c>
      <c r="Q975" t="s">
        <v>8323</v>
      </c>
      <c r="R975" t="s">
        <v>8325</v>
      </c>
      <c r="S975" s="30">
        <f>(((I975/60)/60)/24)+DATE(1970, 1, 1)</f>
        <v>42317.056631944448</v>
      </c>
      <c r="T975" s="30">
        <f t="shared" si="31"/>
        <v>42257.014965277776</v>
      </c>
    </row>
    <row r="976" spans="1:20" ht="45" x14ac:dyDescent="0.25">
      <c r="A976">
        <v>974</v>
      </c>
      <c r="B976" s="3" t="s">
        <v>975</v>
      </c>
      <c r="C976" s="3" t="s">
        <v>5084</v>
      </c>
      <c r="D976" s="19">
        <v>50000</v>
      </c>
      <c r="E976" s="19">
        <v>280</v>
      </c>
      <c r="F976" s="3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40">
        <f>ROUND((E976/D976)*100, 0)</f>
        <v>1</v>
      </c>
      <c r="P976" s="19">
        <f t="shared" si="30"/>
        <v>93.33</v>
      </c>
      <c r="Q976" t="s">
        <v>8323</v>
      </c>
      <c r="R976" t="s">
        <v>8325</v>
      </c>
      <c r="S976" s="30">
        <f>(((I976/60)/60)/24)+DATE(1970, 1, 1)</f>
        <v>42454.707824074074</v>
      </c>
      <c r="T976" s="30">
        <f t="shared" si="31"/>
        <v>42424.749490740738</v>
      </c>
    </row>
    <row r="977" spans="1:20" ht="60" x14ac:dyDescent="0.25">
      <c r="A977">
        <v>975</v>
      </c>
      <c r="B977" s="3" t="s">
        <v>976</v>
      </c>
      <c r="C977" s="3" t="s">
        <v>5085</v>
      </c>
      <c r="D977" s="19">
        <v>100000</v>
      </c>
      <c r="E977" s="19">
        <v>2607</v>
      </c>
      <c r="F977" s="36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40">
        <f>ROUND((E977/D977)*100, 0)</f>
        <v>3</v>
      </c>
      <c r="P977" s="19">
        <f t="shared" si="30"/>
        <v>108.63</v>
      </c>
      <c r="Q977" t="s">
        <v>8323</v>
      </c>
      <c r="R977" t="s">
        <v>8325</v>
      </c>
      <c r="S977" s="30">
        <f>(((I977/60)/60)/24)+DATE(1970, 1, 1)</f>
        <v>42549.696585648147</v>
      </c>
      <c r="T977" s="30">
        <f t="shared" si="31"/>
        <v>42489.696585648147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 s="19">
        <v>150000</v>
      </c>
      <c r="E978" s="19">
        <v>2889</v>
      </c>
      <c r="F978" s="36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40">
        <f>ROUND((E978/D978)*100, 0)</f>
        <v>2</v>
      </c>
      <c r="P978" s="19">
        <f t="shared" si="30"/>
        <v>160.5</v>
      </c>
      <c r="Q978" t="s">
        <v>8323</v>
      </c>
      <c r="R978" t="s">
        <v>8325</v>
      </c>
      <c r="S978" s="30">
        <f>(((I978/60)/60)/24)+DATE(1970, 1, 1)</f>
        <v>42230.058993055558</v>
      </c>
      <c r="T978" s="30">
        <f t="shared" si="31"/>
        <v>42185.058993055558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 s="19">
        <v>2700</v>
      </c>
      <c r="E979" s="19">
        <v>909</v>
      </c>
      <c r="F979" s="36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40">
        <f>ROUND((E979/D979)*100, 0)</f>
        <v>34</v>
      </c>
      <c r="P979" s="19">
        <f t="shared" si="30"/>
        <v>75.75</v>
      </c>
      <c r="Q979" t="s">
        <v>8323</v>
      </c>
      <c r="R979" t="s">
        <v>8325</v>
      </c>
      <c r="S979" s="30">
        <f>(((I979/60)/60)/24)+DATE(1970, 1, 1)</f>
        <v>42421.942094907412</v>
      </c>
      <c r="T979" s="30">
        <f t="shared" si="31"/>
        <v>42391.942094907412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 s="19">
        <v>172889</v>
      </c>
      <c r="E980" s="19">
        <v>97273</v>
      </c>
      <c r="F980" s="36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40">
        <f>ROUND((E980/D980)*100, 0)</f>
        <v>56</v>
      </c>
      <c r="P980" s="19">
        <f t="shared" si="30"/>
        <v>790.84</v>
      </c>
      <c r="Q980" t="s">
        <v>8323</v>
      </c>
      <c r="R980" t="s">
        <v>8325</v>
      </c>
      <c r="S980" s="30">
        <f>(((I980/60)/60)/24)+DATE(1970, 1, 1)</f>
        <v>42425.309039351851</v>
      </c>
      <c r="T980" s="30">
        <f t="shared" si="31"/>
        <v>42395.309039351851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 s="19">
        <v>35000</v>
      </c>
      <c r="E981" s="19">
        <v>28986.16</v>
      </c>
      <c r="F981" s="36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40">
        <f>ROUND((E981/D981)*100, 0)</f>
        <v>83</v>
      </c>
      <c r="P981" s="19">
        <f t="shared" si="30"/>
        <v>301.94</v>
      </c>
      <c r="Q981" t="s">
        <v>8323</v>
      </c>
      <c r="R981" t="s">
        <v>8325</v>
      </c>
      <c r="S981" s="30">
        <f>(((I981/60)/60)/24)+DATE(1970, 1, 1)</f>
        <v>42541.790972222225</v>
      </c>
      <c r="T981" s="30">
        <f t="shared" si="31"/>
        <v>42506.416990740734</v>
      </c>
    </row>
    <row r="982" spans="1:20" ht="60" x14ac:dyDescent="0.25">
      <c r="A982">
        <v>980</v>
      </c>
      <c r="B982" s="3" t="s">
        <v>981</v>
      </c>
      <c r="C982" s="3" t="s">
        <v>5090</v>
      </c>
      <c r="D982" s="19">
        <v>10000</v>
      </c>
      <c r="E982" s="19">
        <v>1486</v>
      </c>
      <c r="F982" s="36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40">
        <f>ROUND((E982/D982)*100, 0)</f>
        <v>15</v>
      </c>
      <c r="P982" s="19">
        <f t="shared" si="30"/>
        <v>47.94</v>
      </c>
      <c r="Q982" t="s">
        <v>8323</v>
      </c>
      <c r="R982" t="s">
        <v>8325</v>
      </c>
      <c r="S982" s="30">
        <f>(((I982/60)/60)/24)+DATE(1970, 1, 1)</f>
        <v>41973.945856481485</v>
      </c>
      <c r="T982" s="30">
        <f t="shared" si="31"/>
        <v>41928.904189814813</v>
      </c>
    </row>
    <row r="983" spans="1:20" ht="60" x14ac:dyDescent="0.25">
      <c r="A983">
        <v>981</v>
      </c>
      <c r="B983" s="3" t="s">
        <v>982</v>
      </c>
      <c r="C983" s="3" t="s">
        <v>5091</v>
      </c>
      <c r="D983" s="19">
        <v>88888</v>
      </c>
      <c r="E983" s="19">
        <v>11</v>
      </c>
      <c r="F983" s="36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40">
        <f>ROUND((E983/D983)*100, 0)</f>
        <v>0</v>
      </c>
      <c r="P983" s="19">
        <f t="shared" si="30"/>
        <v>2.75</v>
      </c>
      <c r="Q983" t="s">
        <v>8323</v>
      </c>
      <c r="R983" t="s">
        <v>8325</v>
      </c>
      <c r="S983" s="30">
        <f>(((I983/60)/60)/24)+DATE(1970, 1, 1)</f>
        <v>41860.947013888886</v>
      </c>
      <c r="T983" s="30">
        <f t="shared" si="31"/>
        <v>41830.947013888886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 s="19">
        <v>17500</v>
      </c>
      <c r="E984" s="19">
        <v>3</v>
      </c>
      <c r="F984" s="36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40">
        <f>ROUND((E984/D984)*100, 0)</f>
        <v>0</v>
      </c>
      <c r="P984" s="19">
        <f t="shared" si="30"/>
        <v>1</v>
      </c>
      <c r="Q984" t="s">
        <v>8323</v>
      </c>
      <c r="R984" t="s">
        <v>8325</v>
      </c>
      <c r="S984" s="30">
        <f>(((I984/60)/60)/24)+DATE(1970, 1, 1)</f>
        <v>42645.753310185188</v>
      </c>
      <c r="T984" s="30">
        <f t="shared" si="31"/>
        <v>42615.753310185188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 s="19">
        <v>104219</v>
      </c>
      <c r="E985" s="19">
        <v>30751</v>
      </c>
      <c r="F985" s="36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40">
        <f>ROUND((E985/D985)*100, 0)</f>
        <v>30</v>
      </c>
      <c r="P985" s="19">
        <f t="shared" si="30"/>
        <v>171.79</v>
      </c>
      <c r="Q985" t="s">
        <v>8323</v>
      </c>
      <c r="R985" t="s">
        <v>8325</v>
      </c>
      <c r="S985" s="30">
        <f>(((I985/60)/60)/24)+DATE(1970, 1, 1)</f>
        <v>42605.870833333334</v>
      </c>
      <c r="T985" s="30">
        <f t="shared" si="31"/>
        <v>42574.667650462965</v>
      </c>
    </row>
    <row r="986" spans="1:20" ht="90" x14ac:dyDescent="0.25">
      <c r="A986">
        <v>984</v>
      </c>
      <c r="B986" s="3" t="s">
        <v>985</v>
      </c>
      <c r="C986" s="3" t="s">
        <v>5094</v>
      </c>
      <c r="D986" s="19">
        <v>10000</v>
      </c>
      <c r="E986" s="19">
        <v>106</v>
      </c>
      <c r="F986" s="3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40">
        <f>ROUND((E986/D986)*100, 0)</f>
        <v>1</v>
      </c>
      <c r="P986" s="19">
        <f t="shared" si="30"/>
        <v>35.33</v>
      </c>
      <c r="Q986" t="s">
        <v>8323</v>
      </c>
      <c r="R986" t="s">
        <v>8325</v>
      </c>
      <c r="S986" s="30">
        <f>(((I986/60)/60)/24)+DATE(1970, 1, 1)</f>
        <v>42091.074166666673</v>
      </c>
      <c r="T986" s="30">
        <f t="shared" si="31"/>
        <v>42061.11583333333</v>
      </c>
    </row>
    <row r="987" spans="1:20" ht="60" x14ac:dyDescent="0.25">
      <c r="A987">
        <v>985</v>
      </c>
      <c r="B987" s="3" t="s">
        <v>986</v>
      </c>
      <c r="C987" s="3" t="s">
        <v>5095</v>
      </c>
      <c r="D987" s="19">
        <v>30000</v>
      </c>
      <c r="E987" s="19">
        <v>1888</v>
      </c>
      <c r="F987" s="36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40">
        <f>ROUND((E987/D987)*100, 0)</f>
        <v>6</v>
      </c>
      <c r="P987" s="19">
        <f t="shared" si="30"/>
        <v>82.09</v>
      </c>
      <c r="Q987" t="s">
        <v>8323</v>
      </c>
      <c r="R987" t="s">
        <v>8325</v>
      </c>
      <c r="S987" s="30">
        <f>(((I987/60)/60)/24)+DATE(1970, 1, 1)</f>
        <v>42369.958333333328</v>
      </c>
      <c r="T987" s="30">
        <f t="shared" si="31"/>
        <v>42339.967708333337</v>
      </c>
    </row>
    <row r="988" spans="1:20" ht="60" x14ac:dyDescent="0.25">
      <c r="A988">
        <v>986</v>
      </c>
      <c r="B988" s="3" t="s">
        <v>987</v>
      </c>
      <c r="C988" s="3" t="s">
        <v>5096</v>
      </c>
      <c r="D988" s="19">
        <v>20000</v>
      </c>
      <c r="E988" s="19">
        <v>2550</v>
      </c>
      <c r="F988" s="36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40">
        <f>ROUND((E988/D988)*100, 0)</f>
        <v>13</v>
      </c>
      <c r="P988" s="19">
        <f t="shared" si="30"/>
        <v>110.87</v>
      </c>
      <c r="Q988" t="s">
        <v>8323</v>
      </c>
      <c r="R988" t="s">
        <v>8325</v>
      </c>
      <c r="S988" s="30">
        <f>(((I988/60)/60)/24)+DATE(1970, 1, 1)</f>
        <v>42379</v>
      </c>
      <c r="T988" s="30">
        <f t="shared" si="31"/>
        <v>42324.767361111109</v>
      </c>
    </row>
    <row r="989" spans="1:20" ht="45" x14ac:dyDescent="0.25">
      <c r="A989">
        <v>987</v>
      </c>
      <c r="B989" s="3" t="s">
        <v>988</v>
      </c>
      <c r="C989" s="3" t="s">
        <v>5097</v>
      </c>
      <c r="D989" s="19">
        <v>50000</v>
      </c>
      <c r="E989" s="19">
        <v>6610</v>
      </c>
      <c r="F989" s="36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40">
        <f>ROUND((E989/D989)*100, 0)</f>
        <v>13</v>
      </c>
      <c r="P989" s="19">
        <f t="shared" si="30"/>
        <v>161.22</v>
      </c>
      <c r="Q989" t="s">
        <v>8323</v>
      </c>
      <c r="R989" t="s">
        <v>8325</v>
      </c>
      <c r="S989" s="30">
        <f>(((I989/60)/60)/24)+DATE(1970, 1, 1)</f>
        <v>41813.294560185182</v>
      </c>
      <c r="T989" s="30">
        <f t="shared" si="31"/>
        <v>41773.294560185182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 s="19">
        <v>5000</v>
      </c>
      <c r="E990" s="19">
        <v>0</v>
      </c>
      <c r="F990" s="36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40">
        <f>ROUND((E990/D990)*100, 0)</f>
        <v>0</v>
      </c>
      <c r="P990" s="19">
        <f t="shared" si="30"/>
        <v>0</v>
      </c>
      <c r="Q990" t="s">
        <v>8323</v>
      </c>
      <c r="R990" t="s">
        <v>8325</v>
      </c>
      <c r="S990" s="30">
        <f>(((I990/60)/60)/24)+DATE(1970, 1, 1)</f>
        <v>42644.356770833328</v>
      </c>
      <c r="T990" s="30">
        <f t="shared" si="31"/>
        <v>42614.356770833328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 s="19">
        <v>10000</v>
      </c>
      <c r="E991" s="19">
        <v>1677</v>
      </c>
      <c r="F991" s="36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40">
        <f>ROUND((E991/D991)*100, 0)</f>
        <v>17</v>
      </c>
      <c r="P991" s="19">
        <f t="shared" si="30"/>
        <v>52.41</v>
      </c>
      <c r="Q991" t="s">
        <v>8323</v>
      </c>
      <c r="R991" t="s">
        <v>8325</v>
      </c>
      <c r="S991" s="30">
        <f>(((I991/60)/60)/24)+DATE(1970, 1, 1)</f>
        <v>42641.933969907404</v>
      </c>
      <c r="T991" s="30">
        <f t="shared" si="31"/>
        <v>42611.933969907404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 s="19">
        <v>25000</v>
      </c>
      <c r="E992" s="19">
        <v>26</v>
      </c>
      <c r="F992" s="36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40">
        <f>ROUND((E992/D992)*100, 0)</f>
        <v>0</v>
      </c>
      <c r="P992" s="19">
        <f t="shared" si="30"/>
        <v>13</v>
      </c>
      <c r="Q992" t="s">
        <v>8323</v>
      </c>
      <c r="R992" t="s">
        <v>8325</v>
      </c>
      <c r="S992" s="30">
        <f>(((I992/60)/60)/24)+DATE(1970, 1, 1)</f>
        <v>41885.784305555557</v>
      </c>
      <c r="T992" s="30">
        <f t="shared" si="31"/>
        <v>41855.784305555557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 s="19">
        <v>5000</v>
      </c>
      <c r="E993" s="19">
        <v>212</v>
      </c>
      <c r="F993" s="36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40">
        <f>ROUND((E993/D993)*100, 0)</f>
        <v>4</v>
      </c>
      <c r="P993" s="19">
        <f t="shared" si="30"/>
        <v>30.29</v>
      </c>
      <c r="Q993" t="s">
        <v>8323</v>
      </c>
      <c r="R993" t="s">
        <v>8325</v>
      </c>
      <c r="S993" s="30">
        <f>(((I993/60)/60)/24)+DATE(1970, 1, 1)</f>
        <v>42563.785416666666</v>
      </c>
      <c r="T993" s="30">
        <f t="shared" si="31"/>
        <v>42538.75680555556</v>
      </c>
    </row>
    <row r="994" spans="1:20" ht="45" x14ac:dyDescent="0.25">
      <c r="A994">
        <v>992</v>
      </c>
      <c r="B994" s="3" t="s">
        <v>993</v>
      </c>
      <c r="C994" s="3" t="s">
        <v>5102</v>
      </c>
      <c r="D994" s="19">
        <v>100000</v>
      </c>
      <c r="E994" s="19">
        <v>467</v>
      </c>
      <c r="F994" s="36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40">
        <f>ROUND((E994/D994)*100, 0)</f>
        <v>0</v>
      </c>
      <c r="P994" s="19">
        <f t="shared" si="30"/>
        <v>116.75</v>
      </c>
      <c r="Q994" t="s">
        <v>8323</v>
      </c>
      <c r="R994" t="s">
        <v>8325</v>
      </c>
      <c r="S994" s="30">
        <f>(((I994/60)/60)/24)+DATE(1970, 1, 1)</f>
        <v>42497.883321759262</v>
      </c>
      <c r="T994" s="30">
        <f t="shared" si="31"/>
        <v>42437.924988425926</v>
      </c>
    </row>
    <row r="995" spans="1:20" ht="45" x14ac:dyDescent="0.25">
      <c r="A995">
        <v>993</v>
      </c>
      <c r="B995" s="3" t="s">
        <v>994</v>
      </c>
      <c r="C995" s="3" t="s">
        <v>5103</v>
      </c>
      <c r="D995" s="19">
        <v>70000</v>
      </c>
      <c r="E995" s="19">
        <v>17561</v>
      </c>
      <c r="F995" s="36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40">
        <f>ROUND((E995/D995)*100, 0)</f>
        <v>25</v>
      </c>
      <c r="P995" s="19">
        <f t="shared" si="30"/>
        <v>89.6</v>
      </c>
      <c r="Q995" t="s">
        <v>8323</v>
      </c>
      <c r="R995" t="s">
        <v>8325</v>
      </c>
      <c r="S995" s="30">
        <f>(((I995/60)/60)/24)+DATE(1970, 1, 1)</f>
        <v>42686.208333333328</v>
      </c>
      <c r="T995" s="30">
        <f t="shared" si="31"/>
        <v>42652.964907407411</v>
      </c>
    </row>
    <row r="996" spans="1:20" ht="60" x14ac:dyDescent="0.25">
      <c r="A996">
        <v>994</v>
      </c>
      <c r="B996" s="3" t="s">
        <v>995</v>
      </c>
      <c r="C996" s="3" t="s">
        <v>5104</v>
      </c>
      <c r="D996" s="19">
        <v>200000</v>
      </c>
      <c r="E996" s="19">
        <v>4669</v>
      </c>
      <c r="F996" s="3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40">
        <f>ROUND((E996/D996)*100, 0)</f>
        <v>2</v>
      </c>
      <c r="P996" s="19">
        <f t="shared" si="30"/>
        <v>424.45</v>
      </c>
      <c r="Q996" t="s">
        <v>8323</v>
      </c>
      <c r="R996" t="s">
        <v>8325</v>
      </c>
      <c r="S996" s="30">
        <f>(((I996/60)/60)/24)+DATE(1970, 1, 1)</f>
        <v>41973.957638888889</v>
      </c>
      <c r="T996" s="30">
        <f t="shared" si="31"/>
        <v>41921.263078703705</v>
      </c>
    </row>
    <row r="997" spans="1:20" ht="60" x14ac:dyDescent="0.25">
      <c r="A997">
        <v>995</v>
      </c>
      <c r="B997" s="3" t="s">
        <v>996</v>
      </c>
      <c r="C997" s="3" t="s">
        <v>5105</v>
      </c>
      <c r="D997" s="19">
        <v>10000</v>
      </c>
      <c r="E997" s="19">
        <v>726</v>
      </c>
      <c r="F997" s="36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40">
        <f>ROUND((E997/D997)*100, 0)</f>
        <v>7</v>
      </c>
      <c r="P997" s="19">
        <f t="shared" si="30"/>
        <v>80.67</v>
      </c>
      <c r="Q997" t="s">
        <v>8323</v>
      </c>
      <c r="R997" t="s">
        <v>8325</v>
      </c>
      <c r="S997" s="30">
        <f>(((I997/60)/60)/24)+DATE(1970, 1, 1)</f>
        <v>41972.666666666672</v>
      </c>
      <c r="T997" s="30">
        <f t="shared" si="31"/>
        <v>41947.940740740742</v>
      </c>
    </row>
    <row r="998" spans="1:20" ht="45" x14ac:dyDescent="0.25">
      <c r="A998">
        <v>996</v>
      </c>
      <c r="B998" s="3" t="s">
        <v>997</v>
      </c>
      <c r="C998" s="3" t="s">
        <v>5106</v>
      </c>
      <c r="D998" s="19">
        <v>4000</v>
      </c>
      <c r="E998" s="19">
        <v>65</v>
      </c>
      <c r="F998" s="36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40">
        <f>ROUND((E998/D998)*100, 0)</f>
        <v>2</v>
      </c>
      <c r="P998" s="19">
        <f t="shared" si="30"/>
        <v>13</v>
      </c>
      <c r="Q998" t="s">
        <v>8323</v>
      </c>
      <c r="R998" t="s">
        <v>8325</v>
      </c>
      <c r="S998" s="30">
        <f>(((I998/60)/60)/24)+DATE(1970, 1, 1)</f>
        <v>41847.643750000003</v>
      </c>
      <c r="T998" s="30">
        <f t="shared" si="31"/>
        <v>41817.866435185184</v>
      </c>
    </row>
    <row r="999" spans="1:20" ht="30" x14ac:dyDescent="0.25">
      <c r="A999">
        <v>997</v>
      </c>
      <c r="B999" s="3" t="s">
        <v>998</v>
      </c>
      <c r="C999" s="3" t="s">
        <v>5107</v>
      </c>
      <c r="D999" s="19">
        <v>5000</v>
      </c>
      <c r="E999" s="19">
        <v>65</v>
      </c>
      <c r="F999" s="36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40">
        <f>ROUND((E999/D999)*100, 0)</f>
        <v>1</v>
      </c>
      <c r="P999" s="19">
        <f t="shared" si="30"/>
        <v>8.1300000000000008</v>
      </c>
      <c r="Q999" t="s">
        <v>8323</v>
      </c>
      <c r="R999" t="s">
        <v>8325</v>
      </c>
      <c r="S999" s="30">
        <f>(((I999/60)/60)/24)+DATE(1970, 1, 1)</f>
        <v>41971.144641203704</v>
      </c>
      <c r="T999" s="30">
        <f t="shared" si="31"/>
        <v>41941.10297453704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 s="19">
        <v>60000</v>
      </c>
      <c r="E1000" s="19">
        <v>35135</v>
      </c>
      <c r="F1000" s="36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40">
        <f>ROUND((E1000/D1000)*100, 0)</f>
        <v>59</v>
      </c>
      <c r="P1000" s="19">
        <f t="shared" si="30"/>
        <v>153.43</v>
      </c>
      <c r="Q1000" t="s">
        <v>8323</v>
      </c>
      <c r="R1000" t="s">
        <v>8325</v>
      </c>
      <c r="S1000" s="30">
        <f>(((I1000/60)/60)/24)+DATE(1970, 1, 1)</f>
        <v>42327.210659722223</v>
      </c>
      <c r="T1000" s="30">
        <f t="shared" si="31"/>
        <v>42282.168993055559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 s="19">
        <v>150000</v>
      </c>
      <c r="E1001" s="19">
        <v>11683</v>
      </c>
      <c r="F1001" s="36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40">
        <f>ROUND((E1001/D1001)*100, 0)</f>
        <v>8</v>
      </c>
      <c r="P1001" s="19">
        <f t="shared" si="30"/>
        <v>292.08</v>
      </c>
      <c r="Q1001" t="s">
        <v>8323</v>
      </c>
      <c r="R1001" t="s">
        <v>8325</v>
      </c>
      <c r="S1001" s="30">
        <f>(((I1001/60)/60)/24)+DATE(1970, 1, 1)</f>
        <v>41956.334722222222</v>
      </c>
      <c r="T1001" s="30">
        <f t="shared" si="31"/>
        <v>41926.29965277778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 s="19">
        <v>894700</v>
      </c>
      <c r="E1002" s="19">
        <v>19824</v>
      </c>
      <c r="F1002" s="35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40">
        <f>ROUND((E1002/D1002)*100, 0)</f>
        <v>2</v>
      </c>
      <c r="P1002" s="19">
        <f t="shared" si="30"/>
        <v>3304</v>
      </c>
      <c r="Q1002" t="s">
        <v>8323</v>
      </c>
      <c r="R1002" t="s">
        <v>8325</v>
      </c>
      <c r="S1002" s="30">
        <f>(((I1002/60)/60)/24)+DATE(1970, 1, 1)</f>
        <v>42809.018055555556</v>
      </c>
      <c r="T1002" s="30">
        <f t="shared" si="31"/>
        <v>42749.059722222228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 s="19">
        <v>5000</v>
      </c>
      <c r="E1003" s="19">
        <v>5200</v>
      </c>
      <c r="F1003" s="35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38">
        <f>ROUND((E1003/D1003)*100, 0)</f>
        <v>104</v>
      </c>
      <c r="P1003" s="19">
        <f t="shared" si="30"/>
        <v>1300</v>
      </c>
      <c r="Q1003" t="s">
        <v>8323</v>
      </c>
      <c r="R1003" t="s">
        <v>8325</v>
      </c>
      <c r="S1003" s="30">
        <f>(((I1003/60)/60)/24)+DATE(1970, 1, 1)</f>
        <v>42765.720057870371</v>
      </c>
      <c r="T1003" s="30">
        <f t="shared" si="31"/>
        <v>42720.720057870371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 s="19">
        <v>9999</v>
      </c>
      <c r="E1004" s="19">
        <v>2960</v>
      </c>
      <c r="F1004" s="35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40">
        <f>ROUND((E1004/D1004)*100, 0)</f>
        <v>30</v>
      </c>
      <c r="P1004" s="19">
        <f t="shared" si="30"/>
        <v>134.55000000000001</v>
      </c>
      <c r="Q1004" t="s">
        <v>8323</v>
      </c>
      <c r="R1004" t="s">
        <v>8325</v>
      </c>
      <c r="S1004" s="30">
        <f>(((I1004/60)/60)/24)+DATE(1970, 1, 1)</f>
        <v>42355.249305555553</v>
      </c>
      <c r="T1004" s="30">
        <f t="shared" si="31"/>
        <v>42325.684189814812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 s="19">
        <v>20000</v>
      </c>
      <c r="E1005" s="19">
        <v>3211</v>
      </c>
      <c r="F1005" s="3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40">
        <f>ROUND((E1005/D1005)*100, 0)</f>
        <v>16</v>
      </c>
      <c r="P1005" s="19">
        <f t="shared" si="30"/>
        <v>214.07</v>
      </c>
      <c r="Q1005" t="s">
        <v>8323</v>
      </c>
      <c r="R1005" t="s">
        <v>8325</v>
      </c>
      <c r="S1005" s="30">
        <f>(((I1005/60)/60)/24)+DATE(1970, 1, 1)</f>
        <v>42810.667372685188</v>
      </c>
      <c r="T1005" s="30">
        <f t="shared" si="31"/>
        <v>42780.709039351852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 s="19">
        <v>25000</v>
      </c>
      <c r="E1006" s="19">
        <v>20552</v>
      </c>
      <c r="F1006" s="35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40">
        <f>ROUND((E1006/D1006)*100, 0)</f>
        <v>82</v>
      </c>
      <c r="P1006" s="19">
        <f t="shared" si="30"/>
        <v>216.34</v>
      </c>
      <c r="Q1006" t="s">
        <v>8323</v>
      </c>
      <c r="R1006" t="s">
        <v>8325</v>
      </c>
      <c r="S1006" s="30">
        <f>(((I1006/60)/60)/24)+DATE(1970, 1, 1)</f>
        <v>42418.708645833336</v>
      </c>
      <c r="T1006" s="30">
        <f t="shared" si="31"/>
        <v>42388.708645833336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 s="19">
        <v>200000</v>
      </c>
      <c r="E1007" s="19">
        <v>150102</v>
      </c>
      <c r="F1007" s="35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40">
        <f>ROUND((E1007/D1007)*100, 0)</f>
        <v>75</v>
      </c>
      <c r="P1007" s="19">
        <f t="shared" si="30"/>
        <v>932.31</v>
      </c>
      <c r="Q1007" t="s">
        <v>8323</v>
      </c>
      <c r="R1007" t="s">
        <v>8325</v>
      </c>
      <c r="S1007" s="30">
        <f>(((I1007/60)/60)/24)+DATE(1970, 1, 1)</f>
        <v>42307.624803240738</v>
      </c>
      <c r="T1007" s="30">
        <f t="shared" si="31"/>
        <v>42276.624803240738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 s="19">
        <v>4000</v>
      </c>
      <c r="E1008" s="19">
        <v>234</v>
      </c>
      <c r="F1008" s="35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40">
        <f>ROUND((E1008/D1008)*100, 0)</f>
        <v>6</v>
      </c>
      <c r="P1008" s="19">
        <f t="shared" si="30"/>
        <v>29.25</v>
      </c>
      <c r="Q1008" t="s">
        <v>8323</v>
      </c>
      <c r="R1008" t="s">
        <v>8325</v>
      </c>
      <c r="S1008" s="30">
        <f>(((I1008/60)/60)/24)+DATE(1970, 1, 1)</f>
        <v>41985.299305555556</v>
      </c>
      <c r="T1008" s="30">
        <f t="shared" si="31"/>
        <v>41977.040185185186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 s="19">
        <v>30000</v>
      </c>
      <c r="E1009" s="19">
        <v>13296</v>
      </c>
      <c r="F1009" s="35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40">
        <f>ROUND((E1009/D1009)*100, 0)</f>
        <v>44</v>
      </c>
      <c r="P1009" s="19">
        <f t="shared" si="30"/>
        <v>174.95</v>
      </c>
      <c r="Q1009" t="s">
        <v>8323</v>
      </c>
      <c r="R1009" t="s">
        <v>8325</v>
      </c>
      <c r="S1009" s="30">
        <f>(((I1009/60)/60)/24)+DATE(1970, 1, 1)</f>
        <v>42718.6252662037</v>
      </c>
      <c r="T1009" s="30">
        <f t="shared" si="31"/>
        <v>42676.583599537036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 s="19">
        <v>93500</v>
      </c>
      <c r="E1010" s="19">
        <v>250</v>
      </c>
      <c r="F1010" s="35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40">
        <f>ROUND((E1010/D1010)*100, 0)</f>
        <v>0</v>
      </c>
      <c r="P1010" s="19">
        <f t="shared" si="30"/>
        <v>250</v>
      </c>
      <c r="Q1010" t="s">
        <v>8323</v>
      </c>
      <c r="R1010" t="s">
        <v>8325</v>
      </c>
      <c r="S1010" s="30">
        <f>(((I1010/60)/60)/24)+DATE(1970, 1, 1)</f>
        <v>42732.809201388889</v>
      </c>
      <c r="T1010" s="30">
        <f t="shared" si="31"/>
        <v>42702.809201388889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 s="19">
        <v>50000</v>
      </c>
      <c r="E1011" s="19">
        <v>6565</v>
      </c>
      <c r="F1011" s="35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40">
        <f>ROUND((E1011/D1011)*100, 0)</f>
        <v>13</v>
      </c>
      <c r="P1011" s="19">
        <f t="shared" si="30"/>
        <v>65</v>
      </c>
      <c r="Q1011" t="s">
        <v>8323</v>
      </c>
      <c r="R1011" t="s">
        <v>8325</v>
      </c>
      <c r="S1011" s="30">
        <f>(((I1011/60)/60)/24)+DATE(1970, 1, 1)</f>
        <v>42540.604699074072</v>
      </c>
      <c r="T1011" s="30">
        <f t="shared" si="31"/>
        <v>42510.604699074072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 s="19">
        <v>115250</v>
      </c>
      <c r="E1012" s="19">
        <v>220</v>
      </c>
      <c r="F1012" s="35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40">
        <f>ROUND((E1012/D1012)*100, 0)</f>
        <v>0</v>
      </c>
      <c r="P1012" s="19">
        <f t="shared" si="30"/>
        <v>55</v>
      </c>
      <c r="Q1012" t="s">
        <v>8323</v>
      </c>
      <c r="R1012" t="s">
        <v>8325</v>
      </c>
      <c r="S1012" s="30">
        <f>(((I1012/60)/60)/24)+DATE(1970, 1, 1)</f>
        <v>42618.124305555553</v>
      </c>
      <c r="T1012" s="30">
        <f t="shared" si="31"/>
        <v>42561.829421296294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 s="19">
        <v>20000</v>
      </c>
      <c r="E1013" s="19">
        <v>75</v>
      </c>
      <c r="F1013" s="35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40">
        <f>ROUND((E1013/D1013)*100, 0)</f>
        <v>0</v>
      </c>
      <c r="P1013" s="19">
        <f t="shared" si="30"/>
        <v>75</v>
      </c>
      <c r="Q1013" t="s">
        <v>8323</v>
      </c>
      <c r="R1013" t="s">
        <v>8325</v>
      </c>
      <c r="S1013" s="30">
        <f>(((I1013/60)/60)/24)+DATE(1970, 1, 1)</f>
        <v>41991.898090277777</v>
      </c>
      <c r="T1013" s="30">
        <f t="shared" si="31"/>
        <v>41946.898090277777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 s="19">
        <v>5000</v>
      </c>
      <c r="E1014" s="19">
        <v>1076751.05</v>
      </c>
      <c r="F1014" s="35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39">
        <f>ROUND((E1014/D1014)*100, 0)</f>
        <v>21535</v>
      </c>
      <c r="P1014" s="19">
        <f t="shared" si="30"/>
        <v>1389.36</v>
      </c>
      <c r="Q1014" t="s">
        <v>8323</v>
      </c>
      <c r="R1014" t="s">
        <v>8325</v>
      </c>
      <c r="S1014" s="30">
        <f>(((I1014/60)/60)/24)+DATE(1970, 1, 1)</f>
        <v>42759.440416666665</v>
      </c>
      <c r="T1014" s="30">
        <f t="shared" si="31"/>
        <v>42714.440416666665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 s="19">
        <v>25000</v>
      </c>
      <c r="E1015" s="19">
        <v>8632</v>
      </c>
      <c r="F1015" s="3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40">
        <f>ROUND((E1015/D1015)*100, 0)</f>
        <v>35</v>
      </c>
      <c r="P1015" s="19">
        <f t="shared" si="30"/>
        <v>95.91</v>
      </c>
      <c r="Q1015" t="s">
        <v>8323</v>
      </c>
      <c r="R1015" t="s">
        <v>8325</v>
      </c>
      <c r="S1015" s="30">
        <f>(((I1015/60)/60)/24)+DATE(1970, 1, 1)</f>
        <v>42367.833333333328</v>
      </c>
      <c r="T1015" s="30">
        <f t="shared" si="31"/>
        <v>42339.833981481483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 s="19">
        <v>10000</v>
      </c>
      <c r="E1016" s="19">
        <v>3060</v>
      </c>
      <c r="F1016" s="35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40">
        <f>ROUND((E1016/D1016)*100, 0)</f>
        <v>31</v>
      </c>
      <c r="P1016" s="19">
        <f t="shared" si="30"/>
        <v>191.25</v>
      </c>
      <c r="Q1016" t="s">
        <v>8323</v>
      </c>
      <c r="R1016" t="s">
        <v>8325</v>
      </c>
      <c r="S1016" s="30">
        <f>(((I1016/60)/60)/24)+DATE(1970, 1, 1)</f>
        <v>42005.002488425926</v>
      </c>
      <c r="T1016" s="30">
        <f t="shared" si="31"/>
        <v>41955.002488425926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 s="19">
        <v>9000</v>
      </c>
      <c r="E1017" s="19">
        <v>240</v>
      </c>
      <c r="F1017" s="35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40">
        <f>ROUND((E1017/D1017)*100, 0)</f>
        <v>3</v>
      </c>
      <c r="P1017" s="19">
        <f t="shared" si="30"/>
        <v>40</v>
      </c>
      <c r="Q1017" t="s">
        <v>8323</v>
      </c>
      <c r="R1017" t="s">
        <v>8325</v>
      </c>
      <c r="S1017" s="30">
        <f>(((I1017/60)/60)/24)+DATE(1970, 1, 1)</f>
        <v>42333.920081018514</v>
      </c>
      <c r="T1017" s="30">
        <f t="shared" si="31"/>
        <v>42303.878414351857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 s="19">
        <v>100000</v>
      </c>
      <c r="E1018" s="19">
        <v>2842</v>
      </c>
      <c r="F1018" s="35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40">
        <f>ROUND((E1018/D1018)*100, 0)</f>
        <v>3</v>
      </c>
      <c r="P1018" s="19">
        <f t="shared" si="30"/>
        <v>74.790000000000006</v>
      </c>
      <c r="Q1018" t="s">
        <v>8323</v>
      </c>
      <c r="R1018" t="s">
        <v>8325</v>
      </c>
      <c r="S1018" s="30">
        <f>(((I1018/60)/60)/24)+DATE(1970, 1, 1)</f>
        <v>42467.065462962957</v>
      </c>
      <c r="T1018" s="30">
        <f t="shared" si="31"/>
        <v>42422.107129629629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 s="19">
        <v>250000</v>
      </c>
      <c r="E1019" s="19">
        <v>57197</v>
      </c>
      <c r="F1019" s="35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40">
        <f>ROUND((E1019/D1019)*100, 0)</f>
        <v>23</v>
      </c>
      <c r="P1019" s="19">
        <f t="shared" si="30"/>
        <v>161.12</v>
      </c>
      <c r="Q1019" t="s">
        <v>8323</v>
      </c>
      <c r="R1019" t="s">
        <v>8325</v>
      </c>
      <c r="S1019" s="30">
        <f>(((I1019/60)/60)/24)+DATE(1970, 1, 1)</f>
        <v>42329.716840277775</v>
      </c>
      <c r="T1019" s="30">
        <f t="shared" si="31"/>
        <v>42289.675173611111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 s="19">
        <v>20000</v>
      </c>
      <c r="E1020" s="19">
        <v>621</v>
      </c>
      <c r="F1020" s="35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40">
        <f>ROUND((E1020/D1020)*100, 0)</f>
        <v>3</v>
      </c>
      <c r="P1020" s="19">
        <f t="shared" si="30"/>
        <v>88.71</v>
      </c>
      <c r="Q1020" t="s">
        <v>8323</v>
      </c>
      <c r="R1020" t="s">
        <v>8325</v>
      </c>
      <c r="S1020" s="30">
        <f>(((I1020/60)/60)/24)+DATE(1970, 1, 1)</f>
        <v>42565.492280092592</v>
      </c>
      <c r="T1020" s="30">
        <f t="shared" si="31"/>
        <v>42535.492280092592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 s="19">
        <v>45000</v>
      </c>
      <c r="E1021" s="19">
        <v>21300</v>
      </c>
      <c r="F1021" s="35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40">
        <f>ROUND((E1021/D1021)*100, 0)</f>
        <v>47</v>
      </c>
      <c r="P1021" s="19">
        <f t="shared" si="30"/>
        <v>53.25</v>
      </c>
      <c r="Q1021" t="s">
        <v>8323</v>
      </c>
      <c r="R1021" t="s">
        <v>8325</v>
      </c>
      <c r="S1021" s="30">
        <f>(((I1021/60)/60)/24)+DATE(1970, 1, 1)</f>
        <v>42039.973946759259</v>
      </c>
      <c r="T1021" s="30">
        <f t="shared" si="31"/>
        <v>42009.973946759259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 s="19">
        <v>1550</v>
      </c>
      <c r="E1022" s="19">
        <v>3186</v>
      </c>
      <c r="F1022" s="34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39">
        <f>ROUND((E1022/D1022)*100, 0)</f>
        <v>206</v>
      </c>
      <c r="P1022" s="19">
        <f t="shared" si="30"/>
        <v>106.2</v>
      </c>
      <c r="Q1022" t="s">
        <v>8329</v>
      </c>
      <c r="R1022" t="s">
        <v>8334</v>
      </c>
      <c r="S1022" s="30">
        <f>(((I1022/60)/60)/24)+DATE(1970, 1, 1)</f>
        <v>42157.032638888893</v>
      </c>
      <c r="T1022" s="30">
        <f t="shared" si="31"/>
        <v>42127.069548611107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 s="19">
        <v>3000</v>
      </c>
      <c r="E1023" s="19">
        <v>10554.11</v>
      </c>
      <c r="F1023" s="34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39">
        <f>ROUND((E1023/D1023)*100, 0)</f>
        <v>352</v>
      </c>
      <c r="P1023" s="19">
        <f t="shared" si="30"/>
        <v>22.08</v>
      </c>
      <c r="Q1023" t="s">
        <v>8329</v>
      </c>
      <c r="R1023" t="s">
        <v>8334</v>
      </c>
      <c r="S1023" s="30">
        <f>(((I1023/60)/60)/24)+DATE(1970, 1, 1)</f>
        <v>42294.166666666672</v>
      </c>
      <c r="T1023" s="30">
        <f t="shared" si="31"/>
        <v>42271.251979166671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 s="19">
        <v>2000</v>
      </c>
      <c r="E1024" s="19">
        <v>2298</v>
      </c>
      <c r="F1024" s="3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38">
        <f>ROUND((E1024/D1024)*100, 0)</f>
        <v>115</v>
      </c>
      <c r="P1024" s="19">
        <f t="shared" si="30"/>
        <v>31.05</v>
      </c>
      <c r="Q1024" t="s">
        <v>8329</v>
      </c>
      <c r="R1024" t="s">
        <v>8334</v>
      </c>
      <c r="S1024" s="30">
        <f>(((I1024/60)/60)/24)+DATE(1970, 1, 1)</f>
        <v>42141.646724537044</v>
      </c>
      <c r="T1024" s="30">
        <f t="shared" si="31"/>
        <v>42111.646724537044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 s="19">
        <v>2000</v>
      </c>
      <c r="E1025" s="19">
        <v>4743</v>
      </c>
      <c r="F1025" s="34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39">
        <f>ROUND((E1025/D1025)*100, 0)</f>
        <v>237</v>
      </c>
      <c r="P1025" s="19">
        <f t="shared" si="30"/>
        <v>36.21</v>
      </c>
      <c r="Q1025" t="s">
        <v>8329</v>
      </c>
      <c r="R1025" t="s">
        <v>8334</v>
      </c>
      <c r="S1025" s="30">
        <f>(((I1025/60)/60)/24)+DATE(1970, 1, 1)</f>
        <v>42175.919687500005</v>
      </c>
      <c r="T1025" s="30">
        <f t="shared" si="31"/>
        <v>42145.919687500005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 s="19">
        <v>20000</v>
      </c>
      <c r="E1026" s="19">
        <v>23727.55</v>
      </c>
      <c r="F1026" s="34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38">
        <f>ROUND((E1026/D1026)*100, 0)</f>
        <v>119</v>
      </c>
      <c r="P1026" s="19">
        <f t="shared" si="30"/>
        <v>388.98</v>
      </c>
      <c r="Q1026" t="s">
        <v>8329</v>
      </c>
      <c r="R1026" t="s">
        <v>8334</v>
      </c>
      <c r="S1026" s="30">
        <f>(((I1026/60)/60)/24)+DATE(1970, 1, 1)</f>
        <v>42400.580590277779</v>
      </c>
      <c r="T1026" s="30">
        <f t="shared" si="31"/>
        <v>42370.580590277779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 s="19">
        <v>70000</v>
      </c>
      <c r="E1027" s="19">
        <v>76949.820000000007</v>
      </c>
      <c r="F1027" s="34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38">
        <f>ROUND((E1027/D1027)*100, 0)</f>
        <v>110</v>
      </c>
      <c r="P1027" s="19">
        <f t="shared" ref="P1027:P1090" si="32">IFERROR(ROUND((E1027/L1027), 2),0)</f>
        <v>71.849999999999994</v>
      </c>
      <c r="Q1027" t="s">
        <v>8329</v>
      </c>
      <c r="R1027" t="s">
        <v>8334</v>
      </c>
      <c r="S1027" s="30">
        <f>(((I1027/60)/60)/24)+DATE(1970, 1, 1)</f>
        <v>42079.792094907403</v>
      </c>
      <c r="T1027" s="30">
        <f t="shared" ref="T1027:T1090" si="33">(((J1027/60)/60)/24)+DATE(1970, 1, 1)</f>
        <v>42049.833761574075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 s="19">
        <v>7000</v>
      </c>
      <c r="E1028" s="19">
        <v>7000.58</v>
      </c>
      <c r="F1028" s="34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38">
        <f>ROUND((E1028/D1028)*100, 0)</f>
        <v>100</v>
      </c>
      <c r="P1028" s="19">
        <f t="shared" si="32"/>
        <v>57.38</v>
      </c>
      <c r="Q1028" t="s">
        <v>8329</v>
      </c>
      <c r="R1028" t="s">
        <v>8334</v>
      </c>
      <c r="S1028" s="30">
        <f>(((I1028/60)/60)/24)+DATE(1970, 1, 1)</f>
        <v>42460.365925925929</v>
      </c>
      <c r="T1028" s="30">
        <f t="shared" si="33"/>
        <v>42426.407592592594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 s="19">
        <v>7501</v>
      </c>
      <c r="E1029" s="19">
        <v>7733</v>
      </c>
      <c r="F1029" s="34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38">
        <f>ROUND((E1029/D1029)*100, 0)</f>
        <v>103</v>
      </c>
      <c r="P1029" s="19">
        <f t="shared" si="32"/>
        <v>69.67</v>
      </c>
      <c r="Q1029" t="s">
        <v>8329</v>
      </c>
      <c r="R1029" t="s">
        <v>8334</v>
      </c>
      <c r="S1029" s="30">
        <f>(((I1029/60)/60)/24)+DATE(1970, 1, 1)</f>
        <v>41935.034108796295</v>
      </c>
      <c r="T1029" s="30">
        <f t="shared" si="33"/>
        <v>41905.034108796295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 s="19">
        <v>10000</v>
      </c>
      <c r="E1030" s="19">
        <v>11727</v>
      </c>
      <c r="F1030" s="34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38">
        <f>ROUND((E1030/D1030)*100, 0)</f>
        <v>117</v>
      </c>
      <c r="P1030" s="19">
        <f t="shared" si="32"/>
        <v>45.99</v>
      </c>
      <c r="Q1030" t="s">
        <v>8329</v>
      </c>
      <c r="R1030" t="s">
        <v>8334</v>
      </c>
      <c r="S1030" s="30">
        <f>(((I1030/60)/60)/24)+DATE(1970, 1, 1)</f>
        <v>42800.833333333328</v>
      </c>
      <c r="T1030" s="30">
        <f t="shared" si="33"/>
        <v>42755.627372685187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 s="19">
        <v>10000</v>
      </c>
      <c r="E1031" s="19">
        <v>11176</v>
      </c>
      <c r="F1031" s="34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38">
        <f>ROUND((E1031/D1031)*100, 0)</f>
        <v>112</v>
      </c>
      <c r="P1031" s="19">
        <f t="shared" si="32"/>
        <v>79.260000000000005</v>
      </c>
      <c r="Q1031" t="s">
        <v>8329</v>
      </c>
      <c r="R1031" t="s">
        <v>8334</v>
      </c>
      <c r="S1031" s="30">
        <f>(((I1031/60)/60)/24)+DATE(1970, 1, 1)</f>
        <v>42098.915972222225</v>
      </c>
      <c r="T1031" s="30">
        <f t="shared" si="33"/>
        <v>42044.711886574078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 s="19">
        <v>2000</v>
      </c>
      <c r="E1032" s="19">
        <v>6842</v>
      </c>
      <c r="F1032" s="34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39">
        <f>ROUND((E1032/D1032)*100, 0)</f>
        <v>342</v>
      </c>
      <c r="P1032" s="19">
        <f t="shared" si="32"/>
        <v>43.03</v>
      </c>
      <c r="Q1032" t="s">
        <v>8329</v>
      </c>
      <c r="R1032" t="s">
        <v>8334</v>
      </c>
      <c r="S1032" s="30">
        <f>(((I1032/60)/60)/24)+DATE(1970, 1, 1)</f>
        <v>42625.483206018514</v>
      </c>
      <c r="T1032" s="30">
        <f t="shared" si="33"/>
        <v>42611.483206018514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 s="19">
        <v>10000</v>
      </c>
      <c r="E1033" s="19">
        <v>10740</v>
      </c>
      <c r="F1033" s="34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38">
        <f>ROUND((E1033/D1033)*100, 0)</f>
        <v>107</v>
      </c>
      <c r="P1033" s="19">
        <f t="shared" si="32"/>
        <v>108.48</v>
      </c>
      <c r="Q1033" t="s">
        <v>8329</v>
      </c>
      <c r="R1033" t="s">
        <v>8334</v>
      </c>
      <c r="S1033" s="30">
        <f>(((I1033/60)/60)/24)+DATE(1970, 1, 1)</f>
        <v>42354.764004629629</v>
      </c>
      <c r="T1033" s="30">
        <f t="shared" si="33"/>
        <v>42324.764004629629</v>
      </c>
    </row>
    <row r="1034" spans="1:20" x14ac:dyDescent="0.25">
      <c r="A1034">
        <v>1032</v>
      </c>
      <c r="B1034" s="3" t="s">
        <v>1033</v>
      </c>
      <c r="C1034" s="3" t="s">
        <v>5142</v>
      </c>
      <c r="D1034" s="19">
        <v>5400</v>
      </c>
      <c r="E1034" s="19">
        <v>5858.84</v>
      </c>
      <c r="F1034" s="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38">
        <f>ROUND((E1034/D1034)*100, 0)</f>
        <v>108</v>
      </c>
      <c r="P1034" s="19">
        <f t="shared" si="32"/>
        <v>61.03</v>
      </c>
      <c r="Q1034" t="s">
        <v>8329</v>
      </c>
      <c r="R1034" t="s">
        <v>8334</v>
      </c>
      <c r="S1034" s="30">
        <f>(((I1034/60)/60)/24)+DATE(1970, 1, 1)</f>
        <v>42544.666956018518</v>
      </c>
      <c r="T1034" s="30">
        <f t="shared" si="33"/>
        <v>42514.666956018518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 s="19">
        <v>1328</v>
      </c>
      <c r="E1035" s="19">
        <v>1366</v>
      </c>
      <c r="F1035" s="34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38">
        <f>ROUND((E1035/D1035)*100, 0)</f>
        <v>103</v>
      </c>
      <c r="P1035" s="19">
        <f t="shared" si="32"/>
        <v>50.59</v>
      </c>
      <c r="Q1035" t="s">
        <v>8329</v>
      </c>
      <c r="R1035" t="s">
        <v>8334</v>
      </c>
      <c r="S1035" s="30">
        <f>(((I1035/60)/60)/24)+DATE(1970, 1, 1)</f>
        <v>42716.732407407413</v>
      </c>
      <c r="T1035" s="30">
        <f t="shared" si="33"/>
        <v>42688.732407407413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 s="19">
        <v>5000</v>
      </c>
      <c r="E1036" s="19">
        <v>6500.09</v>
      </c>
      <c r="F1036" s="34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38">
        <f>ROUND((E1036/D1036)*100, 0)</f>
        <v>130</v>
      </c>
      <c r="P1036" s="19">
        <f t="shared" si="32"/>
        <v>39.159999999999997</v>
      </c>
      <c r="Q1036" t="s">
        <v>8329</v>
      </c>
      <c r="R1036" t="s">
        <v>8334</v>
      </c>
      <c r="S1036" s="30">
        <f>(((I1036/60)/60)/24)+DATE(1970, 1, 1)</f>
        <v>42587.165972222225</v>
      </c>
      <c r="T1036" s="30">
        <f t="shared" si="33"/>
        <v>42555.166712962964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 s="19">
        <v>4600</v>
      </c>
      <c r="E1037" s="19">
        <v>4952</v>
      </c>
      <c r="F1037" s="34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38">
        <f>ROUND((E1037/D1037)*100, 0)</f>
        <v>108</v>
      </c>
      <c r="P1037" s="19">
        <f t="shared" si="32"/>
        <v>65.16</v>
      </c>
      <c r="Q1037" t="s">
        <v>8329</v>
      </c>
      <c r="R1037" t="s">
        <v>8334</v>
      </c>
      <c r="S1037" s="30">
        <f>(((I1037/60)/60)/24)+DATE(1970, 1, 1)</f>
        <v>42046.641435185185</v>
      </c>
      <c r="T1037" s="30">
        <f t="shared" si="33"/>
        <v>42016.641435185185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 s="19">
        <v>4500</v>
      </c>
      <c r="E1038" s="19">
        <v>5056.22</v>
      </c>
      <c r="F1038" s="34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38">
        <f>ROUND((E1038/D1038)*100, 0)</f>
        <v>112</v>
      </c>
      <c r="P1038" s="19">
        <f t="shared" si="32"/>
        <v>23.96</v>
      </c>
      <c r="Q1038" t="s">
        <v>8329</v>
      </c>
      <c r="R1038" t="s">
        <v>8334</v>
      </c>
      <c r="S1038" s="30">
        <f>(((I1038/60)/60)/24)+DATE(1970, 1, 1)</f>
        <v>41281.333333333336</v>
      </c>
      <c r="T1038" s="30">
        <f t="shared" si="33"/>
        <v>41249.448958333334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 s="19">
        <v>1000</v>
      </c>
      <c r="E1039" s="19">
        <v>1021</v>
      </c>
      <c r="F1039" s="34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38">
        <f>ROUND((E1039/D1039)*100, 0)</f>
        <v>102</v>
      </c>
      <c r="P1039" s="19">
        <f t="shared" si="32"/>
        <v>48.62</v>
      </c>
      <c r="Q1039" t="s">
        <v>8329</v>
      </c>
      <c r="R1039" t="s">
        <v>8334</v>
      </c>
      <c r="S1039" s="30">
        <f>(((I1039/60)/60)/24)+DATE(1970, 1, 1)</f>
        <v>42142.208333333328</v>
      </c>
      <c r="T1039" s="30">
        <f t="shared" si="33"/>
        <v>42119.822476851856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 s="19">
        <v>1500</v>
      </c>
      <c r="E1040" s="19">
        <v>2180</v>
      </c>
      <c r="F1040" s="34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38">
        <f>ROUND((E1040/D1040)*100, 0)</f>
        <v>145</v>
      </c>
      <c r="P1040" s="19">
        <f t="shared" si="32"/>
        <v>35.74</v>
      </c>
      <c r="Q1040" t="s">
        <v>8329</v>
      </c>
      <c r="R1040" t="s">
        <v>8334</v>
      </c>
      <c r="S1040" s="30">
        <f>(((I1040/60)/60)/24)+DATE(1970, 1, 1)</f>
        <v>42448.190081018518</v>
      </c>
      <c r="T1040" s="30">
        <f t="shared" si="33"/>
        <v>42418.231747685189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 s="19">
        <v>500</v>
      </c>
      <c r="E1041" s="19">
        <v>641</v>
      </c>
      <c r="F1041" s="34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38">
        <f>ROUND((E1041/D1041)*100, 0)</f>
        <v>128</v>
      </c>
      <c r="P1041" s="19">
        <f t="shared" si="32"/>
        <v>21.37</v>
      </c>
      <c r="Q1041" t="s">
        <v>8329</v>
      </c>
      <c r="R1041" t="s">
        <v>8334</v>
      </c>
      <c r="S1041" s="30">
        <f>(((I1041/60)/60)/24)+DATE(1970, 1, 1)</f>
        <v>42717.332638888889</v>
      </c>
      <c r="T1041" s="30">
        <f t="shared" si="33"/>
        <v>42692.109328703707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 s="19">
        <v>85000</v>
      </c>
      <c r="E1042" s="19">
        <v>250</v>
      </c>
      <c r="F1042" s="35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40">
        <f>ROUND((E1042/D1042)*100, 0)</f>
        <v>0</v>
      </c>
      <c r="P1042" s="19">
        <f t="shared" si="32"/>
        <v>250</v>
      </c>
      <c r="Q1042" t="s">
        <v>8335</v>
      </c>
      <c r="R1042" t="s">
        <v>8336</v>
      </c>
      <c r="S1042" s="30">
        <f>(((I1042/60)/60)/24)+DATE(1970, 1, 1)</f>
        <v>42609.708437499998</v>
      </c>
      <c r="T1042" s="30">
        <f t="shared" si="33"/>
        <v>42579.708437499998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 s="19">
        <v>50</v>
      </c>
      <c r="E1043" s="19">
        <v>0</v>
      </c>
      <c r="F1043" s="35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40">
        <f>ROUND((E1043/D1043)*100, 0)</f>
        <v>0</v>
      </c>
      <c r="P1043" s="19">
        <f t="shared" si="32"/>
        <v>0</v>
      </c>
      <c r="Q1043" t="s">
        <v>8335</v>
      </c>
      <c r="R1043" t="s">
        <v>8336</v>
      </c>
      <c r="S1043" s="30">
        <f>(((I1043/60)/60)/24)+DATE(1970, 1, 1)</f>
        <v>41851.060092592597</v>
      </c>
      <c r="T1043" s="30">
        <f t="shared" si="33"/>
        <v>41831.060092592597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 s="19">
        <v>650</v>
      </c>
      <c r="E1044" s="19">
        <v>10</v>
      </c>
      <c r="F1044" s="35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40">
        <f>ROUND((E1044/D1044)*100, 0)</f>
        <v>2</v>
      </c>
      <c r="P1044" s="19">
        <f t="shared" si="32"/>
        <v>10</v>
      </c>
      <c r="Q1044" t="s">
        <v>8335</v>
      </c>
      <c r="R1044" t="s">
        <v>8336</v>
      </c>
      <c r="S1044" s="30">
        <f>(((I1044/60)/60)/24)+DATE(1970, 1, 1)</f>
        <v>41894.416666666664</v>
      </c>
      <c r="T1044" s="30">
        <f t="shared" si="33"/>
        <v>41851.696157407408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 s="19">
        <v>100000</v>
      </c>
      <c r="E1045" s="19">
        <v>8537</v>
      </c>
      <c r="F1045" s="3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40">
        <f>ROUND((E1045/D1045)*100, 0)</f>
        <v>9</v>
      </c>
      <c r="P1045" s="19">
        <f t="shared" si="32"/>
        <v>29.24</v>
      </c>
      <c r="Q1045" t="s">
        <v>8335</v>
      </c>
      <c r="R1045" t="s">
        <v>8336</v>
      </c>
      <c r="S1045" s="30">
        <f>(((I1045/60)/60)/24)+DATE(1970, 1, 1)</f>
        <v>42144.252951388888</v>
      </c>
      <c r="T1045" s="30">
        <f t="shared" si="33"/>
        <v>42114.252951388888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 s="19">
        <v>7000</v>
      </c>
      <c r="E1046" s="19">
        <v>6</v>
      </c>
      <c r="F1046" s="35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40">
        <f>ROUND((E1046/D1046)*100, 0)</f>
        <v>0</v>
      </c>
      <c r="P1046" s="19">
        <f t="shared" si="32"/>
        <v>3</v>
      </c>
      <c r="Q1046" t="s">
        <v>8335</v>
      </c>
      <c r="R1046" t="s">
        <v>8336</v>
      </c>
      <c r="S1046" s="30">
        <f>(((I1046/60)/60)/24)+DATE(1970, 1, 1)</f>
        <v>42068.852083333331</v>
      </c>
      <c r="T1046" s="30">
        <f t="shared" si="33"/>
        <v>42011.925937499997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 s="19">
        <v>10000</v>
      </c>
      <c r="E1047" s="19">
        <v>266</v>
      </c>
      <c r="F1047" s="35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40">
        <f>ROUND((E1047/D1047)*100, 0)</f>
        <v>3</v>
      </c>
      <c r="P1047" s="19">
        <f t="shared" si="32"/>
        <v>33.25</v>
      </c>
      <c r="Q1047" t="s">
        <v>8335</v>
      </c>
      <c r="R1047" t="s">
        <v>8336</v>
      </c>
      <c r="S1047" s="30">
        <f>(((I1047/60)/60)/24)+DATE(1970, 1, 1)</f>
        <v>41874.874421296299</v>
      </c>
      <c r="T1047" s="30">
        <f t="shared" si="33"/>
        <v>41844.874421296299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 s="19">
        <v>3000</v>
      </c>
      <c r="E1048" s="19">
        <v>0</v>
      </c>
      <c r="F1048" s="35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40">
        <f>ROUND((E1048/D1048)*100, 0)</f>
        <v>0</v>
      </c>
      <c r="P1048" s="19">
        <f t="shared" si="32"/>
        <v>0</v>
      </c>
      <c r="Q1048" t="s">
        <v>8335</v>
      </c>
      <c r="R1048" t="s">
        <v>8336</v>
      </c>
      <c r="S1048" s="30">
        <f>(((I1048/60)/60)/24)+DATE(1970, 1, 1)</f>
        <v>42364.851388888885</v>
      </c>
      <c r="T1048" s="30">
        <f t="shared" si="33"/>
        <v>42319.851388888885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 s="19">
        <v>2000</v>
      </c>
      <c r="E1049" s="19">
        <v>1</v>
      </c>
      <c r="F1049" s="35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40">
        <f>ROUND((E1049/D1049)*100, 0)</f>
        <v>0</v>
      </c>
      <c r="P1049" s="19">
        <f t="shared" si="32"/>
        <v>1</v>
      </c>
      <c r="Q1049" t="s">
        <v>8335</v>
      </c>
      <c r="R1049" t="s">
        <v>8336</v>
      </c>
      <c r="S1049" s="30">
        <f>(((I1049/60)/60)/24)+DATE(1970, 1, 1)</f>
        <v>41948.860127314816</v>
      </c>
      <c r="T1049" s="30">
        <f t="shared" si="33"/>
        <v>41918.818460648145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 s="19">
        <v>15000</v>
      </c>
      <c r="E1050" s="19">
        <v>212</v>
      </c>
      <c r="F1050" s="35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40">
        <f>ROUND((E1050/D1050)*100, 0)</f>
        <v>1</v>
      </c>
      <c r="P1050" s="19">
        <f t="shared" si="32"/>
        <v>53</v>
      </c>
      <c r="Q1050" t="s">
        <v>8335</v>
      </c>
      <c r="R1050" t="s">
        <v>8336</v>
      </c>
      <c r="S1050" s="30">
        <f>(((I1050/60)/60)/24)+DATE(1970, 1, 1)</f>
        <v>42638.053113425922</v>
      </c>
      <c r="T1050" s="30">
        <f t="shared" si="33"/>
        <v>42598.053113425922</v>
      </c>
    </row>
    <row r="1051" spans="1:20" x14ac:dyDescent="0.25">
      <c r="A1051">
        <v>1049</v>
      </c>
      <c r="B1051" s="3" t="s">
        <v>1050</v>
      </c>
      <c r="C1051" s="3" t="s">
        <v>5159</v>
      </c>
      <c r="D1051" s="19">
        <v>12000</v>
      </c>
      <c r="E1051" s="19">
        <v>0</v>
      </c>
      <c r="F1051" s="35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40">
        <f>ROUND((E1051/D1051)*100, 0)</f>
        <v>0</v>
      </c>
      <c r="P1051" s="19">
        <f t="shared" si="32"/>
        <v>0</v>
      </c>
      <c r="Q1051" t="s">
        <v>8335</v>
      </c>
      <c r="R1051" t="s">
        <v>8336</v>
      </c>
      <c r="S1051" s="30">
        <f>(((I1051/60)/60)/24)+DATE(1970, 1, 1)</f>
        <v>42412.431076388893</v>
      </c>
      <c r="T1051" s="30">
        <f t="shared" si="33"/>
        <v>42382.431076388893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 s="19">
        <v>2500</v>
      </c>
      <c r="E1052" s="19">
        <v>0</v>
      </c>
      <c r="F1052" s="35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40">
        <f>ROUND((E1052/D1052)*100, 0)</f>
        <v>0</v>
      </c>
      <c r="P1052" s="19">
        <f t="shared" si="32"/>
        <v>0</v>
      </c>
      <c r="Q1052" t="s">
        <v>8335</v>
      </c>
      <c r="R1052" t="s">
        <v>8336</v>
      </c>
      <c r="S1052" s="30">
        <f>(((I1052/60)/60)/24)+DATE(1970, 1, 1)</f>
        <v>42261.7971875</v>
      </c>
      <c r="T1052" s="30">
        <f t="shared" si="33"/>
        <v>42231.7971875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 s="19">
        <v>500</v>
      </c>
      <c r="E1053" s="19">
        <v>0</v>
      </c>
      <c r="F1053" s="35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40">
        <f>ROUND((E1053/D1053)*100, 0)</f>
        <v>0</v>
      </c>
      <c r="P1053" s="19">
        <f t="shared" si="32"/>
        <v>0</v>
      </c>
      <c r="Q1053" t="s">
        <v>8335</v>
      </c>
      <c r="R1053" t="s">
        <v>8336</v>
      </c>
      <c r="S1053" s="30">
        <f>(((I1053/60)/60)/24)+DATE(1970, 1, 1)</f>
        <v>41878.014178240745</v>
      </c>
      <c r="T1053" s="30">
        <f t="shared" si="33"/>
        <v>41850.014178240745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 s="19">
        <v>4336</v>
      </c>
      <c r="E1054" s="19">
        <v>0</v>
      </c>
      <c r="F1054" s="35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40">
        <f>ROUND((E1054/D1054)*100, 0)</f>
        <v>0</v>
      </c>
      <c r="P1054" s="19">
        <f t="shared" si="32"/>
        <v>0</v>
      </c>
      <c r="Q1054" t="s">
        <v>8335</v>
      </c>
      <c r="R1054" t="s">
        <v>8336</v>
      </c>
      <c r="S1054" s="30">
        <f>(((I1054/60)/60)/24)+DATE(1970, 1, 1)</f>
        <v>42527.839583333334</v>
      </c>
      <c r="T1054" s="30">
        <f t="shared" si="33"/>
        <v>42483.797395833331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 s="19">
        <v>1500</v>
      </c>
      <c r="E1055" s="19">
        <v>15</v>
      </c>
      <c r="F1055" s="3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40">
        <f>ROUND((E1055/D1055)*100, 0)</f>
        <v>1</v>
      </c>
      <c r="P1055" s="19">
        <f t="shared" si="32"/>
        <v>15</v>
      </c>
      <c r="Q1055" t="s">
        <v>8335</v>
      </c>
      <c r="R1055" t="s">
        <v>8336</v>
      </c>
      <c r="S1055" s="30">
        <f>(((I1055/60)/60)/24)+DATE(1970, 1, 1)</f>
        <v>42800.172824074078</v>
      </c>
      <c r="T1055" s="30">
        <f t="shared" si="33"/>
        <v>42775.172824074078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 s="19">
        <v>2500</v>
      </c>
      <c r="E1056" s="19">
        <v>0</v>
      </c>
      <c r="F1056" s="35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40">
        <f>ROUND((E1056/D1056)*100, 0)</f>
        <v>0</v>
      </c>
      <c r="P1056" s="19">
        <f t="shared" si="32"/>
        <v>0</v>
      </c>
      <c r="Q1056" t="s">
        <v>8335</v>
      </c>
      <c r="R1056" t="s">
        <v>8336</v>
      </c>
      <c r="S1056" s="30">
        <f>(((I1056/60)/60)/24)+DATE(1970, 1, 1)</f>
        <v>41861.916666666664</v>
      </c>
      <c r="T1056" s="30">
        <f t="shared" si="33"/>
        <v>41831.851840277777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 s="19">
        <v>3500</v>
      </c>
      <c r="E1057" s="19">
        <v>0</v>
      </c>
      <c r="F1057" s="35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40">
        <f>ROUND((E1057/D1057)*100, 0)</f>
        <v>0</v>
      </c>
      <c r="P1057" s="19">
        <f t="shared" si="32"/>
        <v>0</v>
      </c>
      <c r="Q1057" t="s">
        <v>8335</v>
      </c>
      <c r="R1057" t="s">
        <v>8336</v>
      </c>
      <c r="S1057" s="30">
        <f>(((I1057/60)/60)/24)+DATE(1970, 1, 1)</f>
        <v>42436.992418981477</v>
      </c>
      <c r="T1057" s="30">
        <f t="shared" si="33"/>
        <v>42406.992418981477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 s="19">
        <v>10000</v>
      </c>
      <c r="E1058" s="19">
        <v>0</v>
      </c>
      <c r="F1058" s="35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40">
        <f>ROUND((E1058/D1058)*100, 0)</f>
        <v>0</v>
      </c>
      <c r="P1058" s="19">
        <f t="shared" si="32"/>
        <v>0</v>
      </c>
      <c r="Q1058" t="s">
        <v>8335</v>
      </c>
      <c r="R1058" t="s">
        <v>8336</v>
      </c>
      <c r="S1058" s="30">
        <f>(((I1058/60)/60)/24)+DATE(1970, 1, 1)</f>
        <v>42118.677974537044</v>
      </c>
      <c r="T1058" s="30">
        <f t="shared" si="33"/>
        <v>42058.719641203701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 s="19">
        <v>10000</v>
      </c>
      <c r="E1059" s="19">
        <v>0</v>
      </c>
      <c r="F1059" s="35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40">
        <f>ROUND((E1059/D1059)*100, 0)</f>
        <v>0</v>
      </c>
      <c r="P1059" s="19">
        <f t="shared" si="32"/>
        <v>0</v>
      </c>
      <c r="Q1059" t="s">
        <v>8335</v>
      </c>
      <c r="R1059" t="s">
        <v>8336</v>
      </c>
      <c r="S1059" s="30">
        <f>(((I1059/60)/60)/24)+DATE(1970, 1, 1)</f>
        <v>42708.912997685184</v>
      </c>
      <c r="T1059" s="30">
        <f t="shared" si="33"/>
        <v>42678.871331018512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 s="19">
        <v>40000</v>
      </c>
      <c r="E1060" s="19">
        <v>0</v>
      </c>
      <c r="F1060" s="35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40">
        <f>ROUND((E1060/D1060)*100, 0)</f>
        <v>0</v>
      </c>
      <c r="P1060" s="19">
        <f t="shared" si="32"/>
        <v>0</v>
      </c>
      <c r="Q1060" t="s">
        <v>8335</v>
      </c>
      <c r="R1060" t="s">
        <v>8336</v>
      </c>
      <c r="S1060" s="30">
        <f>(((I1060/60)/60)/24)+DATE(1970, 1, 1)</f>
        <v>42089</v>
      </c>
      <c r="T1060" s="30">
        <f t="shared" si="33"/>
        <v>42047.900960648149</v>
      </c>
    </row>
    <row r="1061" spans="1:20" x14ac:dyDescent="0.25">
      <c r="A1061">
        <v>1059</v>
      </c>
      <c r="B1061" s="3" t="s">
        <v>1060</v>
      </c>
      <c r="C1061" s="3" t="s">
        <v>5169</v>
      </c>
      <c r="D1061" s="19">
        <v>1100</v>
      </c>
      <c r="E1061" s="19">
        <v>0</v>
      </c>
      <c r="F1061" s="35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40">
        <f>ROUND((E1061/D1061)*100, 0)</f>
        <v>0</v>
      </c>
      <c r="P1061" s="19">
        <f t="shared" si="32"/>
        <v>0</v>
      </c>
      <c r="Q1061" t="s">
        <v>8335</v>
      </c>
      <c r="R1061" t="s">
        <v>8336</v>
      </c>
      <c r="S1061" s="30">
        <f>(((I1061/60)/60)/24)+DATE(1970, 1, 1)</f>
        <v>42076.748333333337</v>
      </c>
      <c r="T1061" s="30">
        <f t="shared" si="33"/>
        <v>42046.79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 s="19">
        <v>5000</v>
      </c>
      <c r="E1062" s="19">
        <v>50</v>
      </c>
      <c r="F1062" s="35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40">
        <f>ROUND((E1062/D1062)*100, 0)</f>
        <v>1</v>
      </c>
      <c r="P1062" s="19">
        <f t="shared" si="32"/>
        <v>50</v>
      </c>
      <c r="Q1062" t="s">
        <v>8335</v>
      </c>
      <c r="R1062" t="s">
        <v>8336</v>
      </c>
      <c r="S1062" s="30">
        <f>(((I1062/60)/60)/24)+DATE(1970, 1, 1)</f>
        <v>42109.913113425922</v>
      </c>
      <c r="T1062" s="30">
        <f t="shared" si="33"/>
        <v>42079.913113425922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 s="19">
        <v>4000</v>
      </c>
      <c r="E1063" s="19">
        <v>0</v>
      </c>
      <c r="F1063" s="35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40">
        <f>ROUND((E1063/D1063)*100, 0)</f>
        <v>0</v>
      </c>
      <c r="P1063" s="19">
        <f t="shared" si="32"/>
        <v>0</v>
      </c>
      <c r="Q1063" t="s">
        <v>8335</v>
      </c>
      <c r="R1063" t="s">
        <v>8336</v>
      </c>
      <c r="S1063" s="30">
        <f>(((I1063/60)/60)/24)+DATE(1970, 1, 1)</f>
        <v>42492.041666666672</v>
      </c>
      <c r="T1063" s="30">
        <f t="shared" si="33"/>
        <v>42432.276712962965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 s="19">
        <v>199</v>
      </c>
      <c r="E1064" s="19">
        <v>190</v>
      </c>
      <c r="F1064" s="35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40">
        <f>ROUND((E1064/D1064)*100, 0)</f>
        <v>95</v>
      </c>
      <c r="P1064" s="19">
        <f t="shared" si="32"/>
        <v>47.5</v>
      </c>
      <c r="Q1064" t="s">
        <v>8335</v>
      </c>
      <c r="R1064" t="s">
        <v>8336</v>
      </c>
      <c r="S1064" s="30">
        <f>(((I1064/60)/60)/24)+DATE(1970, 1, 1)</f>
        <v>42563.807187500002</v>
      </c>
      <c r="T1064" s="30">
        <f t="shared" si="33"/>
        <v>42556.807187500002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 s="19">
        <v>1000</v>
      </c>
      <c r="E1065" s="19">
        <v>0</v>
      </c>
      <c r="F1065" s="3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40">
        <f>ROUND((E1065/D1065)*100, 0)</f>
        <v>0</v>
      </c>
      <c r="P1065" s="19">
        <f t="shared" si="32"/>
        <v>0</v>
      </c>
      <c r="Q1065" t="s">
        <v>8335</v>
      </c>
      <c r="R1065" t="s">
        <v>8336</v>
      </c>
      <c r="S1065" s="30">
        <f>(((I1065/60)/60)/24)+DATE(1970, 1, 1)</f>
        <v>42613.030810185184</v>
      </c>
      <c r="T1065" s="30">
        <f t="shared" si="33"/>
        <v>42583.030810185184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 s="19">
        <v>90000</v>
      </c>
      <c r="E1066" s="19">
        <v>8077</v>
      </c>
      <c r="F1066" s="3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40">
        <f>ROUND((E1066/D1066)*100, 0)</f>
        <v>9</v>
      </c>
      <c r="P1066" s="19">
        <f t="shared" si="32"/>
        <v>65.67</v>
      </c>
      <c r="Q1066" t="s">
        <v>8337</v>
      </c>
      <c r="R1066" t="s">
        <v>8338</v>
      </c>
      <c r="S1066" s="30">
        <f>(((I1066/60)/60)/24)+DATE(1970, 1, 1)</f>
        <v>41462.228043981479</v>
      </c>
      <c r="T1066" s="30">
        <f t="shared" si="33"/>
        <v>41417.228043981479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 s="19">
        <v>3000</v>
      </c>
      <c r="E1067" s="19">
        <v>81</v>
      </c>
      <c r="F1067" s="36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40">
        <f>ROUND((E1067/D1067)*100, 0)</f>
        <v>3</v>
      </c>
      <c r="P1067" s="19">
        <f t="shared" si="32"/>
        <v>16.2</v>
      </c>
      <c r="Q1067" t="s">
        <v>8337</v>
      </c>
      <c r="R1067" t="s">
        <v>8338</v>
      </c>
      <c r="S1067" s="30">
        <f>(((I1067/60)/60)/24)+DATE(1970, 1, 1)</f>
        <v>41689.381041666667</v>
      </c>
      <c r="T1067" s="30">
        <f t="shared" si="33"/>
        <v>41661.381041666667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 s="19">
        <v>150000</v>
      </c>
      <c r="E1068" s="19">
        <v>5051</v>
      </c>
      <c r="F1068" s="36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40">
        <f>ROUND((E1068/D1068)*100, 0)</f>
        <v>3</v>
      </c>
      <c r="P1068" s="19">
        <f t="shared" si="32"/>
        <v>34.130000000000003</v>
      </c>
      <c r="Q1068" t="s">
        <v>8337</v>
      </c>
      <c r="R1068" t="s">
        <v>8338</v>
      </c>
      <c r="S1068" s="30">
        <f>(((I1068/60)/60)/24)+DATE(1970, 1, 1)</f>
        <v>41490.962754629632</v>
      </c>
      <c r="T1068" s="30">
        <f t="shared" si="33"/>
        <v>41445.962754629632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 s="19">
        <v>500</v>
      </c>
      <c r="E1069" s="19">
        <v>130</v>
      </c>
      <c r="F1069" s="36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40">
        <f>ROUND((E1069/D1069)*100, 0)</f>
        <v>26</v>
      </c>
      <c r="P1069" s="19">
        <f t="shared" si="32"/>
        <v>13</v>
      </c>
      <c r="Q1069" t="s">
        <v>8337</v>
      </c>
      <c r="R1069" t="s">
        <v>8338</v>
      </c>
      <c r="S1069" s="30">
        <f>(((I1069/60)/60)/24)+DATE(1970, 1, 1)</f>
        <v>41629.855682870373</v>
      </c>
      <c r="T1069" s="30">
        <f t="shared" si="33"/>
        <v>41599.855682870373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 s="19">
        <v>30000</v>
      </c>
      <c r="E1070" s="19">
        <v>45</v>
      </c>
      <c r="F1070" s="36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40">
        <f>ROUND((E1070/D1070)*100, 0)</f>
        <v>0</v>
      </c>
      <c r="P1070" s="19">
        <f t="shared" si="32"/>
        <v>11.25</v>
      </c>
      <c r="Q1070" t="s">
        <v>8337</v>
      </c>
      <c r="R1070" t="s">
        <v>8338</v>
      </c>
      <c r="S1070" s="30">
        <f>(((I1070/60)/60)/24)+DATE(1970, 1, 1)</f>
        <v>42470.329444444447</v>
      </c>
      <c r="T1070" s="30">
        <f t="shared" si="33"/>
        <v>42440.371111111104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 s="19">
        <v>2200</v>
      </c>
      <c r="E1071" s="19">
        <v>850</v>
      </c>
      <c r="F1071" s="36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40">
        <f>ROUND((E1071/D1071)*100, 0)</f>
        <v>39</v>
      </c>
      <c r="P1071" s="19">
        <f t="shared" si="32"/>
        <v>40.479999999999997</v>
      </c>
      <c r="Q1071" t="s">
        <v>8337</v>
      </c>
      <c r="R1071" t="s">
        <v>8338</v>
      </c>
      <c r="S1071" s="30">
        <f>(((I1071/60)/60)/24)+DATE(1970, 1, 1)</f>
        <v>41604.271516203706</v>
      </c>
      <c r="T1071" s="30">
        <f t="shared" si="33"/>
        <v>41572.229849537034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 s="19">
        <v>10000</v>
      </c>
      <c r="E1072" s="19">
        <v>70</v>
      </c>
      <c r="F1072" s="36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40">
        <f>ROUND((E1072/D1072)*100, 0)</f>
        <v>1</v>
      </c>
      <c r="P1072" s="19">
        <f t="shared" si="32"/>
        <v>35</v>
      </c>
      <c r="Q1072" t="s">
        <v>8337</v>
      </c>
      <c r="R1072" t="s">
        <v>8338</v>
      </c>
      <c r="S1072" s="30">
        <f>(((I1072/60)/60)/24)+DATE(1970, 1, 1)</f>
        <v>41183.011828703704</v>
      </c>
      <c r="T1072" s="30">
        <f t="shared" si="33"/>
        <v>41163.011828703704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 s="19">
        <v>100</v>
      </c>
      <c r="E1073" s="19">
        <v>0</v>
      </c>
      <c r="F1073" s="36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40">
        <f>ROUND((E1073/D1073)*100, 0)</f>
        <v>0</v>
      </c>
      <c r="P1073" s="19">
        <f t="shared" si="32"/>
        <v>0</v>
      </c>
      <c r="Q1073" t="s">
        <v>8337</v>
      </c>
      <c r="R1073" t="s">
        <v>8338</v>
      </c>
      <c r="S1073" s="30">
        <f>(((I1073/60)/60)/24)+DATE(1970, 1, 1)</f>
        <v>42325.795057870375</v>
      </c>
      <c r="T1073" s="30">
        <f t="shared" si="33"/>
        <v>42295.753391203703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 s="19">
        <v>75000</v>
      </c>
      <c r="E1074" s="19">
        <v>51</v>
      </c>
      <c r="F1074" s="36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40">
        <f>ROUND((E1074/D1074)*100, 0)</f>
        <v>0</v>
      </c>
      <c r="P1074" s="19">
        <f t="shared" si="32"/>
        <v>12.75</v>
      </c>
      <c r="Q1074" t="s">
        <v>8337</v>
      </c>
      <c r="R1074" t="s">
        <v>8338</v>
      </c>
      <c r="S1074" s="30">
        <f>(((I1074/60)/60)/24)+DATE(1970, 1, 1)</f>
        <v>41675.832141203704</v>
      </c>
      <c r="T1074" s="30">
        <f t="shared" si="33"/>
        <v>41645.832141203704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 s="19">
        <v>750</v>
      </c>
      <c r="E1075" s="19">
        <v>10</v>
      </c>
      <c r="F1075" s="36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40">
        <f>ROUND((E1075/D1075)*100, 0)</f>
        <v>1</v>
      </c>
      <c r="P1075" s="19">
        <f t="shared" si="32"/>
        <v>10</v>
      </c>
      <c r="Q1075" t="s">
        <v>8337</v>
      </c>
      <c r="R1075" t="s">
        <v>8338</v>
      </c>
      <c r="S1075" s="30">
        <f>(((I1075/60)/60)/24)+DATE(1970, 1, 1)</f>
        <v>40832.964594907404</v>
      </c>
      <c r="T1075" s="30">
        <f t="shared" si="33"/>
        <v>40802.964594907404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 s="19">
        <v>54000</v>
      </c>
      <c r="E1076" s="19">
        <v>3407</v>
      </c>
      <c r="F1076" s="3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40">
        <f>ROUND((E1076/D1076)*100, 0)</f>
        <v>6</v>
      </c>
      <c r="P1076" s="19">
        <f t="shared" si="32"/>
        <v>113.57</v>
      </c>
      <c r="Q1076" t="s">
        <v>8337</v>
      </c>
      <c r="R1076" t="s">
        <v>8338</v>
      </c>
      <c r="S1076" s="30">
        <f>(((I1076/60)/60)/24)+DATE(1970, 1, 1)</f>
        <v>41643.172974537039</v>
      </c>
      <c r="T1076" s="30">
        <f t="shared" si="33"/>
        <v>41613.172974537039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 s="19">
        <v>1000</v>
      </c>
      <c r="E1077" s="19">
        <v>45</v>
      </c>
      <c r="F1077" s="36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40">
        <f>ROUND((E1077/D1077)*100, 0)</f>
        <v>5</v>
      </c>
      <c r="P1077" s="19">
        <f t="shared" si="32"/>
        <v>15</v>
      </c>
      <c r="Q1077" t="s">
        <v>8337</v>
      </c>
      <c r="R1077" t="s">
        <v>8338</v>
      </c>
      <c r="S1077" s="30">
        <f>(((I1077/60)/60)/24)+DATE(1970, 1, 1)</f>
        <v>41035.904120370367</v>
      </c>
      <c r="T1077" s="30">
        <f t="shared" si="33"/>
        <v>41005.904120370367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 s="19">
        <v>75000</v>
      </c>
      <c r="E1078" s="19">
        <v>47074</v>
      </c>
      <c r="F1078" s="36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40">
        <f>ROUND((E1078/D1078)*100, 0)</f>
        <v>63</v>
      </c>
      <c r="P1078" s="19">
        <f t="shared" si="32"/>
        <v>48.28</v>
      </c>
      <c r="Q1078" t="s">
        <v>8337</v>
      </c>
      <c r="R1078" t="s">
        <v>8338</v>
      </c>
      <c r="S1078" s="30">
        <f>(((I1078/60)/60)/24)+DATE(1970, 1, 1)</f>
        <v>41893.377893518518</v>
      </c>
      <c r="T1078" s="30">
        <f t="shared" si="33"/>
        <v>41838.377893518518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 s="19">
        <v>25000</v>
      </c>
      <c r="E1079" s="19">
        <v>7344</v>
      </c>
      <c r="F1079" s="36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40">
        <f>ROUND((E1079/D1079)*100, 0)</f>
        <v>29</v>
      </c>
      <c r="P1079" s="19">
        <f t="shared" si="32"/>
        <v>43.98</v>
      </c>
      <c r="Q1079" t="s">
        <v>8337</v>
      </c>
      <c r="R1079" t="s">
        <v>8338</v>
      </c>
      <c r="S1079" s="30">
        <f>(((I1079/60)/60)/24)+DATE(1970, 1, 1)</f>
        <v>42383.16679398148</v>
      </c>
      <c r="T1079" s="30">
        <f t="shared" si="33"/>
        <v>42353.16679398148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 s="19">
        <v>600</v>
      </c>
      <c r="E1080" s="19">
        <v>45</v>
      </c>
      <c r="F1080" s="36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40">
        <f>ROUND((E1080/D1080)*100, 0)</f>
        <v>8</v>
      </c>
      <c r="P1080" s="19">
        <f t="shared" si="32"/>
        <v>9</v>
      </c>
      <c r="Q1080" t="s">
        <v>8337</v>
      </c>
      <c r="R1080" t="s">
        <v>8338</v>
      </c>
      <c r="S1080" s="30">
        <f>(((I1080/60)/60)/24)+DATE(1970, 1, 1)</f>
        <v>40746.195844907408</v>
      </c>
      <c r="T1080" s="30">
        <f t="shared" si="33"/>
        <v>40701.195844907408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 s="19">
        <v>26000</v>
      </c>
      <c r="E1081" s="19">
        <v>678</v>
      </c>
      <c r="F1081" s="36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40">
        <f>ROUND((E1081/D1081)*100, 0)</f>
        <v>3</v>
      </c>
      <c r="P1081" s="19">
        <f t="shared" si="32"/>
        <v>37.67</v>
      </c>
      <c r="Q1081" t="s">
        <v>8337</v>
      </c>
      <c r="R1081" t="s">
        <v>8338</v>
      </c>
      <c r="S1081" s="30">
        <f>(((I1081/60)/60)/24)+DATE(1970, 1, 1)</f>
        <v>42504.566388888896</v>
      </c>
      <c r="T1081" s="30">
        <f t="shared" si="33"/>
        <v>42479.566388888896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 s="19">
        <v>20000</v>
      </c>
      <c r="E1082" s="19">
        <v>1821</v>
      </c>
      <c r="F1082" s="36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40">
        <f>ROUND((E1082/D1082)*100, 0)</f>
        <v>9</v>
      </c>
      <c r="P1082" s="19">
        <f t="shared" si="32"/>
        <v>18.579999999999998</v>
      </c>
      <c r="Q1082" t="s">
        <v>8337</v>
      </c>
      <c r="R1082" t="s">
        <v>8338</v>
      </c>
      <c r="S1082" s="30">
        <f>(((I1082/60)/60)/24)+DATE(1970, 1, 1)</f>
        <v>41770.138113425928</v>
      </c>
      <c r="T1082" s="30">
        <f t="shared" si="33"/>
        <v>41740.138113425928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 s="19">
        <v>68000</v>
      </c>
      <c r="E1083" s="19">
        <v>12</v>
      </c>
      <c r="F1083" s="36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40">
        <f>ROUND((E1083/D1083)*100, 0)</f>
        <v>0</v>
      </c>
      <c r="P1083" s="19">
        <f t="shared" si="32"/>
        <v>3</v>
      </c>
      <c r="Q1083" t="s">
        <v>8337</v>
      </c>
      <c r="R1083" t="s">
        <v>8338</v>
      </c>
      <c r="S1083" s="30">
        <f>(((I1083/60)/60)/24)+DATE(1970, 1, 1)</f>
        <v>42032.926990740743</v>
      </c>
      <c r="T1083" s="30">
        <f t="shared" si="33"/>
        <v>42002.926990740743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 s="19">
        <v>10000</v>
      </c>
      <c r="E1084" s="19">
        <v>56</v>
      </c>
      <c r="F1084" s="36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40">
        <f>ROUND((E1084/D1084)*100, 0)</f>
        <v>1</v>
      </c>
      <c r="P1084" s="19">
        <f t="shared" si="32"/>
        <v>18.670000000000002</v>
      </c>
      <c r="Q1084" t="s">
        <v>8337</v>
      </c>
      <c r="R1084" t="s">
        <v>8338</v>
      </c>
      <c r="S1084" s="30">
        <f>(((I1084/60)/60)/24)+DATE(1970, 1, 1)</f>
        <v>41131.906111111115</v>
      </c>
      <c r="T1084" s="30">
        <f t="shared" si="33"/>
        <v>41101.906111111115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 s="19">
        <v>50000</v>
      </c>
      <c r="E1085" s="19">
        <v>410</v>
      </c>
      <c r="F1085" s="36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40">
        <f>ROUND((E1085/D1085)*100, 0)</f>
        <v>1</v>
      </c>
      <c r="P1085" s="19">
        <f t="shared" si="32"/>
        <v>410</v>
      </c>
      <c r="Q1085" t="s">
        <v>8337</v>
      </c>
      <c r="R1085" t="s">
        <v>8338</v>
      </c>
      <c r="S1085" s="30">
        <f>(((I1085/60)/60)/24)+DATE(1970, 1, 1)</f>
        <v>41853.659525462965</v>
      </c>
      <c r="T1085" s="30">
        <f t="shared" si="33"/>
        <v>41793.659525462965</v>
      </c>
    </row>
    <row r="1086" spans="1:20" x14ac:dyDescent="0.25">
      <c r="A1086">
        <v>1084</v>
      </c>
      <c r="B1086" s="3" t="s">
        <v>1085</v>
      </c>
      <c r="C1086" s="3" t="s">
        <v>5194</v>
      </c>
      <c r="D1086" s="19">
        <v>550</v>
      </c>
      <c r="E1086" s="19">
        <v>0</v>
      </c>
      <c r="F1086" s="3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40">
        <f>ROUND((E1086/D1086)*100, 0)</f>
        <v>0</v>
      </c>
      <c r="P1086" s="19">
        <f t="shared" si="32"/>
        <v>0</v>
      </c>
      <c r="Q1086" t="s">
        <v>8337</v>
      </c>
      <c r="R1086" t="s">
        <v>8338</v>
      </c>
      <c r="S1086" s="30">
        <f>(((I1086/60)/60)/24)+DATE(1970, 1, 1)</f>
        <v>41859.912083333329</v>
      </c>
      <c r="T1086" s="30">
        <f t="shared" si="33"/>
        <v>41829.912083333329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 s="19">
        <v>30000</v>
      </c>
      <c r="E1087" s="19">
        <v>1026</v>
      </c>
      <c r="F1087" s="36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40">
        <f>ROUND((E1087/D1087)*100, 0)</f>
        <v>3</v>
      </c>
      <c r="P1087" s="19">
        <f t="shared" si="32"/>
        <v>114</v>
      </c>
      <c r="Q1087" t="s">
        <v>8337</v>
      </c>
      <c r="R1087" t="s">
        <v>8338</v>
      </c>
      <c r="S1087" s="30">
        <f>(((I1087/60)/60)/24)+DATE(1970, 1, 1)</f>
        <v>42443.629340277781</v>
      </c>
      <c r="T1087" s="30">
        <f t="shared" si="33"/>
        <v>42413.671006944445</v>
      </c>
    </row>
    <row r="1088" spans="1:20" x14ac:dyDescent="0.25">
      <c r="A1088">
        <v>1086</v>
      </c>
      <c r="B1088" s="3" t="s">
        <v>1087</v>
      </c>
      <c r="C1088" s="3" t="s">
        <v>5196</v>
      </c>
      <c r="D1088" s="19">
        <v>18000</v>
      </c>
      <c r="E1088" s="19">
        <v>15</v>
      </c>
      <c r="F1088" s="36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40">
        <f>ROUND((E1088/D1088)*100, 0)</f>
        <v>0</v>
      </c>
      <c r="P1088" s="19">
        <f t="shared" si="32"/>
        <v>7.5</v>
      </c>
      <c r="Q1088" t="s">
        <v>8337</v>
      </c>
      <c r="R1088" t="s">
        <v>8338</v>
      </c>
      <c r="S1088" s="30">
        <f>(((I1088/60)/60)/24)+DATE(1970, 1, 1)</f>
        <v>41875.866793981484</v>
      </c>
      <c r="T1088" s="30">
        <f t="shared" si="33"/>
        <v>41845.866793981484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 s="19">
        <v>1100</v>
      </c>
      <c r="E1089" s="19">
        <v>0</v>
      </c>
      <c r="F1089" s="36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40">
        <f>ROUND((E1089/D1089)*100, 0)</f>
        <v>0</v>
      </c>
      <c r="P1089" s="19">
        <f t="shared" si="32"/>
        <v>0</v>
      </c>
      <c r="Q1089" t="s">
        <v>8337</v>
      </c>
      <c r="R1089" t="s">
        <v>8338</v>
      </c>
      <c r="S1089" s="30">
        <f>(((I1089/60)/60)/24)+DATE(1970, 1, 1)</f>
        <v>41805.713969907411</v>
      </c>
      <c r="T1089" s="30">
        <f t="shared" si="33"/>
        <v>41775.713969907411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 s="19">
        <v>45000</v>
      </c>
      <c r="E1090" s="19">
        <v>6382.34</v>
      </c>
      <c r="F1090" s="36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40">
        <f>ROUND((E1090/D1090)*100, 0)</f>
        <v>14</v>
      </c>
      <c r="P1090" s="19">
        <f t="shared" si="32"/>
        <v>43.42</v>
      </c>
      <c r="Q1090" t="s">
        <v>8337</v>
      </c>
      <c r="R1090" t="s">
        <v>8338</v>
      </c>
      <c r="S1090" s="30">
        <f>(((I1090/60)/60)/24)+DATE(1970, 1, 1)</f>
        <v>41753.799386574072</v>
      </c>
      <c r="T1090" s="30">
        <f t="shared" si="33"/>
        <v>41723.799386574072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 s="19">
        <v>15000</v>
      </c>
      <c r="E1091" s="19">
        <v>1174</v>
      </c>
      <c r="F1091" s="36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40">
        <f>ROUND((E1091/D1091)*100, 0)</f>
        <v>8</v>
      </c>
      <c r="P1091" s="19">
        <f t="shared" ref="P1091:P1154" si="34">IFERROR(ROUND((E1091/L1091), 2),0)</f>
        <v>23.96</v>
      </c>
      <c r="Q1091" t="s">
        <v>8337</v>
      </c>
      <c r="R1091" t="s">
        <v>8338</v>
      </c>
      <c r="S1091" s="30">
        <f>(((I1091/60)/60)/24)+DATE(1970, 1, 1)</f>
        <v>42181.189525462964</v>
      </c>
      <c r="T1091" s="30">
        <f t="shared" ref="T1091:T1154" si="35">(((J1091/60)/60)/24)+DATE(1970, 1, 1)</f>
        <v>42151.189525462964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 s="19">
        <v>12999</v>
      </c>
      <c r="E1092" s="19">
        <v>5</v>
      </c>
      <c r="F1092" s="36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40">
        <f>ROUND((E1092/D1092)*100, 0)</f>
        <v>0</v>
      </c>
      <c r="P1092" s="19">
        <f t="shared" si="34"/>
        <v>5</v>
      </c>
      <c r="Q1092" t="s">
        <v>8337</v>
      </c>
      <c r="R1092" t="s">
        <v>8338</v>
      </c>
      <c r="S1092" s="30">
        <f>(((I1092/60)/60)/24)+DATE(1970, 1, 1)</f>
        <v>42153.185798611114</v>
      </c>
      <c r="T1092" s="30">
        <f t="shared" si="35"/>
        <v>42123.185798611114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 s="19">
        <v>200</v>
      </c>
      <c r="E1093" s="19">
        <v>25</v>
      </c>
      <c r="F1093" s="36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40">
        <f>ROUND((E1093/D1093)*100, 0)</f>
        <v>13</v>
      </c>
      <c r="P1093" s="19">
        <f t="shared" si="34"/>
        <v>12.5</v>
      </c>
      <c r="Q1093" t="s">
        <v>8337</v>
      </c>
      <c r="R1093" t="s">
        <v>8338</v>
      </c>
      <c r="S1093" s="30">
        <f>(((I1093/60)/60)/24)+DATE(1970, 1, 1)</f>
        <v>42470.778611111105</v>
      </c>
      <c r="T1093" s="30">
        <f t="shared" si="35"/>
        <v>42440.820277777777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 s="19">
        <v>2000</v>
      </c>
      <c r="E1094" s="19">
        <v>21</v>
      </c>
      <c r="F1094" s="36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40">
        <f>ROUND((E1094/D1094)*100, 0)</f>
        <v>1</v>
      </c>
      <c r="P1094" s="19">
        <f t="shared" si="34"/>
        <v>3</v>
      </c>
      <c r="Q1094" t="s">
        <v>8337</v>
      </c>
      <c r="R1094" t="s">
        <v>8338</v>
      </c>
      <c r="S1094" s="30">
        <f>(((I1094/60)/60)/24)+DATE(1970, 1, 1)</f>
        <v>41280.025902777779</v>
      </c>
      <c r="T1094" s="30">
        <f t="shared" si="35"/>
        <v>41250.025902777779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 s="19">
        <v>300</v>
      </c>
      <c r="E1095" s="19">
        <v>42.25</v>
      </c>
      <c r="F1095" s="36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40">
        <f>ROUND((E1095/D1095)*100, 0)</f>
        <v>14</v>
      </c>
      <c r="P1095" s="19">
        <f t="shared" si="34"/>
        <v>10.56</v>
      </c>
      <c r="Q1095" t="s">
        <v>8337</v>
      </c>
      <c r="R1095" t="s">
        <v>8338</v>
      </c>
      <c r="S1095" s="30">
        <f>(((I1095/60)/60)/24)+DATE(1970, 1, 1)</f>
        <v>42411.973807870367</v>
      </c>
      <c r="T1095" s="30">
        <f t="shared" si="35"/>
        <v>42396.973807870367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 s="19">
        <v>18000</v>
      </c>
      <c r="E1096" s="19">
        <v>3294.01</v>
      </c>
      <c r="F1096" s="3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40">
        <f>ROUND((E1096/D1096)*100, 0)</f>
        <v>18</v>
      </c>
      <c r="P1096" s="19">
        <f t="shared" si="34"/>
        <v>122</v>
      </c>
      <c r="Q1096" t="s">
        <v>8337</v>
      </c>
      <c r="R1096" t="s">
        <v>8338</v>
      </c>
      <c r="S1096" s="30">
        <f>(((I1096/60)/60)/24)+DATE(1970, 1, 1)</f>
        <v>40825.713344907403</v>
      </c>
      <c r="T1096" s="30">
        <f t="shared" si="35"/>
        <v>40795.713344907403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 s="19">
        <v>500000</v>
      </c>
      <c r="E1097" s="19">
        <v>25174</v>
      </c>
      <c r="F1097" s="36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40">
        <f>ROUND((E1097/D1097)*100, 0)</f>
        <v>5</v>
      </c>
      <c r="P1097" s="19">
        <f t="shared" si="34"/>
        <v>267.81</v>
      </c>
      <c r="Q1097" t="s">
        <v>8337</v>
      </c>
      <c r="R1097" t="s">
        <v>8338</v>
      </c>
      <c r="S1097" s="30">
        <f>(((I1097/60)/60)/24)+DATE(1970, 1, 1)</f>
        <v>41516.537268518521</v>
      </c>
      <c r="T1097" s="30">
        <f t="shared" si="35"/>
        <v>41486.537268518521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 s="19">
        <v>12000</v>
      </c>
      <c r="E1098" s="19">
        <v>2152</v>
      </c>
      <c r="F1098" s="36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40">
        <f>ROUND((E1098/D1098)*100, 0)</f>
        <v>18</v>
      </c>
      <c r="P1098" s="19">
        <f t="shared" si="34"/>
        <v>74.209999999999994</v>
      </c>
      <c r="Q1098" t="s">
        <v>8337</v>
      </c>
      <c r="R1098" t="s">
        <v>8338</v>
      </c>
      <c r="S1098" s="30">
        <f>(((I1098/60)/60)/24)+DATE(1970, 1, 1)</f>
        <v>41916.145833333336</v>
      </c>
      <c r="T1098" s="30">
        <f t="shared" si="35"/>
        <v>41885.51798611111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 s="19">
        <v>100000</v>
      </c>
      <c r="E1099" s="19">
        <v>47</v>
      </c>
      <c r="F1099" s="36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40">
        <f>ROUND((E1099/D1099)*100, 0)</f>
        <v>0</v>
      </c>
      <c r="P1099" s="19">
        <f t="shared" si="34"/>
        <v>6.71</v>
      </c>
      <c r="Q1099" t="s">
        <v>8337</v>
      </c>
      <c r="R1099" t="s">
        <v>8338</v>
      </c>
      <c r="S1099" s="30">
        <f>(((I1099/60)/60)/24)+DATE(1970, 1, 1)</f>
        <v>41700.792557870373</v>
      </c>
      <c r="T1099" s="30">
        <f t="shared" si="35"/>
        <v>41660.792557870373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 s="19">
        <v>25000</v>
      </c>
      <c r="E1100" s="19">
        <v>1803</v>
      </c>
      <c r="F1100" s="36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40">
        <f>ROUND((E1100/D1100)*100, 0)</f>
        <v>7</v>
      </c>
      <c r="P1100" s="19">
        <f t="shared" si="34"/>
        <v>81.95</v>
      </c>
      <c r="Q1100" t="s">
        <v>8337</v>
      </c>
      <c r="R1100" t="s">
        <v>8338</v>
      </c>
      <c r="S1100" s="30">
        <f>(((I1100/60)/60)/24)+DATE(1970, 1, 1)</f>
        <v>41742.762673611112</v>
      </c>
      <c r="T1100" s="30">
        <f t="shared" si="35"/>
        <v>41712.762673611112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 s="19">
        <v>5000</v>
      </c>
      <c r="E1101" s="19">
        <v>25</v>
      </c>
      <c r="F1101" s="36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40">
        <f>ROUND((E1101/D1101)*100, 0)</f>
        <v>1</v>
      </c>
      <c r="P1101" s="19">
        <f t="shared" si="34"/>
        <v>25</v>
      </c>
      <c r="Q1101" t="s">
        <v>8337</v>
      </c>
      <c r="R1101" t="s">
        <v>8338</v>
      </c>
      <c r="S1101" s="30">
        <f>(((I1101/60)/60)/24)+DATE(1970, 1, 1)</f>
        <v>42137.836435185185</v>
      </c>
      <c r="T1101" s="30">
        <f t="shared" si="35"/>
        <v>42107.836435185185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 s="19">
        <v>4000</v>
      </c>
      <c r="E1102" s="19">
        <v>100</v>
      </c>
      <c r="F1102" s="36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40">
        <f>ROUND((E1102/D1102)*100, 0)</f>
        <v>3</v>
      </c>
      <c r="P1102" s="19">
        <f t="shared" si="34"/>
        <v>10</v>
      </c>
      <c r="Q1102" t="s">
        <v>8337</v>
      </c>
      <c r="R1102" t="s">
        <v>8338</v>
      </c>
      <c r="S1102" s="30">
        <f>(((I1102/60)/60)/24)+DATE(1970, 1, 1)</f>
        <v>42414.110775462963</v>
      </c>
      <c r="T1102" s="30">
        <f t="shared" si="35"/>
        <v>42384.110775462963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 s="19">
        <v>100000</v>
      </c>
      <c r="E1103" s="19">
        <v>41</v>
      </c>
      <c r="F1103" s="36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40">
        <f>ROUND((E1103/D1103)*100, 0)</f>
        <v>0</v>
      </c>
      <c r="P1103" s="19">
        <f t="shared" si="34"/>
        <v>6.83</v>
      </c>
      <c r="Q1103" t="s">
        <v>8337</v>
      </c>
      <c r="R1103" t="s">
        <v>8338</v>
      </c>
      <c r="S1103" s="30">
        <f>(((I1103/60)/60)/24)+DATE(1970, 1, 1)</f>
        <v>42565.758333333331</v>
      </c>
      <c r="T1103" s="30">
        <f t="shared" si="35"/>
        <v>42538.77243055556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 s="19">
        <v>8000</v>
      </c>
      <c r="E1104" s="19">
        <v>425</v>
      </c>
      <c r="F1104" s="36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40">
        <f>ROUND((E1104/D1104)*100, 0)</f>
        <v>5</v>
      </c>
      <c r="P1104" s="19">
        <f t="shared" si="34"/>
        <v>17.71</v>
      </c>
      <c r="Q1104" t="s">
        <v>8337</v>
      </c>
      <c r="R1104" t="s">
        <v>8338</v>
      </c>
      <c r="S1104" s="30">
        <f>(((I1104/60)/60)/24)+DATE(1970, 1, 1)</f>
        <v>41617.249305555553</v>
      </c>
      <c r="T1104" s="30">
        <f t="shared" si="35"/>
        <v>41577.045428240745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 s="19">
        <v>15000</v>
      </c>
      <c r="E1105" s="19">
        <v>243</v>
      </c>
      <c r="F1105" s="36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40">
        <f>ROUND((E1105/D1105)*100, 0)</f>
        <v>2</v>
      </c>
      <c r="P1105" s="19">
        <f t="shared" si="34"/>
        <v>16.2</v>
      </c>
      <c r="Q1105" t="s">
        <v>8337</v>
      </c>
      <c r="R1105" t="s">
        <v>8338</v>
      </c>
      <c r="S1105" s="30">
        <f>(((I1105/60)/60)/24)+DATE(1970, 1, 1)</f>
        <v>42539.22210648148</v>
      </c>
      <c r="T1105" s="30">
        <f t="shared" si="35"/>
        <v>42479.22210648148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 s="19">
        <v>60000</v>
      </c>
      <c r="E1106" s="19">
        <v>2971</v>
      </c>
      <c r="F1106" s="3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40">
        <f>ROUND((E1106/D1106)*100, 0)</f>
        <v>5</v>
      </c>
      <c r="P1106" s="19">
        <f t="shared" si="34"/>
        <v>80.3</v>
      </c>
      <c r="Q1106" t="s">
        <v>8337</v>
      </c>
      <c r="R1106" t="s">
        <v>8338</v>
      </c>
      <c r="S1106" s="30">
        <f>(((I1106/60)/60)/24)+DATE(1970, 1, 1)</f>
        <v>41801.40996527778</v>
      </c>
      <c r="T1106" s="30">
        <f t="shared" si="35"/>
        <v>41771.40996527778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 s="19">
        <v>900000</v>
      </c>
      <c r="E1107" s="19">
        <v>1431</v>
      </c>
      <c r="F1107" s="36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40">
        <f>ROUND((E1107/D1107)*100, 0)</f>
        <v>0</v>
      </c>
      <c r="P1107" s="19">
        <f t="shared" si="34"/>
        <v>71.55</v>
      </c>
      <c r="Q1107" t="s">
        <v>8337</v>
      </c>
      <c r="R1107" t="s">
        <v>8338</v>
      </c>
      <c r="S1107" s="30">
        <f>(((I1107/60)/60)/24)+DATE(1970, 1, 1)</f>
        <v>41722.0940625</v>
      </c>
      <c r="T1107" s="30">
        <f t="shared" si="35"/>
        <v>41692.135729166665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 s="19">
        <v>400</v>
      </c>
      <c r="E1108" s="19">
        <v>165</v>
      </c>
      <c r="F1108" s="36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40">
        <f>ROUND((E1108/D1108)*100, 0)</f>
        <v>41</v>
      </c>
      <c r="P1108" s="19">
        <f t="shared" si="34"/>
        <v>23.57</v>
      </c>
      <c r="Q1108" t="s">
        <v>8337</v>
      </c>
      <c r="R1108" t="s">
        <v>8338</v>
      </c>
      <c r="S1108" s="30">
        <f>(((I1108/60)/60)/24)+DATE(1970, 1, 1)</f>
        <v>41003.698784722219</v>
      </c>
      <c r="T1108" s="30">
        <f t="shared" si="35"/>
        <v>40973.740451388891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 s="19">
        <v>10000</v>
      </c>
      <c r="E1109" s="19">
        <v>0</v>
      </c>
      <c r="F1109" s="36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40">
        <f>ROUND((E1109/D1109)*100, 0)</f>
        <v>0</v>
      </c>
      <c r="P1109" s="19">
        <f t="shared" si="34"/>
        <v>0</v>
      </c>
      <c r="Q1109" t="s">
        <v>8337</v>
      </c>
      <c r="R1109" t="s">
        <v>8338</v>
      </c>
      <c r="S1109" s="30">
        <f>(((I1109/60)/60)/24)+DATE(1970, 1, 1)</f>
        <v>41843.861388888887</v>
      </c>
      <c r="T1109" s="30">
        <f t="shared" si="35"/>
        <v>41813.861388888887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 s="19">
        <v>25000</v>
      </c>
      <c r="E1110" s="19">
        <v>732.5</v>
      </c>
      <c r="F1110" s="36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40">
        <f>ROUND((E1110/D1110)*100, 0)</f>
        <v>3</v>
      </c>
      <c r="P1110" s="19">
        <f t="shared" si="34"/>
        <v>34.880000000000003</v>
      </c>
      <c r="Q1110" t="s">
        <v>8337</v>
      </c>
      <c r="R1110" t="s">
        <v>8338</v>
      </c>
      <c r="S1110" s="30">
        <f>(((I1110/60)/60)/24)+DATE(1970, 1, 1)</f>
        <v>41012.595312500001</v>
      </c>
      <c r="T1110" s="30">
        <f t="shared" si="35"/>
        <v>40952.636979166666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 s="19">
        <v>10000</v>
      </c>
      <c r="E1111" s="19">
        <v>45</v>
      </c>
      <c r="F1111" s="36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40">
        <f>ROUND((E1111/D1111)*100, 0)</f>
        <v>0</v>
      </c>
      <c r="P1111" s="19">
        <f t="shared" si="34"/>
        <v>15</v>
      </c>
      <c r="Q1111" t="s">
        <v>8337</v>
      </c>
      <c r="R1111" t="s">
        <v>8338</v>
      </c>
      <c r="S1111" s="30">
        <f>(((I1111/60)/60)/24)+DATE(1970, 1, 1)</f>
        <v>42692.793865740736</v>
      </c>
      <c r="T1111" s="30">
        <f t="shared" si="35"/>
        <v>42662.752199074079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 s="19">
        <v>50000</v>
      </c>
      <c r="E1112" s="19">
        <v>255</v>
      </c>
      <c r="F1112" s="36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40">
        <f>ROUND((E1112/D1112)*100, 0)</f>
        <v>1</v>
      </c>
      <c r="P1112" s="19">
        <f t="shared" si="34"/>
        <v>23.18</v>
      </c>
      <c r="Q1112" t="s">
        <v>8337</v>
      </c>
      <c r="R1112" t="s">
        <v>8338</v>
      </c>
      <c r="S1112" s="30">
        <f>(((I1112/60)/60)/24)+DATE(1970, 1, 1)</f>
        <v>41250.933124999996</v>
      </c>
      <c r="T1112" s="30">
        <f t="shared" si="35"/>
        <v>41220.933124999996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 s="19">
        <v>2500</v>
      </c>
      <c r="E1113" s="19">
        <v>1</v>
      </c>
      <c r="F1113" s="36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40">
        <f>ROUND((E1113/D1113)*100, 0)</f>
        <v>0</v>
      </c>
      <c r="P1113" s="19">
        <f t="shared" si="34"/>
        <v>1</v>
      </c>
      <c r="Q1113" t="s">
        <v>8337</v>
      </c>
      <c r="R1113" t="s">
        <v>8338</v>
      </c>
      <c r="S1113" s="30">
        <f>(((I1113/60)/60)/24)+DATE(1970, 1, 1)</f>
        <v>42377.203587962969</v>
      </c>
      <c r="T1113" s="30">
        <f t="shared" si="35"/>
        <v>42347.203587962969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 s="19">
        <v>88000</v>
      </c>
      <c r="E1114" s="19">
        <v>31272.92</v>
      </c>
      <c r="F1114" s="36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40">
        <f>ROUND((E1114/D1114)*100, 0)</f>
        <v>36</v>
      </c>
      <c r="P1114" s="19">
        <f t="shared" si="34"/>
        <v>100.23</v>
      </c>
      <c r="Q1114" t="s">
        <v>8337</v>
      </c>
      <c r="R1114" t="s">
        <v>8338</v>
      </c>
      <c r="S1114" s="30">
        <f>(((I1114/60)/60)/24)+DATE(1970, 1, 1)</f>
        <v>42023.354166666672</v>
      </c>
      <c r="T1114" s="30">
        <f t="shared" si="35"/>
        <v>41963.759386574078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 s="19">
        <v>1000</v>
      </c>
      <c r="E1115" s="19">
        <v>5</v>
      </c>
      <c r="F1115" s="36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40">
        <f>ROUND((E1115/D1115)*100, 0)</f>
        <v>1</v>
      </c>
      <c r="P1115" s="19">
        <f t="shared" si="34"/>
        <v>5</v>
      </c>
      <c r="Q1115" t="s">
        <v>8337</v>
      </c>
      <c r="R1115" t="s">
        <v>8338</v>
      </c>
      <c r="S1115" s="30">
        <f>(((I1115/60)/60)/24)+DATE(1970, 1, 1)</f>
        <v>41865.977083333331</v>
      </c>
      <c r="T1115" s="30">
        <f t="shared" si="35"/>
        <v>41835.977083333331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 s="19">
        <v>6000</v>
      </c>
      <c r="E1116" s="19">
        <v>10</v>
      </c>
      <c r="F1116" s="3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40">
        <f>ROUND((E1116/D1116)*100, 0)</f>
        <v>0</v>
      </c>
      <c r="P1116" s="19">
        <f t="shared" si="34"/>
        <v>3.33</v>
      </c>
      <c r="Q1116" t="s">
        <v>8337</v>
      </c>
      <c r="R1116" t="s">
        <v>8338</v>
      </c>
      <c r="S1116" s="30">
        <f>(((I1116/60)/60)/24)+DATE(1970, 1, 1)</f>
        <v>41556.345914351856</v>
      </c>
      <c r="T1116" s="30">
        <f t="shared" si="35"/>
        <v>41526.345914351856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 s="19">
        <v>40000</v>
      </c>
      <c r="E1117" s="19">
        <v>53</v>
      </c>
      <c r="F1117" s="36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40">
        <f>ROUND((E1117/D1117)*100, 0)</f>
        <v>0</v>
      </c>
      <c r="P1117" s="19">
        <f t="shared" si="34"/>
        <v>13.25</v>
      </c>
      <c r="Q1117" t="s">
        <v>8337</v>
      </c>
      <c r="R1117" t="s">
        <v>8338</v>
      </c>
      <c r="S1117" s="30">
        <f>(((I1117/60)/60)/24)+DATE(1970, 1, 1)</f>
        <v>42459.653877314813</v>
      </c>
      <c r="T1117" s="30">
        <f t="shared" si="35"/>
        <v>42429.695543981477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 s="19">
        <v>500000</v>
      </c>
      <c r="E1118" s="19">
        <v>178.52</v>
      </c>
      <c r="F1118" s="36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40">
        <f>ROUND((E1118/D1118)*100, 0)</f>
        <v>0</v>
      </c>
      <c r="P1118" s="19">
        <f t="shared" si="34"/>
        <v>17.850000000000001</v>
      </c>
      <c r="Q1118" t="s">
        <v>8337</v>
      </c>
      <c r="R1118" t="s">
        <v>8338</v>
      </c>
      <c r="S1118" s="30">
        <f>(((I1118/60)/60)/24)+DATE(1970, 1, 1)</f>
        <v>41069.847314814811</v>
      </c>
      <c r="T1118" s="30">
        <f t="shared" si="35"/>
        <v>41009.847314814811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 s="19">
        <v>1000</v>
      </c>
      <c r="E1119" s="19">
        <v>83</v>
      </c>
      <c r="F1119" s="36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40">
        <f>ROUND((E1119/D1119)*100, 0)</f>
        <v>8</v>
      </c>
      <c r="P1119" s="19">
        <f t="shared" si="34"/>
        <v>10.38</v>
      </c>
      <c r="Q1119" t="s">
        <v>8337</v>
      </c>
      <c r="R1119" t="s">
        <v>8338</v>
      </c>
      <c r="S1119" s="30">
        <f>(((I1119/60)/60)/24)+DATE(1970, 1, 1)</f>
        <v>42363.598530092597</v>
      </c>
      <c r="T1119" s="30">
        <f t="shared" si="35"/>
        <v>42333.598530092597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 s="19">
        <v>4500</v>
      </c>
      <c r="E1120" s="19">
        <v>109</v>
      </c>
      <c r="F1120" s="36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40">
        <f>ROUND((E1120/D1120)*100, 0)</f>
        <v>2</v>
      </c>
      <c r="P1120" s="19">
        <f t="shared" si="34"/>
        <v>36.33</v>
      </c>
      <c r="Q1120" t="s">
        <v>8337</v>
      </c>
      <c r="R1120" t="s">
        <v>8338</v>
      </c>
      <c r="S1120" s="30">
        <f>(((I1120/60)/60)/24)+DATE(1970, 1, 1)</f>
        <v>41734.124756944446</v>
      </c>
      <c r="T1120" s="30">
        <f t="shared" si="35"/>
        <v>41704.16642361111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 s="19">
        <v>2100</v>
      </c>
      <c r="E1121" s="19">
        <v>5</v>
      </c>
      <c r="F1121" s="36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40">
        <f>ROUND((E1121/D1121)*100, 0)</f>
        <v>0</v>
      </c>
      <c r="P1121" s="19">
        <f t="shared" si="34"/>
        <v>5</v>
      </c>
      <c r="Q1121" t="s">
        <v>8337</v>
      </c>
      <c r="R1121" t="s">
        <v>8338</v>
      </c>
      <c r="S1121" s="30">
        <f>(((I1121/60)/60)/24)+DATE(1970, 1, 1)</f>
        <v>41735.792407407411</v>
      </c>
      <c r="T1121" s="30">
        <f t="shared" si="35"/>
        <v>41722.792407407411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 s="19">
        <v>25000</v>
      </c>
      <c r="E1122" s="19">
        <v>0</v>
      </c>
      <c r="F1122" s="36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40">
        <f>ROUND((E1122/D1122)*100, 0)</f>
        <v>0</v>
      </c>
      <c r="P1122" s="19">
        <f t="shared" si="34"/>
        <v>0</v>
      </c>
      <c r="Q1122" t="s">
        <v>8337</v>
      </c>
      <c r="R1122" t="s">
        <v>8338</v>
      </c>
      <c r="S1122" s="30">
        <f>(((I1122/60)/60)/24)+DATE(1970, 1, 1)</f>
        <v>40844.872685185182</v>
      </c>
      <c r="T1122" s="30">
        <f t="shared" si="35"/>
        <v>40799.872685185182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 s="19">
        <v>250000</v>
      </c>
      <c r="E1123" s="19">
        <v>29</v>
      </c>
      <c r="F1123" s="36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40">
        <f>ROUND((E1123/D1123)*100, 0)</f>
        <v>0</v>
      </c>
      <c r="P1123" s="19">
        <f t="shared" si="34"/>
        <v>5.8</v>
      </c>
      <c r="Q1123" t="s">
        <v>8337</v>
      </c>
      <c r="R1123" t="s">
        <v>8338</v>
      </c>
      <c r="S1123" s="30">
        <f>(((I1123/60)/60)/24)+DATE(1970, 1, 1)</f>
        <v>42442.892546296294</v>
      </c>
      <c r="T1123" s="30">
        <f t="shared" si="35"/>
        <v>42412.934212962966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 s="19">
        <v>3200</v>
      </c>
      <c r="E1124" s="19">
        <v>0</v>
      </c>
      <c r="F1124" s="36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40">
        <f>ROUND((E1124/D1124)*100, 0)</f>
        <v>0</v>
      </c>
      <c r="P1124" s="19">
        <f t="shared" si="34"/>
        <v>0</v>
      </c>
      <c r="Q1124" t="s">
        <v>8337</v>
      </c>
      <c r="R1124" t="s">
        <v>8338</v>
      </c>
      <c r="S1124" s="30">
        <f>(((I1124/60)/60)/24)+DATE(1970, 1, 1)</f>
        <v>41424.703993055555</v>
      </c>
      <c r="T1124" s="30">
        <f t="shared" si="35"/>
        <v>41410.703993055555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 s="19">
        <v>5000</v>
      </c>
      <c r="E1125" s="19">
        <v>11</v>
      </c>
      <c r="F1125" s="36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40">
        <f>ROUND((E1125/D1125)*100, 0)</f>
        <v>0</v>
      </c>
      <c r="P1125" s="19">
        <f t="shared" si="34"/>
        <v>3.67</v>
      </c>
      <c r="Q1125" t="s">
        <v>8337</v>
      </c>
      <c r="R1125" t="s">
        <v>8338</v>
      </c>
      <c r="S1125" s="30">
        <f>(((I1125/60)/60)/24)+DATE(1970, 1, 1)</f>
        <v>41748.5237037037</v>
      </c>
      <c r="T1125" s="30">
        <f t="shared" si="35"/>
        <v>41718.5237037037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 s="19">
        <v>90000</v>
      </c>
      <c r="E1126" s="19">
        <v>425</v>
      </c>
      <c r="F1126" s="3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40">
        <f>ROUND((E1126/D1126)*100, 0)</f>
        <v>0</v>
      </c>
      <c r="P1126" s="19">
        <f t="shared" si="34"/>
        <v>60.71</v>
      </c>
      <c r="Q1126" t="s">
        <v>8337</v>
      </c>
      <c r="R1126" t="s">
        <v>8339</v>
      </c>
      <c r="S1126" s="30">
        <f>(((I1126/60)/60)/24)+DATE(1970, 1, 1)</f>
        <v>42124.667256944449</v>
      </c>
      <c r="T1126" s="30">
        <f t="shared" si="35"/>
        <v>42094.667256944449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 s="19">
        <v>3000</v>
      </c>
      <c r="E1127" s="19">
        <v>0</v>
      </c>
      <c r="F1127" s="36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40">
        <f>ROUND((E1127/D1127)*100, 0)</f>
        <v>0</v>
      </c>
      <c r="P1127" s="19">
        <f t="shared" si="34"/>
        <v>0</v>
      </c>
      <c r="Q1127" t="s">
        <v>8337</v>
      </c>
      <c r="R1127" t="s">
        <v>8339</v>
      </c>
      <c r="S1127" s="30">
        <f>(((I1127/60)/60)/24)+DATE(1970, 1, 1)</f>
        <v>42272.624189814815</v>
      </c>
      <c r="T1127" s="30">
        <f t="shared" si="35"/>
        <v>42212.624189814815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 s="19">
        <v>2000</v>
      </c>
      <c r="E1128" s="19">
        <v>10</v>
      </c>
      <c r="F1128" s="36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40">
        <f>ROUND((E1128/D1128)*100, 0)</f>
        <v>1</v>
      </c>
      <c r="P1128" s="19">
        <f t="shared" si="34"/>
        <v>5</v>
      </c>
      <c r="Q1128" t="s">
        <v>8337</v>
      </c>
      <c r="R1128" t="s">
        <v>8339</v>
      </c>
      <c r="S1128" s="30">
        <f>(((I1128/60)/60)/24)+DATE(1970, 1, 1)</f>
        <v>42565.327476851846</v>
      </c>
      <c r="T1128" s="30">
        <f t="shared" si="35"/>
        <v>42535.327476851846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 s="19">
        <v>35000</v>
      </c>
      <c r="E1129" s="19">
        <v>585</v>
      </c>
      <c r="F1129" s="36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40">
        <f>ROUND((E1129/D1129)*100, 0)</f>
        <v>2</v>
      </c>
      <c r="P1129" s="19">
        <f t="shared" si="34"/>
        <v>25.43</v>
      </c>
      <c r="Q1129" t="s">
        <v>8337</v>
      </c>
      <c r="R1129" t="s">
        <v>8339</v>
      </c>
      <c r="S1129" s="30">
        <f>(((I1129/60)/60)/24)+DATE(1970, 1, 1)</f>
        <v>41957.895833333328</v>
      </c>
      <c r="T1129" s="30">
        <f t="shared" si="35"/>
        <v>41926.854166666664</v>
      </c>
    </row>
    <row r="1130" spans="1:20" x14ac:dyDescent="0.25">
      <c r="A1130">
        <v>1128</v>
      </c>
      <c r="B1130" s="3" t="s">
        <v>1129</v>
      </c>
      <c r="C1130" s="3" t="s">
        <v>5238</v>
      </c>
      <c r="D1130" s="19">
        <v>1000</v>
      </c>
      <c r="E1130" s="19">
        <v>1</v>
      </c>
      <c r="F1130" s="36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40">
        <f>ROUND((E1130/D1130)*100, 0)</f>
        <v>0</v>
      </c>
      <c r="P1130" s="19">
        <f t="shared" si="34"/>
        <v>1</v>
      </c>
      <c r="Q1130" t="s">
        <v>8337</v>
      </c>
      <c r="R1130" t="s">
        <v>8339</v>
      </c>
      <c r="S1130" s="30">
        <f>(((I1130/60)/60)/24)+DATE(1970, 1, 1)</f>
        <v>41858.649502314816</v>
      </c>
      <c r="T1130" s="30">
        <f t="shared" si="35"/>
        <v>41828.649502314816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 s="19">
        <v>20000</v>
      </c>
      <c r="E1131" s="19">
        <v>21</v>
      </c>
      <c r="F1131" s="36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40">
        <f>ROUND((E1131/D1131)*100, 0)</f>
        <v>0</v>
      </c>
      <c r="P1131" s="19">
        <f t="shared" si="34"/>
        <v>10.5</v>
      </c>
      <c r="Q1131" t="s">
        <v>8337</v>
      </c>
      <c r="R1131" t="s">
        <v>8339</v>
      </c>
      <c r="S1131" s="30">
        <f>(((I1131/60)/60)/24)+DATE(1970, 1, 1)</f>
        <v>42526.264965277776</v>
      </c>
      <c r="T1131" s="30">
        <f t="shared" si="35"/>
        <v>42496.264965277776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 s="19">
        <v>5000</v>
      </c>
      <c r="E1132" s="19">
        <v>11</v>
      </c>
      <c r="F1132" s="36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40">
        <f>ROUND((E1132/D1132)*100, 0)</f>
        <v>0</v>
      </c>
      <c r="P1132" s="19">
        <f t="shared" si="34"/>
        <v>3.67</v>
      </c>
      <c r="Q1132" t="s">
        <v>8337</v>
      </c>
      <c r="R1132" t="s">
        <v>8339</v>
      </c>
      <c r="S1132" s="30">
        <f>(((I1132/60)/60)/24)+DATE(1970, 1, 1)</f>
        <v>41969.038194444445</v>
      </c>
      <c r="T1132" s="30">
        <f t="shared" si="35"/>
        <v>41908.996527777781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 s="19">
        <v>40000</v>
      </c>
      <c r="E1133" s="19">
        <v>0</v>
      </c>
      <c r="F1133" s="36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40">
        <f>ROUND((E1133/D1133)*100, 0)</f>
        <v>0</v>
      </c>
      <c r="P1133" s="19">
        <f t="shared" si="34"/>
        <v>0</v>
      </c>
      <c r="Q1133" t="s">
        <v>8337</v>
      </c>
      <c r="R1133" t="s">
        <v>8339</v>
      </c>
      <c r="S1133" s="30">
        <f>(((I1133/60)/60)/24)+DATE(1970, 1, 1)</f>
        <v>42362.908194444448</v>
      </c>
      <c r="T1133" s="30">
        <f t="shared" si="35"/>
        <v>42332.908194444448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 s="19">
        <v>10000</v>
      </c>
      <c r="E1134" s="19">
        <v>1438</v>
      </c>
      <c r="F1134" s="36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40">
        <f>ROUND((E1134/D1134)*100, 0)</f>
        <v>14</v>
      </c>
      <c r="P1134" s="19">
        <f t="shared" si="34"/>
        <v>110.62</v>
      </c>
      <c r="Q1134" t="s">
        <v>8337</v>
      </c>
      <c r="R1134" t="s">
        <v>8339</v>
      </c>
      <c r="S1134" s="30">
        <f>(((I1134/60)/60)/24)+DATE(1970, 1, 1)</f>
        <v>42736.115405092598</v>
      </c>
      <c r="T1134" s="30">
        <f t="shared" si="35"/>
        <v>42706.115405092598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 s="19">
        <v>3000</v>
      </c>
      <c r="E1135" s="19">
        <v>20</v>
      </c>
      <c r="F1135" s="36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40">
        <f>ROUND((E1135/D1135)*100, 0)</f>
        <v>1</v>
      </c>
      <c r="P1135" s="19">
        <f t="shared" si="34"/>
        <v>20</v>
      </c>
      <c r="Q1135" t="s">
        <v>8337</v>
      </c>
      <c r="R1135" t="s">
        <v>8339</v>
      </c>
      <c r="S1135" s="30">
        <f>(((I1135/60)/60)/24)+DATE(1970, 1, 1)</f>
        <v>41851.407187500001</v>
      </c>
      <c r="T1135" s="30">
        <f t="shared" si="35"/>
        <v>41821.407187500001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 s="19">
        <v>25000</v>
      </c>
      <c r="E1136" s="19">
        <v>1</v>
      </c>
      <c r="F1136" s="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40">
        <f>ROUND((E1136/D1136)*100, 0)</f>
        <v>0</v>
      </c>
      <c r="P1136" s="19">
        <f t="shared" si="34"/>
        <v>1</v>
      </c>
      <c r="Q1136" t="s">
        <v>8337</v>
      </c>
      <c r="R1136" t="s">
        <v>8339</v>
      </c>
      <c r="S1136" s="30">
        <f>(((I1136/60)/60)/24)+DATE(1970, 1, 1)</f>
        <v>41972.189583333333</v>
      </c>
      <c r="T1136" s="30">
        <f t="shared" si="35"/>
        <v>41958.285046296296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 s="19">
        <v>1000</v>
      </c>
      <c r="E1137" s="19">
        <v>50</v>
      </c>
      <c r="F1137" s="36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40">
        <f>ROUND((E1137/D1137)*100, 0)</f>
        <v>5</v>
      </c>
      <c r="P1137" s="19">
        <f t="shared" si="34"/>
        <v>50</v>
      </c>
      <c r="Q1137" t="s">
        <v>8337</v>
      </c>
      <c r="R1137" t="s">
        <v>8339</v>
      </c>
      <c r="S1137" s="30">
        <f>(((I1137/60)/60)/24)+DATE(1970, 1, 1)</f>
        <v>42588.989513888882</v>
      </c>
      <c r="T1137" s="30">
        <f t="shared" si="35"/>
        <v>42558.989513888882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 s="19">
        <v>4190</v>
      </c>
      <c r="E1138" s="19">
        <v>270</v>
      </c>
      <c r="F1138" s="36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40">
        <f>ROUND((E1138/D1138)*100, 0)</f>
        <v>6</v>
      </c>
      <c r="P1138" s="19">
        <f t="shared" si="34"/>
        <v>45</v>
      </c>
      <c r="Q1138" t="s">
        <v>8337</v>
      </c>
      <c r="R1138" t="s">
        <v>8339</v>
      </c>
      <c r="S1138" s="30">
        <f>(((I1138/60)/60)/24)+DATE(1970, 1, 1)</f>
        <v>42357.671631944439</v>
      </c>
      <c r="T1138" s="30">
        <f t="shared" si="35"/>
        <v>42327.671631944439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 s="19">
        <v>25000</v>
      </c>
      <c r="E1139" s="19">
        <v>9875</v>
      </c>
      <c r="F1139" s="36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40">
        <f>ROUND((E1139/D1139)*100, 0)</f>
        <v>40</v>
      </c>
      <c r="P1139" s="19">
        <f t="shared" si="34"/>
        <v>253.21</v>
      </c>
      <c r="Q1139" t="s">
        <v>8337</v>
      </c>
      <c r="R1139" t="s">
        <v>8339</v>
      </c>
      <c r="S1139" s="30">
        <f>(((I1139/60)/60)/24)+DATE(1970, 1, 1)</f>
        <v>42483.819687499999</v>
      </c>
      <c r="T1139" s="30">
        <f t="shared" si="35"/>
        <v>42453.819687499999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 s="19">
        <v>35000</v>
      </c>
      <c r="E1140" s="19">
        <v>125</v>
      </c>
      <c r="F1140" s="36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40">
        <f>ROUND((E1140/D1140)*100, 0)</f>
        <v>0</v>
      </c>
      <c r="P1140" s="19">
        <f t="shared" si="34"/>
        <v>31.25</v>
      </c>
      <c r="Q1140" t="s">
        <v>8337</v>
      </c>
      <c r="R1140" t="s">
        <v>8339</v>
      </c>
      <c r="S1140" s="30">
        <f>(((I1140/60)/60)/24)+DATE(1970, 1, 1)</f>
        <v>42756.9066087963</v>
      </c>
      <c r="T1140" s="30">
        <f t="shared" si="35"/>
        <v>42736.9066087963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 s="19">
        <v>8000</v>
      </c>
      <c r="E1141" s="19">
        <v>5</v>
      </c>
      <c r="F1141" s="36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40">
        <f>ROUND((E1141/D1141)*100, 0)</f>
        <v>0</v>
      </c>
      <c r="P1141" s="19">
        <f t="shared" si="34"/>
        <v>5</v>
      </c>
      <c r="Q1141" t="s">
        <v>8337</v>
      </c>
      <c r="R1141" t="s">
        <v>8339</v>
      </c>
      <c r="S1141" s="30">
        <f>(((I1141/60)/60)/24)+DATE(1970, 1, 1)</f>
        <v>42005.347523148142</v>
      </c>
      <c r="T1141" s="30">
        <f t="shared" si="35"/>
        <v>41975.347523148142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 s="19">
        <v>5000</v>
      </c>
      <c r="E1142" s="19">
        <v>0</v>
      </c>
      <c r="F1142" s="36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40">
        <f>ROUND((E1142/D1142)*100, 0)</f>
        <v>0</v>
      </c>
      <c r="P1142" s="19">
        <f t="shared" si="34"/>
        <v>0</v>
      </c>
      <c r="Q1142" t="s">
        <v>8337</v>
      </c>
      <c r="R1142" t="s">
        <v>8339</v>
      </c>
      <c r="S1142" s="30">
        <f>(((I1142/60)/60)/24)+DATE(1970, 1, 1)</f>
        <v>42222.462048611109</v>
      </c>
      <c r="T1142" s="30">
        <f t="shared" si="35"/>
        <v>42192.462048611109</v>
      </c>
    </row>
    <row r="1143" spans="1:20" x14ac:dyDescent="0.25">
      <c r="A1143">
        <v>1141</v>
      </c>
      <c r="B1143" s="3" t="s">
        <v>1142</v>
      </c>
      <c r="C1143" s="3" t="s">
        <v>5251</v>
      </c>
      <c r="D1143" s="19">
        <v>500</v>
      </c>
      <c r="E1143" s="19">
        <v>0</v>
      </c>
      <c r="F1143" s="36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40">
        <f>ROUND((E1143/D1143)*100, 0)</f>
        <v>0</v>
      </c>
      <c r="P1143" s="19">
        <f t="shared" si="34"/>
        <v>0</v>
      </c>
      <c r="Q1143" t="s">
        <v>8337</v>
      </c>
      <c r="R1143" t="s">
        <v>8339</v>
      </c>
      <c r="S1143" s="30">
        <f>(((I1143/60)/60)/24)+DATE(1970, 1, 1)</f>
        <v>42194.699652777781</v>
      </c>
      <c r="T1143" s="30">
        <f t="shared" si="35"/>
        <v>42164.699652777781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 s="19">
        <v>4000</v>
      </c>
      <c r="E1144" s="19">
        <v>0</v>
      </c>
      <c r="F1144" s="36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40">
        <f>ROUND((E1144/D1144)*100, 0)</f>
        <v>0</v>
      </c>
      <c r="P1144" s="19">
        <f t="shared" si="34"/>
        <v>0</v>
      </c>
      <c r="Q1144" t="s">
        <v>8337</v>
      </c>
      <c r="R1144" t="s">
        <v>8339</v>
      </c>
      <c r="S1144" s="30">
        <f>(((I1144/60)/60)/24)+DATE(1970, 1, 1)</f>
        <v>42052.006099537044</v>
      </c>
      <c r="T1144" s="30">
        <f t="shared" si="35"/>
        <v>42022.006099537044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 s="19">
        <v>45000</v>
      </c>
      <c r="E1145" s="19">
        <v>186</v>
      </c>
      <c r="F1145" s="36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40">
        <f>ROUND((E1145/D1145)*100, 0)</f>
        <v>0</v>
      </c>
      <c r="P1145" s="19">
        <f t="shared" si="34"/>
        <v>23.25</v>
      </c>
      <c r="Q1145" t="s">
        <v>8337</v>
      </c>
      <c r="R1145" t="s">
        <v>8339</v>
      </c>
      <c r="S1145" s="30">
        <f>(((I1145/60)/60)/24)+DATE(1970, 1, 1)</f>
        <v>42355.19358796296</v>
      </c>
      <c r="T1145" s="30">
        <f t="shared" si="35"/>
        <v>42325.19358796296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 s="19">
        <v>9300</v>
      </c>
      <c r="E1146" s="19">
        <v>0</v>
      </c>
      <c r="F1146" s="3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40">
        <f>ROUND((E1146/D1146)*100, 0)</f>
        <v>0</v>
      </c>
      <c r="P1146" s="19">
        <f t="shared" si="34"/>
        <v>0</v>
      </c>
      <c r="Q1146" t="s">
        <v>8340</v>
      </c>
      <c r="R1146" t="s">
        <v>8341</v>
      </c>
      <c r="S1146" s="30">
        <f>(((I1146/60)/60)/24)+DATE(1970, 1, 1)</f>
        <v>42123.181944444441</v>
      </c>
      <c r="T1146" s="30">
        <f t="shared" si="35"/>
        <v>42093.181944444441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 s="19">
        <v>80000</v>
      </c>
      <c r="E1147" s="19">
        <v>100</v>
      </c>
      <c r="F1147" s="36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40">
        <f>ROUND((E1147/D1147)*100, 0)</f>
        <v>0</v>
      </c>
      <c r="P1147" s="19">
        <f t="shared" si="34"/>
        <v>100</v>
      </c>
      <c r="Q1147" t="s">
        <v>8340</v>
      </c>
      <c r="R1147" t="s">
        <v>8341</v>
      </c>
      <c r="S1147" s="30">
        <f>(((I1147/60)/60)/24)+DATE(1970, 1, 1)</f>
        <v>41914.747592592597</v>
      </c>
      <c r="T1147" s="30">
        <f t="shared" si="35"/>
        <v>41854.747592592597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 s="19">
        <v>6000</v>
      </c>
      <c r="E1148" s="19">
        <v>530</v>
      </c>
      <c r="F1148" s="36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40">
        <f>ROUND((E1148/D1148)*100, 0)</f>
        <v>9</v>
      </c>
      <c r="P1148" s="19">
        <f t="shared" si="34"/>
        <v>44.17</v>
      </c>
      <c r="Q1148" t="s">
        <v>8340</v>
      </c>
      <c r="R1148" t="s">
        <v>8341</v>
      </c>
      <c r="S1148" s="30">
        <f>(((I1148/60)/60)/24)+DATE(1970, 1, 1)</f>
        <v>41761.9533912037</v>
      </c>
      <c r="T1148" s="30">
        <f t="shared" si="35"/>
        <v>41723.9533912037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 s="19">
        <v>25000</v>
      </c>
      <c r="E1149" s="19">
        <v>0</v>
      </c>
      <c r="F1149" s="36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40">
        <f>ROUND((E1149/D1149)*100, 0)</f>
        <v>0</v>
      </c>
      <c r="P1149" s="19">
        <f t="shared" si="34"/>
        <v>0</v>
      </c>
      <c r="Q1149" t="s">
        <v>8340</v>
      </c>
      <c r="R1149" t="s">
        <v>8341</v>
      </c>
      <c r="S1149" s="30">
        <f>(((I1149/60)/60)/24)+DATE(1970, 1, 1)</f>
        <v>41931.972025462965</v>
      </c>
      <c r="T1149" s="30">
        <f t="shared" si="35"/>
        <v>41871.972025462965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 s="19">
        <v>15000</v>
      </c>
      <c r="E1150" s="19">
        <v>73</v>
      </c>
      <c r="F1150" s="36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40">
        <f>ROUND((E1150/D1150)*100, 0)</f>
        <v>0</v>
      </c>
      <c r="P1150" s="19">
        <f t="shared" si="34"/>
        <v>24.33</v>
      </c>
      <c r="Q1150" t="s">
        <v>8340</v>
      </c>
      <c r="R1150" t="s">
        <v>8341</v>
      </c>
      <c r="S1150" s="30">
        <f>(((I1150/60)/60)/24)+DATE(1970, 1, 1)</f>
        <v>42705.212743055556</v>
      </c>
      <c r="T1150" s="30">
        <f t="shared" si="35"/>
        <v>42675.171076388884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 s="19">
        <v>50000</v>
      </c>
      <c r="E1151" s="19">
        <v>75</v>
      </c>
      <c r="F1151" s="36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40">
        <f>ROUND((E1151/D1151)*100, 0)</f>
        <v>0</v>
      </c>
      <c r="P1151" s="19">
        <f t="shared" si="34"/>
        <v>37.5</v>
      </c>
      <c r="Q1151" t="s">
        <v>8340</v>
      </c>
      <c r="R1151" t="s">
        <v>8341</v>
      </c>
      <c r="S1151" s="30">
        <f>(((I1151/60)/60)/24)+DATE(1970, 1, 1)</f>
        <v>42537.71025462963</v>
      </c>
      <c r="T1151" s="30">
        <f t="shared" si="35"/>
        <v>42507.71025462963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 s="19">
        <v>2500</v>
      </c>
      <c r="E1152" s="19">
        <v>252</v>
      </c>
      <c r="F1152" s="36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40">
        <f>ROUND((E1152/D1152)*100, 0)</f>
        <v>10</v>
      </c>
      <c r="P1152" s="19">
        <f t="shared" si="34"/>
        <v>42</v>
      </c>
      <c r="Q1152" t="s">
        <v>8340</v>
      </c>
      <c r="R1152" t="s">
        <v>8341</v>
      </c>
      <c r="S1152" s="30">
        <f>(((I1152/60)/60)/24)+DATE(1970, 1, 1)</f>
        <v>42377.954571759255</v>
      </c>
      <c r="T1152" s="30">
        <f t="shared" si="35"/>
        <v>42317.954571759255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 s="19">
        <v>25000</v>
      </c>
      <c r="E1153" s="19">
        <v>0</v>
      </c>
      <c r="F1153" s="36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40">
        <f>ROUND((E1153/D1153)*100, 0)</f>
        <v>0</v>
      </c>
      <c r="P1153" s="19">
        <f t="shared" si="34"/>
        <v>0</v>
      </c>
      <c r="Q1153" t="s">
        <v>8340</v>
      </c>
      <c r="R1153" t="s">
        <v>8341</v>
      </c>
      <c r="S1153" s="30">
        <f>(((I1153/60)/60)/24)+DATE(1970, 1, 1)</f>
        <v>42254.102581018517</v>
      </c>
      <c r="T1153" s="30">
        <f t="shared" si="35"/>
        <v>42224.102581018517</v>
      </c>
    </row>
    <row r="1154" spans="1:20" x14ac:dyDescent="0.25">
      <c r="A1154">
        <v>1152</v>
      </c>
      <c r="B1154" s="3" t="s">
        <v>1153</v>
      </c>
      <c r="C1154" s="3" t="s">
        <v>5262</v>
      </c>
      <c r="D1154" s="19">
        <v>16000</v>
      </c>
      <c r="E1154" s="19">
        <v>911</v>
      </c>
      <c r="F1154" s="36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40">
        <f>ROUND((E1154/D1154)*100, 0)</f>
        <v>6</v>
      </c>
      <c r="P1154" s="19">
        <f t="shared" si="34"/>
        <v>60.73</v>
      </c>
      <c r="Q1154" t="s">
        <v>8340</v>
      </c>
      <c r="R1154" t="s">
        <v>8341</v>
      </c>
      <c r="S1154" s="30">
        <f>(((I1154/60)/60)/24)+DATE(1970, 1, 1)</f>
        <v>42139.709629629629</v>
      </c>
      <c r="T1154" s="30">
        <f t="shared" si="35"/>
        <v>42109.709629629629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 s="19">
        <v>8000</v>
      </c>
      <c r="E1155" s="19">
        <v>50</v>
      </c>
      <c r="F1155" s="36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40">
        <f>ROUND((E1155/D1155)*100, 0)</f>
        <v>1</v>
      </c>
      <c r="P1155" s="19">
        <f t="shared" ref="P1155:P1218" si="36">IFERROR(ROUND((E1155/L1155), 2),0)</f>
        <v>50</v>
      </c>
      <c r="Q1155" t="s">
        <v>8340</v>
      </c>
      <c r="R1155" t="s">
        <v>8341</v>
      </c>
      <c r="S1155" s="30">
        <f>(((I1155/60)/60)/24)+DATE(1970, 1, 1)</f>
        <v>42173.714178240742</v>
      </c>
      <c r="T1155" s="30">
        <f t="shared" ref="T1155:T1218" si="37">(((J1155/60)/60)/24)+DATE(1970, 1, 1)</f>
        <v>42143.714178240742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 s="19">
        <v>5000</v>
      </c>
      <c r="E1156" s="19">
        <v>325</v>
      </c>
      <c r="F1156" s="3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40">
        <f>ROUND((E1156/D1156)*100, 0)</f>
        <v>7</v>
      </c>
      <c r="P1156" s="19">
        <f t="shared" si="36"/>
        <v>108.33</v>
      </c>
      <c r="Q1156" t="s">
        <v>8340</v>
      </c>
      <c r="R1156" t="s">
        <v>8341</v>
      </c>
      <c r="S1156" s="30">
        <f>(((I1156/60)/60)/24)+DATE(1970, 1, 1)</f>
        <v>42253.108865740738</v>
      </c>
      <c r="T1156" s="30">
        <f t="shared" si="37"/>
        <v>42223.108865740738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 s="19">
        <v>25000</v>
      </c>
      <c r="E1157" s="19">
        <v>188</v>
      </c>
      <c r="F1157" s="36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40">
        <f>ROUND((E1157/D1157)*100, 0)</f>
        <v>1</v>
      </c>
      <c r="P1157" s="19">
        <f t="shared" si="36"/>
        <v>23.5</v>
      </c>
      <c r="Q1157" t="s">
        <v>8340</v>
      </c>
      <c r="R1157" t="s">
        <v>8341</v>
      </c>
      <c r="S1157" s="30">
        <f>(((I1157/60)/60)/24)+DATE(1970, 1, 1)</f>
        <v>41865.763981481483</v>
      </c>
      <c r="T1157" s="30">
        <f t="shared" si="37"/>
        <v>41835.763981481483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 s="19">
        <v>6500</v>
      </c>
      <c r="E1158" s="19">
        <v>0</v>
      </c>
      <c r="F1158" s="36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40">
        <f>ROUND((E1158/D1158)*100, 0)</f>
        <v>0</v>
      </c>
      <c r="P1158" s="19">
        <f t="shared" si="36"/>
        <v>0</v>
      </c>
      <c r="Q1158" t="s">
        <v>8340</v>
      </c>
      <c r="R1158" t="s">
        <v>8341</v>
      </c>
      <c r="S1158" s="30">
        <f>(((I1158/60)/60)/24)+DATE(1970, 1, 1)</f>
        <v>42059.07131944444</v>
      </c>
      <c r="T1158" s="30">
        <f t="shared" si="37"/>
        <v>42029.07131944444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 s="19">
        <v>10000</v>
      </c>
      <c r="E1159" s="19">
        <v>151</v>
      </c>
      <c r="F1159" s="36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40">
        <f>ROUND((E1159/D1159)*100, 0)</f>
        <v>2</v>
      </c>
      <c r="P1159" s="19">
        <f t="shared" si="36"/>
        <v>50.33</v>
      </c>
      <c r="Q1159" t="s">
        <v>8340</v>
      </c>
      <c r="R1159" t="s">
        <v>8341</v>
      </c>
      <c r="S1159" s="30">
        <f>(((I1159/60)/60)/24)+DATE(1970, 1, 1)</f>
        <v>41978.669907407413</v>
      </c>
      <c r="T1159" s="30">
        <f t="shared" si="37"/>
        <v>41918.628240740742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 s="19">
        <v>7500</v>
      </c>
      <c r="E1160" s="19">
        <v>35</v>
      </c>
      <c r="F1160" s="36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40">
        <f>ROUND((E1160/D1160)*100, 0)</f>
        <v>0</v>
      </c>
      <c r="P1160" s="19">
        <f t="shared" si="36"/>
        <v>11.67</v>
      </c>
      <c r="Q1160" t="s">
        <v>8340</v>
      </c>
      <c r="R1160" t="s">
        <v>8341</v>
      </c>
      <c r="S1160" s="30">
        <f>(((I1160/60)/60)/24)+DATE(1970, 1, 1)</f>
        <v>41982.09175925926</v>
      </c>
      <c r="T1160" s="30">
        <f t="shared" si="37"/>
        <v>41952.09175925926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 s="19">
        <v>6750</v>
      </c>
      <c r="E1161" s="19">
        <v>0</v>
      </c>
      <c r="F1161" s="36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40">
        <f>ROUND((E1161/D1161)*100, 0)</f>
        <v>0</v>
      </c>
      <c r="P1161" s="19">
        <f t="shared" si="36"/>
        <v>0</v>
      </c>
      <c r="Q1161" t="s">
        <v>8340</v>
      </c>
      <c r="R1161" t="s">
        <v>8341</v>
      </c>
      <c r="S1161" s="30">
        <f>(((I1161/60)/60)/24)+DATE(1970, 1, 1)</f>
        <v>42185.65625</v>
      </c>
      <c r="T1161" s="30">
        <f t="shared" si="37"/>
        <v>42154.726446759261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 s="19">
        <v>30000</v>
      </c>
      <c r="E1162" s="19">
        <v>1155</v>
      </c>
      <c r="F1162" s="36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40">
        <f>ROUND((E1162/D1162)*100, 0)</f>
        <v>4</v>
      </c>
      <c r="P1162" s="19">
        <f t="shared" si="36"/>
        <v>60.79</v>
      </c>
      <c r="Q1162" t="s">
        <v>8340</v>
      </c>
      <c r="R1162" t="s">
        <v>8341</v>
      </c>
      <c r="S1162" s="30">
        <f>(((I1162/60)/60)/24)+DATE(1970, 1, 1)</f>
        <v>42091.113263888896</v>
      </c>
      <c r="T1162" s="30">
        <f t="shared" si="37"/>
        <v>42061.154930555553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 s="19">
        <v>18000</v>
      </c>
      <c r="E1163" s="19">
        <v>0</v>
      </c>
      <c r="F1163" s="36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40">
        <f>ROUND((E1163/D1163)*100, 0)</f>
        <v>0</v>
      </c>
      <c r="P1163" s="19">
        <f t="shared" si="36"/>
        <v>0</v>
      </c>
      <c r="Q1163" t="s">
        <v>8340</v>
      </c>
      <c r="R1163" t="s">
        <v>8341</v>
      </c>
      <c r="S1163" s="30">
        <f>(((I1163/60)/60)/24)+DATE(1970, 1, 1)</f>
        <v>42143.629502314812</v>
      </c>
      <c r="T1163" s="30">
        <f t="shared" si="37"/>
        <v>42122.629502314812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 s="19">
        <v>60000</v>
      </c>
      <c r="E1164" s="19">
        <v>35</v>
      </c>
      <c r="F1164" s="36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40">
        <f>ROUND((E1164/D1164)*100, 0)</f>
        <v>0</v>
      </c>
      <c r="P1164" s="19">
        <f t="shared" si="36"/>
        <v>17.5</v>
      </c>
      <c r="Q1164" t="s">
        <v>8340</v>
      </c>
      <c r="R1164" t="s">
        <v>8341</v>
      </c>
      <c r="S1164" s="30">
        <f>(((I1164/60)/60)/24)+DATE(1970, 1, 1)</f>
        <v>41907.683611111112</v>
      </c>
      <c r="T1164" s="30">
        <f t="shared" si="37"/>
        <v>41876.683611111112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 s="19">
        <v>5200</v>
      </c>
      <c r="E1165" s="19">
        <v>0</v>
      </c>
      <c r="F1165" s="36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40">
        <f>ROUND((E1165/D1165)*100, 0)</f>
        <v>0</v>
      </c>
      <c r="P1165" s="19">
        <f t="shared" si="36"/>
        <v>0</v>
      </c>
      <c r="Q1165" t="s">
        <v>8340</v>
      </c>
      <c r="R1165" t="s">
        <v>8341</v>
      </c>
      <c r="S1165" s="30">
        <f>(((I1165/60)/60)/24)+DATE(1970, 1, 1)</f>
        <v>41860.723611111112</v>
      </c>
      <c r="T1165" s="30">
        <f t="shared" si="37"/>
        <v>41830.723611111112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 s="19">
        <v>10000</v>
      </c>
      <c r="E1166" s="19">
        <v>0</v>
      </c>
      <c r="F1166" s="3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40">
        <f>ROUND((E1166/D1166)*100, 0)</f>
        <v>0</v>
      </c>
      <c r="P1166" s="19">
        <f t="shared" si="36"/>
        <v>0</v>
      </c>
      <c r="Q1166" t="s">
        <v>8340</v>
      </c>
      <c r="R1166" t="s">
        <v>8341</v>
      </c>
      <c r="S1166" s="30">
        <f>(((I1166/60)/60)/24)+DATE(1970, 1, 1)</f>
        <v>42539.724328703705</v>
      </c>
      <c r="T1166" s="30">
        <f t="shared" si="37"/>
        <v>42509.724328703705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 s="19">
        <v>10000</v>
      </c>
      <c r="E1167" s="19">
        <v>2070.5</v>
      </c>
      <c r="F1167" s="36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40">
        <f>ROUND((E1167/D1167)*100, 0)</f>
        <v>21</v>
      </c>
      <c r="P1167" s="19">
        <f t="shared" si="36"/>
        <v>82.82</v>
      </c>
      <c r="Q1167" t="s">
        <v>8340</v>
      </c>
      <c r="R1167" t="s">
        <v>8341</v>
      </c>
      <c r="S1167" s="30">
        <f>(((I1167/60)/60)/24)+DATE(1970, 1, 1)</f>
        <v>41826.214467592588</v>
      </c>
      <c r="T1167" s="30">
        <f t="shared" si="37"/>
        <v>41792.214467592588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 s="19">
        <v>15000</v>
      </c>
      <c r="E1168" s="19">
        <v>2871</v>
      </c>
      <c r="F1168" s="36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40">
        <f>ROUND((E1168/D1168)*100, 0)</f>
        <v>19</v>
      </c>
      <c r="P1168" s="19">
        <f t="shared" si="36"/>
        <v>358.88</v>
      </c>
      <c r="Q1168" t="s">
        <v>8340</v>
      </c>
      <c r="R1168" t="s">
        <v>8341</v>
      </c>
      <c r="S1168" s="30">
        <f>(((I1168/60)/60)/24)+DATE(1970, 1, 1)</f>
        <v>42181.166666666672</v>
      </c>
      <c r="T1168" s="30">
        <f t="shared" si="37"/>
        <v>42150.485439814816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 s="19">
        <v>60000</v>
      </c>
      <c r="E1169" s="19">
        <v>979</v>
      </c>
      <c r="F1169" s="36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40">
        <f>ROUND((E1169/D1169)*100, 0)</f>
        <v>2</v>
      </c>
      <c r="P1169" s="19">
        <f t="shared" si="36"/>
        <v>61.19</v>
      </c>
      <c r="Q1169" t="s">
        <v>8340</v>
      </c>
      <c r="R1169" t="s">
        <v>8341</v>
      </c>
      <c r="S1169" s="30">
        <f>(((I1169/60)/60)/24)+DATE(1970, 1, 1)</f>
        <v>41894.734895833331</v>
      </c>
      <c r="T1169" s="30">
        <f t="shared" si="37"/>
        <v>41863.734895833331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 s="19">
        <v>18000</v>
      </c>
      <c r="E1170" s="19">
        <v>1020</v>
      </c>
      <c r="F1170" s="36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40">
        <f>ROUND((E1170/D1170)*100, 0)</f>
        <v>6</v>
      </c>
      <c r="P1170" s="19">
        <f t="shared" si="36"/>
        <v>340</v>
      </c>
      <c r="Q1170" t="s">
        <v>8340</v>
      </c>
      <c r="R1170" t="s">
        <v>8341</v>
      </c>
      <c r="S1170" s="30">
        <f>(((I1170/60)/60)/24)+DATE(1970, 1, 1)</f>
        <v>42635.053993055553</v>
      </c>
      <c r="T1170" s="30">
        <f t="shared" si="37"/>
        <v>42605.053993055553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 s="19">
        <v>10000</v>
      </c>
      <c r="E1171" s="19">
        <v>17</v>
      </c>
      <c r="F1171" s="36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40">
        <f>ROUND((E1171/D1171)*100, 0)</f>
        <v>0</v>
      </c>
      <c r="P1171" s="19">
        <f t="shared" si="36"/>
        <v>5.67</v>
      </c>
      <c r="Q1171" t="s">
        <v>8340</v>
      </c>
      <c r="R1171" t="s">
        <v>8341</v>
      </c>
      <c r="S1171" s="30">
        <f>(((I1171/60)/60)/24)+DATE(1970, 1, 1)</f>
        <v>42057.353738425925</v>
      </c>
      <c r="T1171" s="30">
        <f t="shared" si="37"/>
        <v>42027.353738425925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 s="19">
        <v>25000</v>
      </c>
      <c r="E1172" s="19">
        <v>100</v>
      </c>
      <c r="F1172" s="36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40">
        <f>ROUND((E1172/D1172)*100, 0)</f>
        <v>0</v>
      </c>
      <c r="P1172" s="19">
        <f t="shared" si="36"/>
        <v>50</v>
      </c>
      <c r="Q1172" t="s">
        <v>8340</v>
      </c>
      <c r="R1172" t="s">
        <v>8341</v>
      </c>
      <c r="S1172" s="30">
        <f>(((I1172/60)/60)/24)+DATE(1970, 1, 1)</f>
        <v>42154.893182870372</v>
      </c>
      <c r="T1172" s="30">
        <f t="shared" si="37"/>
        <v>42124.893182870372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 s="19">
        <v>25000</v>
      </c>
      <c r="E1173" s="19">
        <v>25</v>
      </c>
      <c r="F1173" s="36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40">
        <f>ROUND((E1173/D1173)*100, 0)</f>
        <v>0</v>
      </c>
      <c r="P1173" s="19">
        <f t="shared" si="36"/>
        <v>25</v>
      </c>
      <c r="Q1173" t="s">
        <v>8340</v>
      </c>
      <c r="R1173" t="s">
        <v>8341</v>
      </c>
      <c r="S1173" s="30">
        <f>(((I1173/60)/60)/24)+DATE(1970, 1, 1)</f>
        <v>41956.846377314811</v>
      </c>
      <c r="T1173" s="30">
        <f t="shared" si="37"/>
        <v>41938.804710648146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 s="19">
        <v>9000</v>
      </c>
      <c r="E1174" s="19">
        <v>0</v>
      </c>
      <c r="F1174" s="36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40">
        <f>ROUND((E1174/D1174)*100, 0)</f>
        <v>0</v>
      </c>
      <c r="P1174" s="19">
        <f t="shared" si="36"/>
        <v>0</v>
      </c>
      <c r="Q1174" t="s">
        <v>8340</v>
      </c>
      <c r="R1174" t="s">
        <v>8341</v>
      </c>
      <c r="S1174" s="30">
        <f>(((I1174/60)/60)/24)+DATE(1970, 1, 1)</f>
        <v>41871.682314814818</v>
      </c>
      <c r="T1174" s="30">
        <f t="shared" si="37"/>
        <v>41841.682314814818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 s="19">
        <v>125000</v>
      </c>
      <c r="E1175" s="19">
        <v>30</v>
      </c>
      <c r="F1175" s="36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40">
        <f>ROUND((E1175/D1175)*100, 0)</f>
        <v>0</v>
      </c>
      <c r="P1175" s="19">
        <f t="shared" si="36"/>
        <v>30</v>
      </c>
      <c r="Q1175" t="s">
        <v>8340</v>
      </c>
      <c r="R1175" t="s">
        <v>8341</v>
      </c>
      <c r="S1175" s="30">
        <f>(((I1175/60)/60)/24)+DATE(1970, 1, 1)</f>
        <v>42219.185844907406</v>
      </c>
      <c r="T1175" s="30">
        <f t="shared" si="37"/>
        <v>42184.185844907406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 s="19">
        <v>15000</v>
      </c>
      <c r="E1176" s="19">
        <v>886</v>
      </c>
      <c r="F1176" s="3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40">
        <f>ROUND((E1176/D1176)*100, 0)</f>
        <v>6</v>
      </c>
      <c r="P1176" s="19">
        <f t="shared" si="36"/>
        <v>46.63</v>
      </c>
      <c r="Q1176" t="s">
        <v>8340</v>
      </c>
      <c r="R1176" t="s">
        <v>8341</v>
      </c>
      <c r="S1176" s="30">
        <f>(((I1176/60)/60)/24)+DATE(1970, 1, 1)</f>
        <v>42498.84174768519</v>
      </c>
      <c r="T1176" s="30">
        <f t="shared" si="37"/>
        <v>42468.84174768519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 s="19">
        <v>20000</v>
      </c>
      <c r="E1177" s="19">
        <v>585</v>
      </c>
      <c r="F1177" s="36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40">
        <f>ROUND((E1177/D1177)*100, 0)</f>
        <v>3</v>
      </c>
      <c r="P1177" s="19">
        <f t="shared" si="36"/>
        <v>65</v>
      </c>
      <c r="Q1177" t="s">
        <v>8340</v>
      </c>
      <c r="R1177" t="s">
        <v>8341</v>
      </c>
      <c r="S1177" s="30">
        <f>(((I1177/60)/60)/24)+DATE(1970, 1, 1)</f>
        <v>42200.728460648148</v>
      </c>
      <c r="T1177" s="30">
        <f t="shared" si="37"/>
        <v>42170.728460648148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 s="19">
        <v>175000</v>
      </c>
      <c r="E1178" s="19">
        <v>10</v>
      </c>
      <c r="F1178" s="36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40">
        <f>ROUND((E1178/D1178)*100, 0)</f>
        <v>0</v>
      </c>
      <c r="P1178" s="19">
        <f t="shared" si="36"/>
        <v>10</v>
      </c>
      <c r="Q1178" t="s">
        <v>8340</v>
      </c>
      <c r="R1178" t="s">
        <v>8341</v>
      </c>
      <c r="S1178" s="30">
        <f>(((I1178/60)/60)/24)+DATE(1970, 1, 1)</f>
        <v>42800.541666666672</v>
      </c>
      <c r="T1178" s="30">
        <f t="shared" si="37"/>
        <v>42746.019652777773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 s="19">
        <v>6000</v>
      </c>
      <c r="E1179" s="19">
        <v>0</v>
      </c>
      <c r="F1179" s="36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40">
        <f>ROUND((E1179/D1179)*100, 0)</f>
        <v>0</v>
      </c>
      <c r="P1179" s="19">
        <f t="shared" si="36"/>
        <v>0</v>
      </c>
      <c r="Q1179" t="s">
        <v>8340</v>
      </c>
      <c r="R1179" t="s">
        <v>8341</v>
      </c>
      <c r="S1179" s="30">
        <f>(((I1179/60)/60)/24)+DATE(1970, 1, 1)</f>
        <v>41927.660833333335</v>
      </c>
      <c r="T1179" s="30">
        <f t="shared" si="37"/>
        <v>41897.660833333335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 s="19">
        <v>75000</v>
      </c>
      <c r="E1180" s="19">
        <v>5</v>
      </c>
      <c r="F1180" s="36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40">
        <f>ROUND((E1180/D1180)*100, 0)</f>
        <v>0</v>
      </c>
      <c r="P1180" s="19">
        <f t="shared" si="36"/>
        <v>5</v>
      </c>
      <c r="Q1180" t="s">
        <v>8340</v>
      </c>
      <c r="R1180" t="s">
        <v>8341</v>
      </c>
      <c r="S1180" s="30">
        <f>(((I1180/60)/60)/24)+DATE(1970, 1, 1)</f>
        <v>41867.905694444446</v>
      </c>
      <c r="T1180" s="30">
        <f t="shared" si="37"/>
        <v>41837.905694444446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 s="19">
        <v>60000</v>
      </c>
      <c r="E1181" s="19">
        <v>3200</v>
      </c>
      <c r="F1181" s="36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40">
        <f>ROUND((E1181/D1181)*100, 0)</f>
        <v>5</v>
      </c>
      <c r="P1181" s="19">
        <f t="shared" si="36"/>
        <v>640</v>
      </c>
      <c r="Q1181" t="s">
        <v>8340</v>
      </c>
      <c r="R1181" t="s">
        <v>8341</v>
      </c>
      <c r="S1181" s="30">
        <f>(((I1181/60)/60)/24)+DATE(1970, 1, 1)</f>
        <v>42305.720219907409</v>
      </c>
      <c r="T1181" s="30">
        <f t="shared" si="37"/>
        <v>42275.720219907409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 s="19">
        <v>50000</v>
      </c>
      <c r="E1182" s="19">
        <v>5875</v>
      </c>
      <c r="F1182" s="36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40">
        <f>ROUND((E1182/D1182)*100, 0)</f>
        <v>12</v>
      </c>
      <c r="P1182" s="19">
        <f t="shared" si="36"/>
        <v>69.12</v>
      </c>
      <c r="Q1182" t="s">
        <v>8340</v>
      </c>
      <c r="R1182" t="s">
        <v>8341</v>
      </c>
      <c r="S1182" s="30">
        <f>(((I1182/60)/60)/24)+DATE(1970, 1, 1)</f>
        <v>41818.806875000002</v>
      </c>
      <c r="T1182" s="30">
        <f t="shared" si="37"/>
        <v>41781.806875000002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 s="19">
        <v>50000</v>
      </c>
      <c r="E1183" s="19">
        <v>4</v>
      </c>
      <c r="F1183" s="36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40">
        <f>ROUND((E1183/D1183)*100, 0)</f>
        <v>0</v>
      </c>
      <c r="P1183" s="19">
        <f t="shared" si="36"/>
        <v>1.33</v>
      </c>
      <c r="Q1183" t="s">
        <v>8340</v>
      </c>
      <c r="R1183" t="s">
        <v>8341</v>
      </c>
      <c r="S1183" s="30">
        <f>(((I1183/60)/60)/24)+DATE(1970, 1, 1)</f>
        <v>42064.339363425926</v>
      </c>
      <c r="T1183" s="30">
        <f t="shared" si="37"/>
        <v>42034.339363425926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 s="19">
        <v>1000</v>
      </c>
      <c r="E1184" s="19">
        <v>42</v>
      </c>
      <c r="F1184" s="36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40">
        <f>ROUND((E1184/D1184)*100, 0)</f>
        <v>4</v>
      </c>
      <c r="P1184" s="19">
        <f t="shared" si="36"/>
        <v>10.5</v>
      </c>
      <c r="Q1184" t="s">
        <v>8340</v>
      </c>
      <c r="R1184" t="s">
        <v>8341</v>
      </c>
      <c r="S1184" s="30">
        <f>(((I1184/60)/60)/24)+DATE(1970, 1, 1)</f>
        <v>42747.695833333331</v>
      </c>
      <c r="T1184" s="30">
        <f t="shared" si="37"/>
        <v>42728.827407407407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 s="19">
        <v>2500</v>
      </c>
      <c r="E1185" s="19">
        <v>100</v>
      </c>
      <c r="F1185" s="36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40">
        <f>ROUND((E1185/D1185)*100, 0)</f>
        <v>4</v>
      </c>
      <c r="P1185" s="19">
        <f t="shared" si="36"/>
        <v>33.33</v>
      </c>
      <c r="Q1185" t="s">
        <v>8340</v>
      </c>
      <c r="R1185" t="s">
        <v>8341</v>
      </c>
      <c r="S1185" s="30">
        <f>(((I1185/60)/60)/24)+DATE(1970, 1, 1)</f>
        <v>42676.165972222225</v>
      </c>
      <c r="T1185" s="30">
        <f t="shared" si="37"/>
        <v>42656.86137731481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 s="19">
        <v>22000</v>
      </c>
      <c r="E1186" s="19">
        <v>23086</v>
      </c>
      <c r="F1186" s="34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38">
        <f>ROUND((E1186/D1186)*100, 0)</f>
        <v>105</v>
      </c>
      <c r="P1186" s="19">
        <f t="shared" si="36"/>
        <v>61.56</v>
      </c>
      <c r="Q1186" t="s">
        <v>8342</v>
      </c>
      <c r="R1186" t="s">
        <v>8343</v>
      </c>
      <c r="S1186" s="30">
        <f>(((I1186/60)/60)/24)+DATE(1970, 1, 1)</f>
        <v>42772.599664351852</v>
      </c>
      <c r="T1186" s="30">
        <f t="shared" si="37"/>
        <v>42741.599664351852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 s="19">
        <v>12500</v>
      </c>
      <c r="E1187" s="19">
        <v>13180</v>
      </c>
      <c r="F1187" s="34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38">
        <f>ROUND((E1187/D1187)*100, 0)</f>
        <v>105</v>
      </c>
      <c r="P1187" s="19">
        <f t="shared" si="36"/>
        <v>118.74</v>
      </c>
      <c r="Q1187" t="s">
        <v>8342</v>
      </c>
      <c r="R1187" t="s">
        <v>8343</v>
      </c>
      <c r="S1187" s="30">
        <f>(((I1187/60)/60)/24)+DATE(1970, 1, 1)</f>
        <v>42163.166666666672</v>
      </c>
      <c r="T1187" s="30">
        <f t="shared" si="37"/>
        <v>42130.865150462967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 s="19">
        <v>7500</v>
      </c>
      <c r="E1188" s="19">
        <v>8005</v>
      </c>
      <c r="F1188" s="34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38">
        <f>ROUND((E1188/D1188)*100, 0)</f>
        <v>107</v>
      </c>
      <c r="P1188" s="19">
        <f t="shared" si="36"/>
        <v>65.08</v>
      </c>
      <c r="Q1188" t="s">
        <v>8342</v>
      </c>
      <c r="R1188" t="s">
        <v>8343</v>
      </c>
      <c r="S1188" s="30">
        <f>(((I1188/60)/60)/24)+DATE(1970, 1, 1)</f>
        <v>42156.945833333331</v>
      </c>
      <c r="T1188" s="30">
        <f t="shared" si="37"/>
        <v>42123.86336805555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 s="19">
        <v>8750</v>
      </c>
      <c r="E1189" s="19">
        <v>9111</v>
      </c>
      <c r="F1189" s="34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38">
        <f>ROUND((E1189/D1189)*100, 0)</f>
        <v>104</v>
      </c>
      <c r="P1189" s="19">
        <f t="shared" si="36"/>
        <v>130.16</v>
      </c>
      <c r="Q1189" t="s">
        <v>8342</v>
      </c>
      <c r="R1189" t="s">
        <v>8343</v>
      </c>
      <c r="S1189" s="30">
        <f>(((I1189/60)/60)/24)+DATE(1970, 1, 1)</f>
        <v>42141.75</v>
      </c>
      <c r="T1189" s="30">
        <f t="shared" si="37"/>
        <v>42109.894942129627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 s="19">
        <v>2000</v>
      </c>
      <c r="E1190" s="19">
        <v>3211</v>
      </c>
      <c r="F1190" s="34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38">
        <f>ROUND((E1190/D1190)*100, 0)</f>
        <v>161</v>
      </c>
      <c r="P1190" s="19">
        <f t="shared" si="36"/>
        <v>37.78</v>
      </c>
      <c r="Q1190" t="s">
        <v>8342</v>
      </c>
      <c r="R1190" t="s">
        <v>8343</v>
      </c>
      <c r="S1190" s="30">
        <f>(((I1190/60)/60)/24)+DATE(1970, 1, 1)</f>
        <v>42732.700694444444</v>
      </c>
      <c r="T1190" s="30">
        <f t="shared" si="37"/>
        <v>42711.700694444444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 s="19">
        <v>9000</v>
      </c>
      <c r="E1191" s="19">
        <v>9700</v>
      </c>
      <c r="F1191" s="34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38">
        <f>ROUND((E1191/D1191)*100, 0)</f>
        <v>108</v>
      </c>
      <c r="P1191" s="19">
        <f t="shared" si="36"/>
        <v>112.79</v>
      </c>
      <c r="Q1191" t="s">
        <v>8342</v>
      </c>
      <c r="R1191" t="s">
        <v>8343</v>
      </c>
      <c r="S1191" s="30">
        <f>(((I1191/60)/60)/24)+DATE(1970, 1, 1)</f>
        <v>42550.979108796295</v>
      </c>
      <c r="T1191" s="30">
        <f t="shared" si="37"/>
        <v>42529.979108796295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 s="19">
        <v>500</v>
      </c>
      <c r="E1192" s="19">
        <v>675</v>
      </c>
      <c r="F1192" s="34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38">
        <f>ROUND((E1192/D1192)*100, 0)</f>
        <v>135</v>
      </c>
      <c r="P1192" s="19">
        <f t="shared" si="36"/>
        <v>51.92</v>
      </c>
      <c r="Q1192" t="s">
        <v>8342</v>
      </c>
      <c r="R1192" t="s">
        <v>8343</v>
      </c>
      <c r="S1192" s="30">
        <f>(((I1192/60)/60)/24)+DATE(1970, 1, 1)</f>
        <v>41882.665798611109</v>
      </c>
      <c r="T1192" s="30">
        <f t="shared" si="37"/>
        <v>41852.665798611109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 s="19">
        <v>2700</v>
      </c>
      <c r="E1193" s="19">
        <v>2945</v>
      </c>
      <c r="F1193" s="34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38">
        <f>ROUND((E1193/D1193)*100, 0)</f>
        <v>109</v>
      </c>
      <c r="P1193" s="19">
        <f t="shared" si="36"/>
        <v>89.24</v>
      </c>
      <c r="Q1193" t="s">
        <v>8342</v>
      </c>
      <c r="R1193" t="s">
        <v>8343</v>
      </c>
      <c r="S1193" s="30">
        <f>(((I1193/60)/60)/24)+DATE(1970, 1, 1)</f>
        <v>42449.562037037031</v>
      </c>
      <c r="T1193" s="30">
        <f t="shared" si="37"/>
        <v>42419.603703703702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 s="19">
        <v>100</v>
      </c>
      <c r="E1194" s="19">
        <v>290</v>
      </c>
      <c r="F1194" s="3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39">
        <f>ROUND((E1194/D1194)*100, 0)</f>
        <v>290</v>
      </c>
      <c r="P1194" s="19">
        <f t="shared" si="36"/>
        <v>19.329999999999998</v>
      </c>
      <c r="Q1194" t="s">
        <v>8342</v>
      </c>
      <c r="R1194" t="s">
        <v>8343</v>
      </c>
      <c r="S1194" s="30">
        <f>(((I1194/60)/60)/24)+DATE(1970, 1, 1)</f>
        <v>42777.506689814814</v>
      </c>
      <c r="T1194" s="30">
        <f t="shared" si="37"/>
        <v>42747.506689814814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 s="19">
        <v>21000</v>
      </c>
      <c r="E1195" s="19">
        <v>21831</v>
      </c>
      <c r="F1195" s="34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38">
        <f>ROUND((E1195/D1195)*100, 0)</f>
        <v>104</v>
      </c>
      <c r="P1195" s="19">
        <f t="shared" si="36"/>
        <v>79.97</v>
      </c>
      <c r="Q1195" t="s">
        <v>8342</v>
      </c>
      <c r="R1195" t="s">
        <v>8343</v>
      </c>
      <c r="S1195" s="30">
        <f>(((I1195/60)/60)/24)+DATE(1970, 1, 1)</f>
        <v>42469.734409722223</v>
      </c>
      <c r="T1195" s="30">
        <f t="shared" si="37"/>
        <v>42409.776076388895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 s="19">
        <v>12500</v>
      </c>
      <c r="E1196" s="19">
        <v>40280</v>
      </c>
      <c r="F1196" s="34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39">
        <f>ROUND((E1196/D1196)*100, 0)</f>
        <v>322</v>
      </c>
      <c r="P1196" s="19">
        <f t="shared" si="36"/>
        <v>56.41</v>
      </c>
      <c r="Q1196" t="s">
        <v>8342</v>
      </c>
      <c r="R1196" t="s">
        <v>8343</v>
      </c>
      <c r="S1196" s="30">
        <f>(((I1196/60)/60)/24)+DATE(1970, 1, 1)</f>
        <v>42102.488182870366</v>
      </c>
      <c r="T1196" s="30">
        <f t="shared" si="37"/>
        <v>42072.488182870366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 s="19">
        <v>10000</v>
      </c>
      <c r="E1197" s="19">
        <v>13500</v>
      </c>
      <c r="F1197" s="34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38">
        <f>ROUND((E1197/D1197)*100, 0)</f>
        <v>135</v>
      </c>
      <c r="P1197" s="19">
        <f t="shared" si="36"/>
        <v>79.41</v>
      </c>
      <c r="Q1197" t="s">
        <v>8342</v>
      </c>
      <c r="R1197" t="s">
        <v>8343</v>
      </c>
      <c r="S1197" s="30">
        <f>(((I1197/60)/60)/24)+DATE(1970, 1, 1)</f>
        <v>42358.375</v>
      </c>
      <c r="T1197" s="30">
        <f t="shared" si="37"/>
        <v>42298.34783564815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 s="19">
        <v>14500</v>
      </c>
      <c r="E1198" s="19">
        <v>39137</v>
      </c>
      <c r="F1198" s="34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39">
        <f>ROUND((E1198/D1198)*100, 0)</f>
        <v>270</v>
      </c>
      <c r="P1198" s="19">
        <f t="shared" si="36"/>
        <v>76.44</v>
      </c>
      <c r="Q1198" t="s">
        <v>8342</v>
      </c>
      <c r="R1198" t="s">
        <v>8343</v>
      </c>
      <c r="S1198" s="30">
        <f>(((I1198/60)/60)/24)+DATE(1970, 1, 1)</f>
        <v>42356.818738425922</v>
      </c>
      <c r="T1198" s="30">
        <f t="shared" si="37"/>
        <v>42326.818738425922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 s="19">
        <v>15000</v>
      </c>
      <c r="E1199" s="19">
        <v>37994</v>
      </c>
      <c r="F1199" s="34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39">
        <f>ROUND((E1199/D1199)*100, 0)</f>
        <v>253</v>
      </c>
      <c r="P1199" s="19">
        <f t="shared" si="36"/>
        <v>121</v>
      </c>
      <c r="Q1199" t="s">
        <v>8342</v>
      </c>
      <c r="R1199" t="s">
        <v>8343</v>
      </c>
      <c r="S1199" s="30">
        <f>(((I1199/60)/60)/24)+DATE(1970, 1, 1)</f>
        <v>42534.249305555553</v>
      </c>
      <c r="T1199" s="30">
        <f t="shared" si="37"/>
        <v>42503.66474537037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 s="19">
        <v>3500</v>
      </c>
      <c r="E1200" s="19">
        <v>9121</v>
      </c>
      <c r="F1200" s="34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39">
        <f>ROUND((E1200/D1200)*100, 0)</f>
        <v>261</v>
      </c>
      <c r="P1200" s="19">
        <f t="shared" si="36"/>
        <v>54.62</v>
      </c>
      <c r="Q1200" t="s">
        <v>8342</v>
      </c>
      <c r="R1200" t="s">
        <v>8343</v>
      </c>
      <c r="S1200" s="30">
        <f>(((I1200/60)/60)/24)+DATE(1970, 1, 1)</f>
        <v>42369.125</v>
      </c>
      <c r="T1200" s="30">
        <f t="shared" si="37"/>
        <v>42333.619050925925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 s="19">
        <v>2658</v>
      </c>
      <c r="E1201" s="19">
        <v>2693</v>
      </c>
      <c r="F1201" s="34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38">
        <f>ROUND((E1201/D1201)*100, 0)</f>
        <v>101</v>
      </c>
      <c r="P1201" s="19">
        <f t="shared" si="36"/>
        <v>299.22000000000003</v>
      </c>
      <c r="Q1201" t="s">
        <v>8342</v>
      </c>
      <c r="R1201" t="s">
        <v>8343</v>
      </c>
      <c r="S1201" s="30">
        <f>(((I1201/60)/60)/24)+DATE(1970, 1, 1)</f>
        <v>42193.770833333328</v>
      </c>
      <c r="T1201" s="30">
        <f t="shared" si="37"/>
        <v>42161.770833333328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 s="19">
        <v>4800</v>
      </c>
      <c r="E1202" s="19">
        <v>6029</v>
      </c>
      <c r="F1202" s="34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38">
        <f>ROUND((E1202/D1202)*100, 0)</f>
        <v>126</v>
      </c>
      <c r="P1202" s="19">
        <f t="shared" si="36"/>
        <v>58.53</v>
      </c>
      <c r="Q1202" t="s">
        <v>8342</v>
      </c>
      <c r="R1202" t="s">
        <v>8343</v>
      </c>
      <c r="S1202" s="30">
        <f>(((I1202/60)/60)/24)+DATE(1970, 1, 1)</f>
        <v>42110.477500000001</v>
      </c>
      <c r="T1202" s="30">
        <f t="shared" si="37"/>
        <v>42089.477500000001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 s="19">
        <v>6000</v>
      </c>
      <c r="E1203" s="19">
        <v>6146.27</v>
      </c>
      <c r="F1203" s="34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38">
        <f>ROUND((E1203/D1203)*100, 0)</f>
        <v>102</v>
      </c>
      <c r="P1203" s="19">
        <f t="shared" si="36"/>
        <v>55.37</v>
      </c>
      <c r="Q1203" t="s">
        <v>8342</v>
      </c>
      <c r="R1203" t="s">
        <v>8343</v>
      </c>
      <c r="S1203" s="30">
        <f>(((I1203/60)/60)/24)+DATE(1970, 1, 1)</f>
        <v>42566.60701388889</v>
      </c>
      <c r="T1203" s="30">
        <f t="shared" si="37"/>
        <v>42536.60701388889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 s="19">
        <v>25000</v>
      </c>
      <c r="E1204" s="19">
        <v>49811</v>
      </c>
      <c r="F1204" s="3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38">
        <f>ROUND((E1204/D1204)*100, 0)</f>
        <v>199</v>
      </c>
      <c r="P1204" s="19">
        <f t="shared" si="36"/>
        <v>183.8</v>
      </c>
      <c r="Q1204" t="s">
        <v>8342</v>
      </c>
      <c r="R1204" t="s">
        <v>8343</v>
      </c>
      <c r="S1204" s="30">
        <f>(((I1204/60)/60)/24)+DATE(1970, 1, 1)</f>
        <v>42182.288819444439</v>
      </c>
      <c r="T1204" s="30">
        <f t="shared" si="37"/>
        <v>42152.288819444439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 s="19">
        <v>16300</v>
      </c>
      <c r="E1205" s="19">
        <v>16700</v>
      </c>
      <c r="F1205" s="34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38">
        <f>ROUND((E1205/D1205)*100, 0)</f>
        <v>102</v>
      </c>
      <c r="P1205" s="19">
        <f t="shared" si="36"/>
        <v>165.35</v>
      </c>
      <c r="Q1205" t="s">
        <v>8342</v>
      </c>
      <c r="R1205" t="s">
        <v>8343</v>
      </c>
      <c r="S1205" s="30">
        <f>(((I1205/60)/60)/24)+DATE(1970, 1, 1)</f>
        <v>42155.614895833336</v>
      </c>
      <c r="T1205" s="30">
        <f t="shared" si="37"/>
        <v>42125.614895833336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 s="19">
        <v>13000</v>
      </c>
      <c r="E1206" s="19">
        <v>13383</v>
      </c>
      <c r="F1206" s="34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38">
        <f>ROUND((E1206/D1206)*100, 0)</f>
        <v>103</v>
      </c>
      <c r="P1206" s="19">
        <f t="shared" si="36"/>
        <v>234.79</v>
      </c>
      <c r="Q1206" t="s">
        <v>8342</v>
      </c>
      <c r="R1206" t="s">
        <v>8343</v>
      </c>
      <c r="S1206" s="30">
        <f>(((I1206/60)/60)/24)+DATE(1970, 1, 1)</f>
        <v>42342.208333333328</v>
      </c>
      <c r="T1206" s="30">
        <f t="shared" si="37"/>
        <v>42297.748067129629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 s="19">
        <v>13000</v>
      </c>
      <c r="E1207" s="19">
        <v>13112</v>
      </c>
      <c r="F1207" s="34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38">
        <f>ROUND((E1207/D1207)*100, 0)</f>
        <v>101</v>
      </c>
      <c r="P1207" s="19">
        <f t="shared" si="36"/>
        <v>211.48</v>
      </c>
      <c r="Q1207" t="s">
        <v>8342</v>
      </c>
      <c r="R1207" t="s">
        <v>8343</v>
      </c>
      <c r="S1207" s="30">
        <f>(((I1207/60)/60)/24)+DATE(1970, 1, 1)</f>
        <v>42168.506377314814</v>
      </c>
      <c r="T1207" s="30">
        <f t="shared" si="37"/>
        <v>42138.506377314814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 s="19">
        <v>900</v>
      </c>
      <c r="E1208" s="19">
        <v>1035</v>
      </c>
      <c r="F1208" s="34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38">
        <f>ROUND((E1208/D1208)*100, 0)</f>
        <v>115</v>
      </c>
      <c r="P1208" s="19">
        <f t="shared" si="36"/>
        <v>32.340000000000003</v>
      </c>
      <c r="Q1208" t="s">
        <v>8342</v>
      </c>
      <c r="R1208" t="s">
        <v>8343</v>
      </c>
      <c r="S1208" s="30">
        <f>(((I1208/60)/60)/24)+DATE(1970, 1, 1)</f>
        <v>42805.561805555553</v>
      </c>
      <c r="T1208" s="30">
        <f t="shared" si="37"/>
        <v>42772.776076388895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 s="19">
        <v>16700</v>
      </c>
      <c r="E1209" s="19">
        <v>17396</v>
      </c>
      <c r="F1209" s="34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38">
        <f>ROUND((E1209/D1209)*100, 0)</f>
        <v>104</v>
      </c>
      <c r="P1209" s="19">
        <f t="shared" si="36"/>
        <v>123.38</v>
      </c>
      <c r="Q1209" t="s">
        <v>8342</v>
      </c>
      <c r="R1209" t="s">
        <v>8343</v>
      </c>
      <c r="S1209" s="30">
        <f>(((I1209/60)/60)/24)+DATE(1970, 1, 1)</f>
        <v>42460.416666666672</v>
      </c>
      <c r="T1209" s="30">
        <f t="shared" si="37"/>
        <v>42430.430243055554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 s="19">
        <v>10000</v>
      </c>
      <c r="E1210" s="19">
        <v>15530</v>
      </c>
      <c r="F1210" s="34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38">
        <f>ROUND((E1210/D1210)*100, 0)</f>
        <v>155</v>
      </c>
      <c r="P1210" s="19">
        <f t="shared" si="36"/>
        <v>207.07</v>
      </c>
      <c r="Q1210" t="s">
        <v>8342</v>
      </c>
      <c r="R1210" t="s">
        <v>8343</v>
      </c>
      <c r="S1210" s="30">
        <f>(((I1210/60)/60)/24)+DATE(1970, 1, 1)</f>
        <v>42453.667407407411</v>
      </c>
      <c r="T1210" s="30">
        <f t="shared" si="37"/>
        <v>42423.709074074075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 s="19">
        <v>6000</v>
      </c>
      <c r="E1211" s="19">
        <v>6360</v>
      </c>
      <c r="F1211" s="34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38">
        <f>ROUND((E1211/D1211)*100, 0)</f>
        <v>106</v>
      </c>
      <c r="P1211" s="19">
        <f t="shared" si="36"/>
        <v>138.26</v>
      </c>
      <c r="Q1211" t="s">
        <v>8342</v>
      </c>
      <c r="R1211" t="s">
        <v>8343</v>
      </c>
      <c r="S1211" s="30">
        <f>(((I1211/60)/60)/24)+DATE(1970, 1, 1)</f>
        <v>42791.846122685187</v>
      </c>
      <c r="T1211" s="30">
        <f t="shared" si="37"/>
        <v>42761.846122685187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 s="19">
        <v>20000</v>
      </c>
      <c r="E1212" s="19">
        <v>50863</v>
      </c>
      <c r="F1212" s="34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39">
        <f>ROUND((E1212/D1212)*100, 0)</f>
        <v>254</v>
      </c>
      <c r="P1212" s="19">
        <f t="shared" si="36"/>
        <v>493.82</v>
      </c>
      <c r="Q1212" t="s">
        <v>8342</v>
      </c>
      <c r="R1212" t="s">
        <v>8343</v>
      </c>
      <c r="S1212" s="30">
        <f>(((I1212/60)/60)/24)+DATE(1970, 1, 1)</f>
        <v>42155.875</v>
      </c>
      <c r="T1212" s="30">
        <f t="shared" si="37"/>
        <v>42132.941805555558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 s="19">
        <v>1000</v>
      </c>
      <c r="E1213" s="19">
        <v>1011</v>
      </c>
      <c r="F1213" s="34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38">
        <f>ROUND((E1213/D1213)*100, 0)</f>
        <v>101</v>
      </c>
      <c r="P1213" s="19">
        <f t="shared" si="36"/>
        <v>168.5</v>
      </c>
      <c r="Q1213" t="s">
        <v>8342</v>
      </c>
      <c r="R1213" t="s">
        <v>8343</v>
      </c>
      <c r="S1213" s="30">
        <f>(((I1213/60)/60)/24)+DATE(1970, 1, 1)</f>
        <v>42530.866446759261</v>
      </c>
      <c r="T1213" s="30">
        <f t="shared" si="37"/>
        <v>42515.866446759261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 s="19">
        <v>2500</v>
      </c>
      <c r="E1214" s="19">
        <v>3226</v>
      </c>
      <c r="F1214" s="3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38">
        <f>ROUND((E1214/D1214)*100, 0)</f>
        <v>129</v>
      </c>
      <c r="P1214" s="19">
        <f t="shared" si="36"/>
        <v>38.869999999999997</v>
      </c>
      <c r="Q1214" t="s">
        <v>8342</v>
      </c>
      <c r="R1214" t="s">
        <v>8343</v>
      </c>
      <c r="S1214" s="30">
        <f>(((I1214/60)/60)/24)+DATE(1970, 1, 1)</f>
        <v>42335.041666666672</v>
      </c>
      <c r="T1214" s="30">
        <f t="shared" si="37"/>
        <v>42318.950173611112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 s="19">
        <v>6500</v>
      </c>
      <c r="E1215" s="19">
        <v>6645</v>
      </c>
      <c r="F1215" s="34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38">
        <f>ROUND((E1215/D1215)*100, 0)</f>
        <v>102</v>
      </c>
      <c r="P1215" s="19">
        <f t="shared" si="36"/>
        <v>61.53</v>
      </c>
      <c r="Q1215" t="s">
        <v>8342</v>
      </c>
      <c r="R1215" t="s">
        <v>8343</v>
      </c>
      <c r="S1215" s="30">
        <f>(((I1215/60)/60)/24)+DATE(1970, 1, 1)</f>
        <v>42766.755787037036</v>
      </c>
      <c r="T1215" s="30">
        <f t="shared" si="37"/>
        <v>42731.755787037036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 s="19">
        <v>2000</v>
      </c>
      <c r="E1216" s="19">
        <v>2636</v>
      </c>
      <c r="F1216" s="34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38">
        <f>ROUND((E1216/D1216)*100, 0)</f>
        <v>132</v>
      </c>
      <c r="P1216" s="19">
        <f t="shared" si="36"/>
        <v>105.44</v>
      </c>
      <c r="Q1216" t="s">
        <v>8342</v>
      </c>
      <c r="R1216" t="s">
        <v>8343</v>
      </c>
      <c r="S1216" s="30">
        <f>(((I1216/60)/60)/24)+DATE(1970, 1, 1)</f>
        <v>42164.840335648143</v>
      </c>
      <c r="T1216" s="30">
        <f t="shared" si="37"/>
        <v>42104.840335648143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 s="19">
        <v>5000</v>
      </c>
      <c r="E1217" s="19">
        <v>39304.01</v>
      </c>
      <c r="F1217" s="34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39">
        <f>ROUND((E1217/D1217)*100, 0)</f>
        <v>786</v>
      </c>
      <c r="P1217" s="19">
        <f t="shared" si="36"/>
        <v>71.59</v>
      </c>
      <c r="Q1217" t="s">
        <v>8342</v>
      </c>
      <c r="R1217" t="s">
        <v>8343</v>
      </c>
      <c r="S1217" s="30">
        <f>(((I1217/60)/60)/24)+DATE(1970, 1, 1)</f>
        <v>41789.923101851848</v>
      </c>
      <c r="T1217" s="30">
        <f t="shared" si="37"/>
        <v>41759.923101851848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 s="19">
        <v>14000</v>
      </c>
      <c r="E1218" s="19">
        <v>20398</v>
      </c>
      <c r="F1218" s="34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38">
        <f>ROUND((E1218/D1218)*100, 0)</f>
        <v>146</v>
      </c>
      <c r="P1218" s="19">
        <f t="shared" si="36"/>
        <v>91.88</v>
      </c>
      <c r="Q1218" t="s">
        <v>8342</v>
      </c>
      <c r="R1218" t="s">
        <v>8343</v>
      </c>
      <c r="S1218" s="30">
        <f>(((I1218/60)/60)/24)+DATE(1970, 1, 1)</f>
        <v>42279.960416666669</v>
      </c>
      <c r="T1218" s="30">
        <f t="shared" si="37"/>
        <v>42247.616400462968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 s="19">
        <v>26500</v>
      </c>
      <c r="E1219" s="19">
        <v>27189</v>
      </c>
      <c r="F1219" s="34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38">
        <f>ROUND((E1219/D1219)*100, 0)</f>
        <v>103</v>
      </c>
      <c r="P1219" s="19">
        <f t="shared" ref="P1219:P1282" si="38">IFERROR(ROUND((E1219/L1219), 2),0)</f>
        <v>148.57</v>
      </c>
      <c r="Q1219" t="s">
        <v>8342</v>
      </c>
      <c r="R1219" t="s">
        <v>8343</v>
      </c>
      <c r="S1219" s="30">
        <f>(((I1219/60)/60)/24)+DATE(1970, 1, 1)</f>
        <v>42565.809490740736</v>
      </c>
      <c r="T1219" s="30">
        <f t="shared" ref="T1219:T1282" si="39">(((J1219/60)/60)/24)+DATE(1970, 1, 1)</f>
        <v>42535.809490740736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 s="19">
        <v>9000</v>
      </c>
      <c r="E1220" s="19">
        <v>15505</v>
      </c>
      <c r="F1220" s="34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38">
        <f>ROUND((E1220/D1220)*100, 0)</f>
        <v>172</v>
      </c>
      <c r="P1220" s="19">
        <f t="shared" si="38"/>
        <v>174.21</v>
      </c>
      <c r="Q1220" t="s">
        <v>8342</v>
      </c>
      <c r="R1220" t="s">
        <v>8343</v>
      </c>
      <c r="S1220" s="30">
        <f>(((I1220/60)/60)/24)+DATE(1970, 1, 1)</f>
        <v>42309.125</v>
      </c>
      <c r="T1220" s="30">
        <f t="shared" si="39"/>
        <v>42278.662037037036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 s="19">
        <v>16350</v>
      </c>
      <c r="E1221" s="19">
        <v>26024</v>
      </c>
      <c r="F1221" s="34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38">
        <f>ROUND((E1221/D1221)*100, 0)</f>
        <v>159</v>
      </c>
      <c r="P1221" s="19">
        <f t="shared" si="38"/>
        <v>102.86</v>
      </c>
      <c r="Q1221" t="s">
        <v>8342</v>
      </c>
      <c r="R1221" t="s">
        <v>8343</v>
      </c>
      <c r="S1221" s="30">
        <f>(((I1221/60)/60)/24)+DATE(1970, 1, 1)</f>
        <v>42663.461956018517</v>
      </c>
      <c r="T1221" s="30">
        <f t="shared" si="39"/>
        <v>42633.461956018517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 s="19">
        <v>15000</v>
      </c>
      <c r="E1222" s="19">
        <v>15565</v>
      </c>
      <c r="F1222" s="34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38">
        <f>ROUND((E1222/D1222)*100, 0)</f>
        <v>104</v>
      </c>
      <c r="P1222" s="19">
        <f t="shared" si="38"/>
        <v>111.18</v>
      </c>
      <c r="Q1222" t="s">
        <v>8342</v>
      </c>
      <c r="R1222" t="s">
        <v>8343</v>
      </c>
      <c r="S1222" s="30">
        <f>(((I1222/60)/60)/24)+DATE(1970, 1, 1)</f>
        <v>42241.628611111111</v>
      </c>
      <c r="T1222" s="30">
        <f t="shared" si="39"/>
        <v>42211.628611111111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 s="19">
        <v>2200</v>
      </c>
      <c r="E1223" s="19">
        <v>2451.0100000000002</v>
      </c>
      <c r="F1223" s="34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38">
        <f>ROUND((E1223/D1223)*100, 0)</f>
        <v>111</v>
      </c>
      <c r="P1223" s="19">
        <f t="shared" si="38"/>
        <v>23.8</v>
      </c>
      <c r="Q1223" t="s">
        <v>8342</v>
      </c>
      <c r="R1223" t="s">
        <v>8343</v>
      </c>
      <c r="S1223" s="30">
        <f>(((I1223/60)/60)/24)+DATE(1970, 1, 1)</f>
        <v>42708</v>
      </c>
      <c r="T1223" s="30">
        <f t="shared" si="39"/>
        <v>42680.47555555556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 s="19">
        <v>4000</v>
      </c>
      <c r="E1224" s="19">
        <v>11215</v>
      </c>
      <c r="F1224" s="3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39">
        <f>ROUND((E1224/D1224)*100, 0)</f>
        <v>280</v>
      </c>
      <c r="P1224" s="19">
        <f t="shared" si="38"/>
        <v>81.27</v>
      </c>
      <c r="Q1224" t="s">
        <v>8342</v>
      </c>
      <c r="R1224" t="s">
        <v>8343</v>
      </c>
      <c r="S1224" s="30">
        <f>(((I1224/60)/60)/24)+DATE(1970, 1, 1)</f>
        <v>42461.166666666672</v>
      </c>
      <c r="T1224" s="30">
        <f t="shared" si="39"/>
        <v>42430.720451388886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 s="19">
        <v>19800</v>
      </c>
      <c r="E1225" s="19">
        <v>22197</v>
      </c>
      <c r="F1225" s="34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38">
        <f>ROUND((E1225/D1225)*100, 0)</f>
        <v>112</v>
      </c>
      <c r="P1225" s="19">
        <f t="shared" si="38"/>
        <v>116.21</v>
      </c>
      <c r="Q1225" t="s">
        <v>8342</v>
      </c>
      <c r="R1225" t="s">
        <v>8343</v>
      </c>
      <c r="S1225" s="30">
        <f>(((I1225/60)/60)/24)+DATE(1970, 1, 1)</f>
        <v>42684.218854166669</v>
      </c>
      <c r="T1225" s="30">
        <f t="shared" si="39"/>
        <v>42654.177187499998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 s="19">
        <v>15000</v>
      </c>
      <c r="E1226" s="19">
        <v>1060</v>
      </c>
      <c r="F1226" s="35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40">
        <f>ROUND((E1226/D1226)*100, 0)</f>
        <v>7</v>
      </c>
      <c r="P1226" s="19">
        <f t="shared" si="38"/>
        <v>58.89</v>
      </c>
      <c r="Q1226" t="s">
        <v>8329</v>
      </c>
      <c r="R1226" t="s">
        <v>8344</v>
      </c>
      <c r="S1226" s="30">
        <f>(((I1226/60)/60)/24)+DATE(1970, 1, 1)</f>
        <v>41796.549791666665</v>
      </c>
      <c r="T1226" s="30">
        <f t="shared" si="39"/>
        <v>41736.549791666665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 s="19">
        <v>3000</v>
      </c>
      <c r="E1227" s="19">
        <v>132</v>
      </c>
      <c r="F1227" s="35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40">
        <f>ROUND((E1227/D1227)*100, 0)</f>
        <v>4</v>
      </c>
      <c r="P1227" s="19">
        <f t="shared" si="38"/>
        <v>44</v>
      </c>
      <c r="Q1227" t="s">
        <v>8329</v>
      </c>
      <c r="R1227" t="s">
        <v>8344</v>
      </c>
      <c r="S1227" s="30">
        <f>(((I1227/60)/60)/24)+DATE(1970, 1, 1)</f>
        <v>41569.905995370369</v>
      </c>
      <c r="T1227" s="30">
        <f t="shared" si="39"/>
        <v>41509.905995370369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 s="19">
        <v>50000</v>
      </c>
      <c r="E1228" s="19">
        <v>1937</v>
      </c>
      <c r="F1228" s="35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40">
        <f>ROUND((E1228/D1228)*100, 0)</f>
        <v>4</v>
      </c>
      <c r="P1228" s="19">
        <f t="shared" si="38"/>
        <v>48.43</v>
      </c>
      <c r="Q1228" t="s">
        <v>8329</v>
      </c>
      <c r="R1228" t="s">
        <v>8344</v>
      </c>
      <c r="S1228" s="30">
        <f>(((I1228/60)/60)/24)+DATE(1970, 1, 1)</f>
        <v>41750.041666666664</v>
      </c>
      <c r="T1228" s="30">
        <f t="shared" si="39"/>
        <v>41715.874780092592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 s="19">
        <v>2000</v>
      </c>
      <c r="E1229" s="19">
        <v>0</v>
      </c>
      <c r="F1229" s="35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40">
        <f>ROUND((E1229/D1229)*100, 0)</f>
        <v>0</v>
      </c>
      <c r="P1229" s="19">
        <f t="shared" si="38"/>
        <v>0</v>
      </c>
      <c r="Q1229" t="s">
        <v>8329</v>
      </c>
      <c r="R1229" t="s">
        <v>8344</v>
      </c>
      <c r="S1229" s="30">
        <f>(((I1229/60)/60)/24)+DATE(1970, 1, 1)</f>
        <v>41858.291666666664</v>
      </c>
      <c r="T1229" s="30">
        <f t="shared" si="39"/>
        <v>41827.919166666667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 s="19">
        <v>5000</v>
      </c>
      <c r="E1230" s="19">
        <v>1465</v>
      </c>
      <c r="F1230" s="35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40">
        <f>ROUND((E1230/D1230)*100, 0)</f>
        <v>29</v>
      </c>
      <c r="P1230" s="19">
        <f t="shared" si="38"/>
        <v>61.04</v>
      </c>
      <c r="Q1230" t="s">
        <v>8329</v>
      </c>
      <c r="R1230" t="s">
        <v>8344</v>
      </c>
      <c r="S1230" s="30">
        <f>(((I1230/60)/60)/24)+DATE(1970, 1, 1)</f>
        <v>40814.729259259257</v>
      </c>
      <c r="T1230" s="30">
        <f t="shared" si="39"/>
        <v>40754.729259259257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 s="19">
        <v>2750</v>
      </c>
      <c r="E1231" s="19">
        <v>25</v>
      </c>
      <c r="F1231" s="35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40">
        <f>ROUND((E1231/D1231)*100, 0)</f>
        <v>1</v>
      </c>
      <c r="P1231" s="19">
        <f t="shared" si="38"/>
        <v>25</v>
      </c>
      <c r="Q1231" t="s">
        <v>8329</v>
      </c>
      <c r="R1231" t="s">
        <v>8344</v>
      </c>
      <c r="S1231" s="30">
        <f>(((I1231/60)/60)/24)+DATE(1970, 1, 1)</f>
        <v>41015.666666666664</v>
      </c>
      <c r="T1231" s="30">
        <f t="shared" si="39"/>
        <v>40985.459803240738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 s="19">
        <v>500000</v>
      </c>
      <c r="E1232" s="19">
        <v>0</v>
      </c>
      <c r="F1232" s="35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40">
        <f>ROUND((E1232/D1232)*100, 0)</f>
        <v>0</v>
      </c>
      <c r="P1232" s="19">
        <f t="shared" si="38"/>
        <v>0</v>
      </c>
      <c r="Q1232" t="s">
        <v>8329</v>
      </c>
      <c r="R1232" t="s">
        <v>8344</v>
      </c>
      <c r="S1232" s="30">
        <f>(((I1232/60)/60)/24)+DATE(1970, 1, 1)</f>
        <v>40598.972569444442</v>
      </c>
      <c r="T1232" s="30">
        <f t="shared" si="39"/>
        <v>40568.972569444442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 s="19">
        <v>5000</v>
      </c>
      <c r="E1233" s="19">
        <v>0</v>
      </c>
      <c r="F1233" s="35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40">
        <f>ROUND((E1233/D1233)*100, 0)</f>
        <v>0</v>
      </c>
      <c r="P1233" s="19">
        <f t="shared" si="38"/>
        <v>0</v>
      </c>
      <c r="Q1233" t="s">
        <v>8329</v>
      </c>
      <c r="R1233" t="s">
        <v>8344</v>
      </c>
      <c r="S1233" s="30">
        <f>(((I1233/60)/60)/24)+DATE(1970, 1, 1)</f>
        <v>42244.041666666672</v>
      </c>
      <c r="T1233" s="30">
        <f t="shared" si="39"/>
        <v>42193.941759259258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 s="19">
        <v>5000</v>
      </c>
      <c r="E1234" s="19">
        <v>40</v>
      </c>
      <c r="F1234" s="35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40">
        <f>ROUND((E1234/D1234)*100, 0)</f>
        <v>1</v>
      </c>
      <c r="P1234" s="19">
        <f t="shared" si="38"/>
        <v>40</v>
      </c>
      <c r="Q1234" t="s">
        <v>8329</v>
      </c>
      <c r="R1234" t="s">
        <v>8344</v>
      </c>
      <c r="S1234" s="30">
        <f>(((I1234/60)/60)/24)+DATE(1970, 1, 1)</f>
        <v>41553.848032407412</v>
      </c>
      <c r="T1234" s="30">
        <f t="shared" si="39"/>
        <v>41506.848032407412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 s="19">
        <v>1000</v>
      </c>
      <c r="E1235" s="19">
        <v>116</v>
      </c>
      <c r="F1235" s="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40">
        <f>ROUND((E1235/D1235)*100, 0)</f>
        <v>12</v>
      </c>
      <c r="P1235" s="19">
        <f t="shared" si="38"/>
        <v>19.329999999999998</v>
      </c>
      <c r="Q1235" t="s">
        <v>8329</v>
      </c>
      <c r="R1235" t="s">
        <v>8344</v>
      </c>
      <c r="S1235" s="30">
        <f>(((I1235/60)/60)/24)+DATE(1970, 1, 1)</f>
        <v>40960.948773148149</v>
      </c>
      <c r="T1235" s="30">
        <f t="shared" si="39"/>
        <v>40939.948773148149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 s="19">
        <v>50000</v>
      </c>
      <c r="E1236" s="19">
        <v>0</v>
      </c>
      <c r="F1236" s="35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40">
        <f>ROUND((E1236/D1236)*100, 0)</f>
        <v>0</v>
      </c>
      <c r="P1236" s="19">
        <f t="shared" si="38"/>
        <v>0</v>
      </c>
      <c r="Q1236" t="s">
        <v>8329</v>
      </c>
      <c r="R1236" t="s">
        <v>8344</v>
      </c>
      <c r="S1236" s="30">
        <f>(((I1236/60)/60)/24)+DATE(1970, 1, 1)</f>
        <v>42037.788680555561</v>
      </c>
      <c r="T1236" s="30">
        <f t="shared" si="39"/>
        <v>42007.788680555561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 s="19">
        <v>7534</v>
      </c>
      <c r="E1237" s="19">
        <v>210</v>
      </c>
      <c r="F1237" s="35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40">
        <f>ROUND((E1237/D1237)*100, 0)</f>
        <v>3</v>
      </c>
      <c r="P1237" s="19">
        <f t="shared" si="38"/>
        <v>35</v>
      </c>
      <c r="Q1237" t="s">
        <v>8329</v>
      </c>
      <c r="R1237" t="s">
        <v>8344</v>
      </c>
      <c r="S1237" s="30">
        <f>(((I1237/60)/60)/24)+DATE(1970, 1, 1)</f>
        <v>41623.135405092595</v>
      </c>
      <c r="T1237" s="30">
        <f t="shared" si="39"/>
        <v>41583.135405092595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 s="19">
        <v>2500</v>
      </c>
      <c r="E1238" s="19">
        <v>0</v>
      </c>
      <c r="F1238" s="35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40">
        <f>ROUND((E1238/D1238)*100, 0)</f>
        <v>0</v>
      </c>
      <c r="P1238" s="19">
        <f t="shared" si="38"/>
        <v>0</v>
      </c>
      <c r="Q1238" t="s">
        <v>8329</v>
      </c>
      <c r="R1238" t="s">
        <v>8344</v>
      </c>
      <c r="S1238" s="30">
        <f>(((I1238/60)/60)/24)+DATE(1970, 1, 1)</f>
        <v>41118.666666666664</v>
      </c>
      <c r="T1238" s="30">
        <f t="shared" si="39"/>
        <v>41110.680138888885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 s="19">
        <v>25000</v>
      </c>
      <c r="E1239" s="19">
        <v>0</v>
      </c>
      <c r="F1239" s="35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40">
        <f>ROUND((E1239/D1239)*100, 0)</f>
        <v>0</v>
      </c>
      <c r="P1239" s="19">
        <f t="shared" si="38"/>
        <v>0</v>
      </c>
      <c r="Q1239" t="s">
        <v>8329</v>
      </c>
      <c r="R1239" t="s">
        <v>8344</v>
      </c>
      <c r="S1239" s="30">
        <f>(((I1239/60)/60)/24)+DATE(1970, 1, 1)</f>
        <v>41145.283159722225</v>
      </c>
      <c r="T1239" s="30">
        <f t="shared" si="39"/>
        <v>41125.283159722225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 s="19">
        <v>1000</v>
      </c>
      <c r="E1240" s="19">
        <v>178</v>
      </c>
      <c r="F1240" s="35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40">
        <f>ROUND((E1240/D1240)*100, 0)</f>
        <v>18</v>
      </c>
      <c r="P1240" s="19">
        <f t="shared" si="38"/>
        <v>59.33</v>
      </c>
      <c r="Q1240" t="s">
        <v>8329</v>
      </c>
      <c r="R1240" t="s">
        <v>8344</v>
      </c>
      <c r="S1240" s="30">
        <f>(((I1240/60)/60)/24)+DATE(1970, 1, 1)</f>
        <v>40761.61037037037</v>
      </c>
      <c r="T1240" s="30">
        <f t="shared" si="39"/>
        <v>40731.61037037037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 s="19">
        <v>2500</v>
      </c>
      <c r="E1241" s="19">
        <v>0</v>
      </c>
      <c r="F1241" s="35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40">
        <f>ROUND((E1241/D1241)*100, 0)</f>
        <v>0</v>
      </c>
      <c r="P1241" s="19">
        <f t="shared" si="38"/>
        <v>0</v>
      </c>
      <c r="Q1241" t="s">
        <v>8329</v>
      </c>
      <c r="R1241" t="s">
        <v>8344</v>
      </c>
      <c r="S1241" s="30">
        <f>(((I1241/60)/60)/24)+DATE(1970, 1, 1)</f>
        <v>40913.962581018517</v>
      </c>
      <c r="T1241" s="30">
        <f t="shared" si="39"/>
        <v>40883.962581018517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 s="19">
        <v>8000</v>
      </c>
      <c r="E1242" s="19">
        <v>241</v>
      </c>
      <c r="F1242" s="35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40">
        <f>ROUND((E1242/D1242)*100, 0)</f>
        <v>3</v>
      </c>
      <c r="P1242" s="19">
        <f t="shared" si="38"/>
        <v>30.13</v>
      </c>
      <c r="Q1242" t="s">
        <v>8329</v>
      </c>
      <c r="R1242" t="s">
        <v>8344</v>
      </c>
      <c r="S1242" s="30">
        <f>(((I1242/60)/60)/24)+DATE(1970, 1, 1)</f>
        <v>41467.910416666666</v>
      </c>
      <c r="T1242" s="30">
        <f t="shared" si="39"/>
        <v>41409.040011574078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 s="19">
        <v>5000</v>
      </c>
      <c r="E1243" s="19">
        <v>2537</v>
      </c>
      <c r="F1243" s="35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40">
        <f>ROUND((E1243/D1243)*100, 0)</f>
        <v>51</v>
      </c>
      <c r="P1243" s="19">
        <f t="shared" si="38"/>
        <v>74.62</v>
      </c>
      <c r="Q1243" t="s">
        <v>8329</v>
      </c>
      <c r="R1243" t="s">
        <v>8344</v>
      </c>
      <c r="S1243" s="30">
        <f>(((I1243/60)/60)/24)+DATE(1970, 1, 1)</f>
        <v>41946.249305555553</v>
      </c>
      <c r="T1243" s="30">
        <f t="shared" si="39"/>
        <v>41923.837731481479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 s="19">
        <v>911</v>
      </c>
      <c r="E1244" s="19">
        <v>5</v>
      </c>
      <c r="F1244" s="35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40">
        <f>ROUND((E1244/D1244)*100, 0)</f>
        <v>1</v>
      </c>
      <c r="P1244" s="19">
        <f t="shared" si="38"/>
        <v>5</v>
      </c>
      <c r="Q1244" t="s">
        <v>8329</v>
      </c>
      <c r="R1244" t="s">
        <v>8344</v>
      </c>
      <c r="S1244" s="30">
        <f>(((I1244/60)/60)/24)+DATE(1970, 1, 1)</f>
        <v>40797.554166666669</v>
      </c>
      <c r="T1244" s="30">
        <f t="shared" si="39"/>
        <v>40782.165532407409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 s="19">
        <v>12000</v>
      </c>
      <c r="E1245" s="19">
        <v>1691</v>
      </c>
      <c r="F1245" s="3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40">
        <f>ROUND((E1245/D1245)*100, 0)</f>
        <v>14</v>
      </c>
      <c r="P1245" s="19">
        <f t="shared" si="38"/>
        <v>44.5</v>
      </c>
      <c r="Q1245" t="s">
        <v>8329</v>
      </c>
      <c r="R1245" t="s">
        <v>8344</v>
      </c>
      <c r="S1245" s="30">
        <f>(((I1245/60)/60)/24)+DATE(1970, 1, 1)</f>
        <v>40732.875</v>
      </c>
      <c r="T1245" s="30">
        <f t="shared" si="39"/>
        <v>40671.879293981481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 s="19">
        <v>2000</v>
      </c>
      <c r="E1246" s="19">
        <v>2076</v>
      </c>
      <c r="F1246" s="34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38">
        <f>ROUND((E1246/D1246)*100, 0)</f>
        <v>104</v>
      </c>
      <c r="P1246" s="19">
        <f t="shared" si="38"/>
        <v>46.13</v>
      </c>
      <c r="Q1246" t="s">
        <v>8329</v>
      </c>
      <c r="R1246" t="s">
        <v>8330</v>
      </c>
      <c r="S1246" s="30">
        <f>(((I1246/60)/60)/24)+DATE(1970, 1, 1)</f>
        <v>41386.875</v>
      </c>
      <c r="T1246" s="30">
        <f t="shared" si="39"/>
        <v>41355.825497685182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 s="19">
        <v>2000</v>
      </c>
      <c r="E1247" s="19">
        <v>2405</v>
      </c>
      <c r="F1247" s="34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38">
        <f>ROUND((E1247/D1247)*100, 0)</f>
        <v>120</v>
      </c>
      <c r="P1247" s="19">
        <f t="shared" si="38"/>
        <v>141.47</v>
      </c>
      <c r="Q1247" t="s">
        <v>8329</v>
      </c>
      <c r="R1247" t="s">
        <v>8330</v>
      </c>
      <c r="S1247" s="30">
        <f>(((I1247/60)/60)/24)+DATE(1970, 1, 1)</f>
        <v>41804.599930555552</v>
      </c>
      <c r="T1247" s="30">
        <f t="shared" si="39"/>
        <v>41774.599930555552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 s="19">
        <v>2000</v>
      </c>
      <c r="E1248" s="19">
        <v>2340</v>
      </c>
      <c r="F1248" s="34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38">
        <f>ROUND((E1248/D1248)*100, 0)</f>
        <v>117</v>
      </c>
      <c r="P1248" s="19">
        <f t="shared" si="38"/>
        <v>75.48</v>
      </c>
      <c r="Q1248" t="s">
        <v>8329</v>
      </c>
      <c r="R1248" t="s">
        <v>8330</v>
      </c>
      <c r="S1248" s="30">
        <f>(((I1248/60)/60)/24)+DATE(1970, 1, 1)</f>
        <v>40883.085057870368</v>
      </c>
      <c r="T1248" s="30">
        <f t="shared" si="39"/>
        <v>40838.043391203704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 s="19">
        <v>3500</v>
      </c>
      <c r="E1249" s="19">
        <v>4275</v>
      </c>
      <c r="F1249" s="34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38">
        <f>ROUND((E1249/D1249)*100, 0)</f>
        <v>122</v>
      </c>
      <c r="P1249" s="19">
        <f t="shared" si="38"/>
        <v>85.5</v>
      </c>
      <c r="Q1249" t="s">
        <v>8329</v>
      </c>
      <c r="R1249" t="s">
        <v>8330</v>
      </c>
      <c r="S1249" s="30">
        <f>(((I1249/60)/60)/24)+DATE(1970, 1, 1)</f>
        <v>41400.292303240742</v>
      </c>
      <c r="T1249" s="30">
        <f t="shared" si="39"/>
        <v>41370.292303240742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 s="19">
        <v>2500</v>
      </c>
      <c r="E1250" s="19">
        <v>3791</v>
      </c>
      <c r="F1250" s="34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38">
        <f>ROUND((E1250/D1250)*100, 0)</f>
        <v>152</v>
      </c>
      <c r="P1250" s="19">
        <f t="shared" si="38"/>
        <v>64.25</v>
      </c>
      <c r="Q1250" t="s">
        <v>8329</v>
      </c>
      <c r="R1250" t="s">
        <v>8330</v>
      </c>
      <c r="S1250" s="30">
        <f>(((I1250/60)/60)/24)+DATE(1970, 1, 1)</f>
        <v>41803.290972222225</v>
      </c>
      <c r="T1250" s="30">
        <f t="shared" si="39"/>
        <v>41767.656863425924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 s="19">
        <v>5000</v>
      </c>
      <c r="E1251" s="19">
        <v>5222</v>
      </c>
      <c r="F1251" s="34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38">
        <f>ROUND((E1251/D1251)*100, 0)</f>
        <v>104</v>
      </c>
      <c r="P1251" s="19">
        <f t="shared" si="38"/>
        <v>64.47</v>
      </c>
      <c r="Q1251" t="s">
        <v>8329</v>
      </c>
      <c r="R1251" t="s">
        <v>8330</v>
      </c>
      <c r="S1251" s="30">
        <f>(((I1251/60)/60)/24)+DATE(1970, 1, 1)</f>
        <v>41097.74086805556</v>
      </c>
      <c r="T1251" s="30">
        <f t="shared" si="39"/>
        <v>41067.74086805556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 s="19">
        <v>30000</v>
      </c>
      <c r="E1252" s="19">
        <v>60046</v>
      </c>
      <c r="F1252" s="34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39">
        <f>ROUND((E1252/D1252)*100, 0)</f>
        <v>200</v>
      </c>
      <c r="P1252" s="19">
        <f t="shared" si="38"/>
        <v>118.2</v>
      </c>
      <c r="Q1252" t="s">
        <v>8329</v>
      </c>
      <c r="R1252" t="s">
        <v>8330</v>
      </c>
      <c r="S1252" s="30">
        <f>(((I1252/60)/60)/24)+DATE(1970, 1, 1)</f>
        <v>41888.64271990741</v>
      </c>
      <c r="T1252" s="30">
        <f t="shared" si="39"/>
        <v>41843.64271990741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 s="19">
        <v>6000</v>
      </c>
      <c r="E1253" s="19">
        <v>6108</v>
      </c>
      <c r="F1253" s="34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38">
        <f>ROUND((E1253/D1253)*100, 0)</f>
        <v>102</v>
      </c>
      <c r="P1253" s="19">
        <f t="shared" si="38"/>
        <v>82.54</v>
      </c>
      <c r="Q1253" t="s">
        <v>8329</v>
      </c>
      <c r="R1253" t="s">
        <v>8330</v>
      </c>
      <c r="S1253" s="30">
        <f>(((I1253/60)/60)/24)+DATE(1970, 1, 1)</f>
        <v>40811.814432870371</v>
      </c>
      <c r="T1253" s="30">
        <f t="shared" si="39"/>
        <v>40751.814432870371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 s="19">
        <v>3500</v>
      </c>
      <c r="E1254" s="19">
        <v>4818</v>
      </c>
      <c r="F1254" s="3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38">
        <f>ROUND((E1254/D1254)*100, 0)</f>
        <v>138</v>
      </c>
      <c r="P1254" s="19">
        <f t="shared" si="38"/>
        <v>34.17</v>
      </c>
      <c r="Q1254" t="s">
        <v>8329</v>
      </c>
      <c r="R1254" t="s">
        <v>8330</v>
      </c>
      <c r="S1254" s="30">
        <f>(((I1254/60)/60)/24)+DATE(1970, 1, 1)</f>
        <v>41571.988067129627</v>
      </c>
      <c r="T1254" s="30">
        <f t="shared" si="39"/>
        <v>41543.988067129627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 s="19">
        <v>10</v>
      </c>
      <c r="E1255" s="19">
        <v>30383.32</v>
      </c>
      <c r="F1255" s="34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39">
        <f>ROUND((E1255/D1255)*100, 0)</f>
        <v>303833</v>
      </c>
      <c r="P1255" s="19">
        <f t="shared" si="38"/>
        <v>42.73</v>
      </c>
      <c r="Q1255" t="s">
        <v>8329</v>
      </c>
      <c r="R1255" t="s">
        <v>8330</v>
      </c>
      <c r="S1255" s="30">
        <f>(((I1255/60)/60)/24)+DATE(1970, 1, 1)</f>
        <v>41885.783645833333</v>
      </c>
      <c r="T1255" s="30">
        <f t="shared" si="39"/>
        <v>41855.783645833333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 s="19">
        <v>6700</v>
      </c>
      <c r="E1256" s="19">
        <v>13323</v>
      </c>
      <c r="F1256" s="34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38">
        <f>ROUND((E1256/D1256)*100, 0)</f>
        <v>199</v>
      </c>
      <c r="P1256" s="19">
        <f t="shared" si="38"/>
        <v>94.49</v>
      </c>
      <c r="Q1256" t="s">
        <v>8329</v>
      </c>
      <c r="R1256" t="s">
        <v>8330</v>
      </c>
      <c r="S1256" s="30">
        <f>(((I1256/60)/60)/24)+DATE(1970, 1, 1)</f>
        <v>40544.207638888889</v>
      </c>
      <c r="T1256" s="30">
        <f t="shared" si="39"/>
        <v>40487.621365740742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 s="19">
        <v>3000</v>
      </c>
      <c r="E1257" s="19">
        <v>6071</v>
      </c>
      <c r="F1257" s="34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39">
        <f>ROUND((E1257/D1257)*100, 0)</f>
        <v>202</v>
      </c>
      <c r="P1257" s="19">
        <f t="shared" si="38"/>
        <v>55.7</v>
      </c>
      <c r="Q1257" t="s">
        <v>8329</v>
      </c>
      <c r="R1257" t="s">
        <v>8330</v>
      </c>
      <c r="S1257" s="30">
        <f>(((I1257/60)/60)/24)+DATE(1970, 1, 1)</f>
        <v>41609.887175925927</v>
      </c>
      <c r="T1257" s="30">
        <f t="shared" si="39"/>
        <v>41579.845509259263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 s="19">
        <v>30000</v>
      </c>
      <c r="E1258" s="19">
        <v>35389.129999999997</v>
      </c>
      <c r="F1258" s="34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38">
        <f>ROUND((E1258/D1258)*100, 0)</f>
        <v>118</v>
      </c>
      <c r="P1258" s="19">
        <f t="shared" si="38"/>
        <v>98.03</v>
      </c>
      <c r="Q1258" t="s">
        <v>8329</v>
      </c>
      <c r="R1258" t="s">
        <v>8330</v>
      </c>
      <c r="S1258" s="30">
        <f>(((I1258/60)/60)/24)+DATE(1970, 1, 1)</f>
        <v>40951.919340277782</v>
      </c>
      <c r="T1258" s="30">
        <f t="shared" si="39"/>
        <v>40921.919340277782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 s="19">
        <v>5500</v>
      </c>
      <c r="E1259" s="19">
        <v>16210</v>
      </c>
      <c r="F1259" s="34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39">
        <f>ROUND((E1259/D1259)*100, 0)</f>
        <v>295</v>
      </c>
      <c r="P1259" s="19">
        <f t="shared" si="38"/>
        <v>92.1</v>
      </c>
      <c r="Q1259" t="s">
        <v>8329</v>
      </c>
      <c r="R1259" t="s">
        <v>8330</v>
      </c>
      <c r="S1259" s="30">
        <f>(((I1259/60)/60)/24)+DATE(1970, 1, 1)</f>
        <v>40636.043865740743</v>
      </c>
      <c r="T1259" s="30">
        <f t="shared" si="39"/>
        <v>40587.085532407407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 s="19">
        <v>12000</v>
      </c>
      <c r="E1260" s="19">
        <v>25577.56</v>
      </c>
      <c r="F1260" s="34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39">
        <f>ROUND((E1260/D1260)*100, 0)</f>
        <v>213</v>
      </c>
      <c r="P1260" s="19">
        <f t="shared" si="38"/>
        <v>38.18</v>
      </c>
      <c r="Q1260" t="s">
        <v>8329</v>
      </c>
      <c r="R1260" t="s">
        <v>8330</v>
      </c>
      <c r="S1260" s="30">
        <f>(((I1260/60)/60)/24)+DATE(1970, 1, 1)</f>
        <v>41517.611250000002</v>
      </c>
      <c r="T1260" s="30">
        <f t="shared" si="39"/>
        <v>41487.611250000002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 s="19">
        <v>2500</v>
      </c>
      <c r="E1261" s="19">
        <v>2606</v>
      </c>
      <c r="F1261" s="34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38">
        <f>ROUND((E1261/D1261)*100, 0)</f>
        <v>104</v>
      </c>
      <c r="P1261" s="19">
        <f t="shared" si="38"/>
        <v>27.15</v>
      </c>
      <c r="Q1261" t="s">
        <v>8329</v>
      </c>
      <c r="R1261" t="s">
        <v>8330</v>
      </c>
      <c r="S1261" s="30">
        <f>(((I1261/60)/60)/24)+DATE(1970, 1, 1)</f>
        <v>41799.165972222225</v>
      </c>
      <c r="T1261" s="30">
        <f t="shared" si="39"/>
        <v>41766.970648148148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 s="19">
        <v>3300</v>
      </c>
      <c r="E1262" s="19">
        <v>3751</v>
      </c>
      <c r="F1262" s="34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38">
        <f>ROUND((E1262/D1262)*100, 0)</f>
        <v>114</v>
      </c>
      <c r="P1262" s="19">
        <f t="shared" si="38"/>
        <v>50.69</v>
      </c>
      <c r="Q1262" t="s">
        <v>8329</v>
      </c>
      <c r="R1262" t="s">
        <v>8330</v>
      </c>
      <c r="S1262" s="30">
        <f>(((I1262/60)/60)/24)+DATE(1970, 1, 1)</f>
        <v>41696.842824074076</v>
      </c>
      <c r="T1262" s="30">
        <f t="shared" si="39"/>
        <v>41666.842824074076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 s="19">
        <v>2000</v>
      </c>
      <c r="E1263" s="19">
        <v>2025</v>
      </c>
      <c r="F1263" s="34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38">
        <f>ROUND((E1263/D1263)*100, 0)</f>
        <v>101</v>
      </c>
      <c r="P1263" s="19">
        <f t="shared" si="38"/>
        <v>38.94</v>
      </c>
      <c r="Q1263" t="s">
        <v>8329</v>
      </c>
      <c r="R1263" t="s">
        <v>8330</v>
      </c>
      <c r="S1263" s="30">
        <f>(((I1263/60)/60)/24)+DATE(1970, 1, 1)</f>
        <v>41668.342905092592</v>
      </c>
      <c r="T1263" s="30">
        <f t="shared" si="39"/>
        <v>41638.342905092592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 s="19">
        <v>6500</v>
      </c>
      <c r="E1264" s="19">
        <v>8152</v>
      </c>
      <c r="F1264" s="3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38">
        <f>ROUND((E1264/D1264)*100, 0)</f>
        <v>125</v>
      </c>
      <c r="P1264" s="19">
        <f t="shared" si="38"/>
        <v>77.64</v>
      </c>
      <c r="Q1264" t="s">
        <v>8329</v>
      </c>
      <c r="R1264" t="s">
        <v>8330</v>
      </c>
      <c r="S1264" s="30">
        <f>(((I1264/60)/60)/24)+DATE(1970, 1, 1)</f>
        <v>41686.762638888889</v>
      </c>
      <c r="T1264" s="30">
        <f t="shared" si="39"/>
        <v>41656.762638888889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 s="19">
        <v>1500</v>
      </c>
      <c r="E1265" s="19">
        <v>1785</v>
      </c>
      <c r="F1265" s="34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38">
        <f>ROUND((E1265/D1265)*100, 0)</f>
        <v>119</v>
      </c>
      <c r="P1265" s="19">
        <f t="shared" si="38"/>
        <v>43.54</v>
      </c>
      <c r="Q1265" t="s">
        <v>8329</v>
      </c>
      <c r="R1265" t="s">
        <v>8330</v>
      </c>
      <c r="S1265" s="30">
        <f>(((I1265/60)/60)/24)+DATE(1970, 1, 1)</f>
        <v>41727.041666666664</v>
      </c>
      <c r="T1265" s="30">
        <f t="shared" si="39"/>
        <v>41692.084143518521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 s="19">
        <v>650</v>
      </c>
      <c r="E1266" s="19">
        <v>1082</v>
      </c>
      <c r="F1266" s="34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38">
        <f>ROUND((E1266/D1266)*100, 0)</f>
        <v>166</v>
      </c>
      <c r="P1266" s="19">
        <f t="shared" si="38"/>
        <v>31.82</v>
      </c>
      <c r="Q1266" t="s">
        <v>8329</v>
      </c>
      <c r="R1266" t="s">
        <v>8330</v>
      </c>
      <c r="S1266" s="30">
        <f>(((I1266/60)/60)/24)+DATE(1970, 1, 1)</f>
        <v>41576.662997685184</v>
      </c>
      <c r="T1266" s="30">
        <f t="shared" si="39"/>
        <v>41547.662997685184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 s="19">
        <v>3500</v>
      </c>
      <c r="E1267" s="19">
        <v>4170.17</v>
      </c>
      <c r="F1267" s="34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38">
        <f>ROUND((E1267/D1267)*100, 0)</f>
        <v>119</v>
      </c>
      <c r="P1267" s="19">
        <f t="shared" si="38"/>
        <v>63.18</v>
      </c>
      <c r="Q1267" t="s">
        <v>8329</v>
      </c>
      <c r="R1267" t="s">
        <v>8330</v>
      </c>
      <c r="S1267" s="30">
        <f>(((I1267/60)/60)/24)+DATE(1970, 1, 1)</f>
        <v>40512.655266203699</v>
      </c>
      <c r="T1267" s="30">
        <f t="shared" si="39"/>
        <v>40465.655266203699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 s="19">
        <v>9500</v>
      </c>
      <c r="E1268" s="19">
        <v>9545</v>
      </c>
      <c r="F1268" s="34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38">
        <f>ROUND((E1268/D1268)*100, 0)</f>
        <v>100</v>
      </c>
      <c r="P1268" s="19">
        <f t="shared" si="38"/>
        <v>190.9</v>
      </c>
      <c r="Q1268" t="s">
        <v>8329</v>
      </c>
      <c r="R1268" t="s">
        <v>8330</v>
      </c>
      <c r="S1268" s="30">
        <f>(((I1268/60)/60)/24)+DATE(1970, 1, 1)</f>
        <v>41650.87667824074</v>
      </c>
      <c r="T1268" s="30">
        <f t="shared" si="39"/>
        <v>41620.87667824074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 s="19">
        <v>22000</v>
      </c>
      <c r="E1269" s="19">
        <v>22396</v>
      </c>
      <c r="F1269" s="34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38">
        <f>ROUND((E1269/D1269)*100, 0)</f>
        <v>102</v>
      </c>
      <c r="P1269" s="19">
        <f t="shared" si="38"/>
        <v>140.86000000000001</v>
      </c>
      <c r="Q1269" t="s">
        <v>8329</v>
      </c>
      <c r="R1269" t="s">
        <v>8330</v>
      </c>
      <c r="S1269" s="30">
        <f>(((I1269/60)/60)/24)+DATE(1970, 1, 1)</f>
        <v>41479.585162037038</v>
      </c>
      <c r="T1269" s="30">
        <f t="shared" si="39"/>
        <v>41449.585162037038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 s="19">
        <v>12000</v>
      </c>
      <c r="E1270" s="19">
        <v>14000</v>
      </c>
      <c r="F1270" s="34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38">
        <f>ROUND((E1270/D1270)*100, 0)</f>
        <v>117</v>
      </c>
      <c r="P1270" s="19">
        <f t="shared" si="38"/>
        <v>76.92</v>
      </c>
      <c r="Q1270" t="s">
        <v>8329</v>
      </c>
      <c r="R1270" t="s">
        <v>8330</v>
      </c>
      <c r="S1270" s="30">
        <f>(((I1270/60)/60)/24)+DATE(1970, 1, 1)</f>
        <v>41537.845451388886</v>
      </c>
      <c r="T1270" s="30">
        <f t="shared" si="39"/>
        <v>41507.845451388886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 s="19">
        <v>18800</v>
      </c>
      <c r="E1271" s="19">
        <v>20426</v>
      </c>
      <c r="F1271" s="34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38">
        <f>ROUND((E1271/D1271)*100, 0)</f>
        <v>109</v>
      </c>
      <c r="P1271" s="19">
        <f t="shared" si="38"/>
        <v>99.16</v>
      </c>
      <c r="Q1271" t="s">
        <v>8329</v>
      </c>
      <c r="R1271" t="s">
        <v>8330</v>
      </c>
      <c r="S1271" s="30">
        <f>(((I1271/60)/60)/24)+DATE(1970, 1, 1)</f>
        <v>42476</v>
      </c>
      <c r="T1271" s="30">
        <f t="shared" si="39"/>
        <v>42445.823055555549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 s="19">
        <v>10000</v>
      </c>
      <c r="E1272" s="19">
        <v>11472</v>
      </c>
      <c r="F1272" s="34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38">
        <f>ROUND((E1272/D1272)*100, 0)</f>
        <v>115</v>
      </c>
      <c r="P1272" s="19">
        <f t="shared" si="38"/>
        <v>67.88</v>
      </c>
      <c r="Q1272" t="s">
        <v>8329</v>
      </c>
      <c r="R1272" t="s">
        <v>8330</v>
      </c>
      <c r="S1272" s="30">
        <f>(((I1272/60)/60)/24)+DATE(1970, 1, 1)</f>
        <v>40993.815300925926</v>
      </c>
      <c r="T1272" s="30">
        <f t="shared" si="39"/>
        <v>40933.856967592597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 s="19">
        <v>7500</v>
      </c>
      <c r="E1273" s="19">
        <v>7635</v>
      </c>
      <c r="F1273" s="34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38">
        <f>ROUND((E1273/D1273)*100, 0)</f>
        <v>102</v>
      </c>
      <c r="P1273" s="19">
        <f t="shared" si="38"/>
        <v>246.29</v>
      </c>
      <c r="Q1273" t="s">
        <v>8329</v>
      </c>
      <c r="R1273" t="s">
        <v>8330</v>
      </c>
      <c r="S1273" s="30">
        <f>(((I1273/60)/60)/24)+DATE(1970, 1, 1)</f>
        <v>41591.725219907406</v>
      </c>
      <c r="T1273" s="30">
        <f t="shared" si="39"/>
        <v>41561.683553240742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 s="19">
        <v>5000</v>
      </c>
      <c r="E1274" s="19">
        <v>5300</v>
      </c>
      <c r="F1274" s="3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38">
        <f>ROUND((E1274/D1274)*100, 0)</f>
        <v>106</v>
      </c>
      <c r="P1274" s="19">
        <f t="shared" si="38"/>
        <v>189.29</v>
      </c>
      <c r="Q1274" t="s">
        <v>8329</v>
      </c>
      <c r="R1274" t="s">
        <v>8330</v>
      </c>
      <c r="S1274" s="30">
        <f>(((I1274/60)/60)/24)+DATE(1970, 1, 1)</f>
        <v>40344.166666666664</v>
      </c>
      <c r="T1274" s="30">
        <f t="shared" si="39"/>
        <v>40274.745127314818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 s="19">
        <v>4000</v>
      </c>
      <c r="E1275" s="19">
        <v>4140</v>
      </c>
      <c r="F1275" s="34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38">
        <f>ROUND((E1275/D1275)*100, 0)</f>
        <v>104</v>
      </c>
      <c r="P1275" s="19">
        <f t="shared" si="38"/>
        <v>76.67</v>
      </c>
      <c r="Q1275" t="s">
        <v>8329</v>
      </c>
      <c r="R1275" t="s">
        <v>8330</v>
      </c>
      <c r="S1275" s="30">
        <f>(((I1275/60)/60)/24)+DATE(1970, 1, 1)</f>
        <v>41882.730219907404</v>
      </c>
      <c r="T1275" s="30">
        <f t="shared" si="39"/>
        <v>41852.730219907404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 s="19">
        <v>25000</v>
      </c>
      <c r="E1276" s="19">
        <v>38743.839999999997</v>
      </c>
      <c r="F1276" s="34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38">
        <f>ROUND((E1276/D1276)*100, 0)</f>
        <v>155</v>
      </c>
      <c r="P1276" s="19">
        <f t="shared" si="38"/>
        <v>82.96</v>
      </c>
      <c r="Q1276" t="s">
        <v>8329</v>
      </c>
      <c r="R1276" t="s">
        <v>8330</v>
      </c>
      <c r="S1276" s="30">
        <f>(((I1276/60)/60)/24)+DATE(1970, 1, 1)</f>
        <v>41151.690104166664</v>
      </c>
      <c r="T1276" s="30">
        <f t="shared" si="39"/>
        <v>41116.690104166664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 s="19">
        <v>15000</v>
      </c>
      <c r="E1277" s="19">
        <v>24321.1</v>
      </c>
      <c r="F1277" s="34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38">
        <f>ROUND((E1277/D1277)*100, 0)</f>
        <v>162</v>
      </c>
      <c r="P1277" s="19">
        <f t="shared" si="38"/>
        <v>62.52</v>
      </c>
      <c r="Q1277" t="s">
        <v>8329</v>
      </c>
      <c r="R1277" t="s">
        <v>8330</v>
      </c>
      <c r="S1277" s="30">
        <f>(((I1277/60)/60)/24)+DATE(1970, 1, 1)</f>
        <v>41493.867905092593</v>
      </c>
      <c r="T1277" s="30">
        <f t="shared" si="39"/>
        <v>41458.867905092593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 s="19">
        <v>3000</v>
      </c>
      <c r="E1278" s="19">
        <v>3132.63</v>
      </c>
      <c r="F1278" s="34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38">
        <f>ROUND((E1278/D1278)*100, 0)</f>
        <v>104</v>
      </c>
      <c r="P1278" s="19">
        <f t="shared" si="38"/>
        <v>46.07</v>
      </c>
      <c r="Q1278" t="s">
        <v>8329</v>
      </c>
      <c r="R1278" t="s">
        <v>8330</v>
      </c>
      <c r="S1278" s="30">
        <f>(((I1278/60)/60)/24)+DATE(1970, 1, 1)</f>
        <v>40057.166666666664</v>
      </c>
      <c r="T1278" s="30">
        <f t="shared" si="39"/>
        <v>40007.704247685186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 s="19">
        <v>15000</v>
      </c>
      <c r="E1279" s="19">
        <v>15918.65</v>
      </c>
      <c r="F1279" s="34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38">
        <f>ROUND((E1279/D1279)*100, 0)</f>
        <v>106</v>
      </c>
      <c r="P1279" s="19">
        <f t="shared" si="38"/>
        <v>38.54</v>
      </c>
      <c r="Q1279" t="s">
        <v>8329</v>
      </c>
      <c r="R1279" t="s">
        <v>8330</v>
      </c>
      <c r="S1279" s="30">
        <f>(((I1279/60)/60)/24)+DATE(1970, 1, 1)</f>
        <v>41156.561886574076</v>
      </c>
      <c r="T1279" s="30">
        <f t="shared" si="39"/>
        <v>41121.561886574076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 s="19">
        <v>6500</v>
      </c>
      <c r="E1280" s="19">
        <v>10071</v>
      </c>
      <c r="F1280" s="34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38">
        <f>ROUND((E1280/D1280)*100, 0)</f>
        <v>155</v>
      </c>
      <c r="P1280" s="19">
        <f t="shared" si="38"/>
        <v>53.01</v>
      </c>
      <c r="Q1280" t="s">
        <v>8329</v>
      </c>
      <c r="R1280" t="s">
        <v>8330</v>
      </c>
      <c r="S1280" s="30">
        <f>(((I1280/60)/60)/24)+DATE(1970, 1, 1)</f>
        <v>41815.083333333336</v>
      </c>
      <c r="T1280" s="30">
        <f t="shared" si="39"/>
        <v>41786.555162037039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 s="19">
        <v>12516</v>
      </c>
      <c r="E1281" s="19">
        <v>13864.17</v>
      </c>
      <c r="F1281" s="34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38">
        <f>ROUND((E1281/D1281)*100, 0)</f>
        <v>111</v>
      </c>
      <c r="P1281" s="19">
        <f t="shared" si="38"/>
        <v>73.36</v>
      </c>
      <c r="Q1281" t="s">
        <v>8329</v>
      </c>
      <c r="R1281" t="s">
        <v>8330</v>
      </c>
      <c r="S1281" s="30">
        <f>(((I1281/60)/60)/24)+DATE(1970, 1, 1)</f>
        <v>41722.057523148149</v>
      </c>
      <c r="T1281" s="30">
        <f t="shared" si="39"/>
        <v>41682.099189814813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 s="19">
        <v>15000</v>
      </c>
      <c r="E1282" s="19">
        <v>16636.78</v>
      </c>
      <c r="F1282" s="34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38">
        <f>ROUND((E1282/D1282)*100, 0)</f>
        <v>111</v>
      </c>
      <c r="P1282" s="19">
        <f t="shared" si="38"/>
        <v>127.98</v>
      </c>
      <c r="Q1282" t="s">
        <v>8329</v>
      </c>
      <c r="R1282" t="s">
        <v>8330</v>
      </c>
      <c r="S1282" s="30">
        <f>(((I1282/60)/60)/24)+DATE(1970, 1, 1)</f>
        <v>40603.757569444446</v>
      </c>
      <c r="T1282" s="30">
        <f t="shared" si="39"/>
        <v>40513.757569444446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 s="19">
        <v>7000</v>
      </c>
      <c r="E1283" s="19">
        <v>7750</v>
      </c>
      <c r="F1283" s="34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38">
        <f>ROUND((E1283/D1283)*100, 0)</f>
        <v>111</v>
      </c>
      <c r="P1283" s="19">
        <f t="shared" ref="P1283:P1346" si="40">IFERROR(ROUND((E1283/L1283), 2),0)</f>
        <v>104.73</v>
      </c>
      <c r="Q1283" t="s">
        <v>8329</v>
      </c>
      <c r="R1283" t="s">
        <v>8330</v>
      </c>
      <c r="S1283" s="30">
        <f>(((I1283/60)/60)/24)+DATE(1970, 1, 1)</f>
        <v>41483.743472222224</v>
      </c>
      <c r="T1283" s="30">
        <f t="shared" ref="T1283:T1346" si="41">(((J1283/60)/60)/24)+DATE(1970, 1, 1)</f>
        <v>41463.743472222224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 s="19">
        <v>15000</v>
      </c>
      <c r="E1284" s="19">
        <v>18542</v>
      </c>
      <c r="F1284" s="3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38">
        <f>ROUND((E1284/D1284)*100, 0)</f>
        <v>124</v>
      </c>
      <c r="P1284" s="19">
        <f t="shared" si="40"/>
        <v>67.67</v>
      </c>
      <c r="Q1284" t="s">
        <v>8329</v>
      </c>
      <c r="R1284" t="s">
        <v>8330</v>
      </c>
      <c r="S1284" s="30">
        <f>(((I1284/60)/60)/24)+DATE(1970, 1, 1)</f>
        <v>41617.207638888889</v>
      </c>
      <c r="T1284" s="30">
        <f t="shared" si="41"/>
        <v>41586.475173611114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 s="19">
        <v>1000</v>
      </c>
      <c r="E1285" s="19">
        <v>2110.5</v>
      </c>
      <c r="F1285" s="34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39">
        <f>ROUND((E1285/D1285)*100, 0)</f>
        <v>211</v>
      </c>
      <c r="P1285" s="19">
        <f t="shared" si="40"/>
        <v>95.93</v>
      </c>
      <c r="Q1285" t="s">
        <v>8329</v>
      </c>
      <c r="R1285" t="s">
        <v>8330</v>
      </c>
      <c r="S1285" s="30">
        <f>(((I1285/60)/60)/24)+DATE(1970, 1, 1)</f>
        <v>41344.166666666664</v>
      </c>
      <c r="T1285" s="30">
        <f t="shared" si="41"/>
        <v>41320.717465277776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 s="19">
        <v>2000</v>
      </c>
      <c r="E1286" s="19">
        <v>2020</v>
      </c>
      <c r="F1286" s="34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38">
        <f>ROUND((E1286/D1286)*100, 0)</f>
        <v>101</v>
      </c>
      <c r="P1286" s="19">
        <f t="shared" si="40"/>
        <v>65.16</v>
      </c>
      <c r="Q1286" t="s">
        <v>8321</v>
      </c>
      <c r="R1286" t="s">
        <v>8322</v>
      </c>
      <c r="S1286" s="30">
        <f>(((I1286/60)/60)/24)+DATE(1970, 1, 1)</f>
        <v>42735.707638888889</v>
      </c>
      <c r="T1286" s="30">
        <f t="shared" si="41"/>
        <v>42712.23474537037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 s="19">
        <v>2000</v>
      </c>
      <c r="E1287" s="19">
        <v>2033</v>
      </c>
      <c r="F1287" s="34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38">
        <f>ROUND((E1287/D1287)*100, 0)</f>
        <v>102</v>
      </c>
      <c r="P1287" s="19">
        <f t="shared" si="40"/>
        <v>32.270000000000003</v>
      </c>
      <c r="Q1287" t="s">
        <v>8321</v>
      </c>
      <c r="R1287" t="s">
        <v>8322</v>
      </c>
      <c r="S1287" s="30">
        <f>(((I1287/60)/60)/24)+DATE(1970, 1, 1)</f>
        <v>42175.583043981482</v>
      </c>
      <c r="T1287" s="30">
        <f t="shared" si="41"/>
        <v>42160.583043981482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 s="19">
        <v>1500</v>
      </c>
      <c r="E1288" s="19">
        <v>1625</v>
      </c>
      <c r="F1288" s="34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38">
        <f>ROUND((E1288/D1288)*100, 0)</f>
        <v>108</v>
      </c>
      <c r="P1288" s="19">
        <f t="shared" si="40"/>
        <v>81.25</v>
      </c>
      <c r="Q1288" t="s">
        <v>8321</v>
      </c>
      <c r="R1288" t="s">
        <v>8322</v>
      </c>
      <c r="S1288" s="30">
        <f>(((I1288/60)/60)/24)+DATE(1970, 1, 1)</f>
        <v>42052.583333333328</v>
      </c>
      <c r="T1288" s="30">
        <f t="shared" si="41"/>
        <v>42039.384571759263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 s="19">
        <v>250</v>
      </c>
      <c r="E1289" s="19">
        <v>605</v>
      </c>
      <c r="F1289" s="34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39">
        <f>ROUND((E1289/D1289)*100, 0)</f>
        <v>242</v>
      </c>
      <c r="P1289" s="19">
        <f t="shared" si="40"/>
        <v>24.2</v>
      </c>
      <c r="Q1289" t="s">
        <v>8321</v>
      </c>
      <c r="R1289" t="s">
        <v>8322</v>
      </c>
      <c r="S1289" s="30">
        <f>(((I1289/60)/60)/24)+DATE(1970, 1, 1)</f>
        <v>42167.621018518519</v>
      </c>
      <c r="T1289" s="30">
        <f t="shared" si="41"/>
        <v>42107.621018518519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 s="19">
        <v>4000</v>
      </c>
      <c r="E1290" s="19">
        <v>4018</v>
      </c>
      <c r="F1290" s="34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38">
        <f>ROUND((E1290/D1290)*100, 0)</f>
        <v>100</v>
      </c>
      <c r="P1290" s="19">
        <f t="shared" si="40"/>
        <v>65.87</v>
      </c>
      <c r="Q1290" t="s">
        <v>8321</v>
      </c>
      <c r="R1290" t="s">
        <v>8322</v>
      </c>
      <c r="S1290" s="30">
        <f>(((I1290/60)/60)/24)+DATE(1970, 1, 1)</f>
        <v>42592.166666666672</v>
      </c>
      <c r="T1290" s="30">
        <f t="shared" si="41"/>
        <v>42561.154664351852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 s="19">
        <v>1500</v>
      </c>
      <c r="E1291" s="19">
        <v>1876</v>
      </c>
      <c r="F1291" s="34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38">
        <f>ROUND((E1291/D1291)*100, 0)</f>
        <v>125</v>
      </c>
      <c r="P1291" s="19">
        <f t="shared" si="40"/>
        <v>36.08</v>
      </c>
      <c r="Q1291" t="s">
        <v>8321</v>
      </c>
      <c r="R1291" t="s">
        <v>8322</v>
      </c>
      <c r="S1291" s="30">
        <f>(((I1291/60)/60)/24)+DATE(1970, 1, 1)</f>
        <v>42739.134780092587</v>
      </c>
      <c r="T1291" s="30">
        <f t="shared" si="41"/>
        <v>42709.134780092587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 s="19">
        <v>3500</v>
      </c>
      <c r="E1292" s="19">
        <v>3800</v>
      </c>
      <c r="F1292" s="34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38">
        <f>ROUND((E1292/D1292)*100, 0)</f>
        <v>109</v>
      </c>
      <c r="P1292" s="19">
        <f t="shared" si="40"/>
        <v>44.19</v>
      </c>
      <c r="Q1292" t="s">
        <v>8321</v>
      </c>
      <c r="R1292" t="s">
        <v>8322</v>
      </c>
      <c r="S1292" s="30">
        <f>(((I1292/60)/60)/24)+DATE(1970, 1, 1)</f>
        <v>42117.290972222225</v>
      </c>
      <c r="T1292" s="30">
        <f t="shared" si="41"/>
        <v>42086.614942129629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 s="19">
        <v>3000</v>
      </c>
      <c r="E1293" s="19">
        <v>4371</v>
      </c>
      <c r="F1293" s="34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38">
        <f>ROUND((E1293/D1293)*100, 0)</f>
        <v>146</v>
      </c>
      <c r="P1293" s="19">
        <f t="shared" si="40"/>
        <v>104.07</v>
      </c>
      <c r="Q1293" t="s">
        <v>8321</v>
      </c>
      <c r="R1293" t="s">
        <v>8322</v>
      </c>
      <c r="S1293" s="30">
        <f>(((I1293/60)/60)/24)+DATE(1970, 1, 1)</f>
        <v>42101.291666666672</v>
      </c>
      <c r="T1293" s="30">
        <f t="shared" si="41"/>
        <v>42064.652673611112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 s="19">
        <v>1700</v>
      </c>
      <c r="E1294" s="19">
        <v>1870</v>
      </c>
      <c r="F1294" s="3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38">
        <f>ROUND((E1294/D1294)*100, 0)</f>
        <v>110</v>
      </c>
      <c r="P1294" s="19">
        <f t="shared" si="40"/>
        <v>35.96</v>
      </c>
      <c r="Q1294" t="s">
        <v>8321</v>
      </c>
      <c r="R1294" t="s">
        <v>8322</v>
      </c>
      <c r="S1294" s="30">
        <f>(((I1294/60)/60)/24)+DATE(1970, 1, 1)</f>
        <v>42283.957638888889</v>
      </c>
      <c r="T1294" s="30">
        <f t="shared" si="41"/>
        <v>42256.764212962968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 s="19">
        <v>15000</v>
      </c>
      <c r="E1295" s="19">
        <v>15335</v>
      </c>
      <c r="F1295" s="34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38">
        <f>ROUND((E1295/D1295)*100, 0)</f>
        <v>102</v>
      </c>
      <c r="P1295" s="19">
        <f t="shared" si="40"/>
        <v>127.79</v>
      </c>
      <c r="Q1295" t="s">
        <v>8321</v>
      </c>
      <c r="R1295" t="s">
        <v>8322</v>
      </c>
      <c r="S1295" s="30">
        <f>(((I1295/60)/60)/24)+DATE(1970, 1, 1)</f>
        <v>42322.742719907401</v>
      </c>
      <c r="T1295" s="30">
        <f t="shared" si="41"/>
        <v>42292.701053240744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 s="19">
        <v>500</v>
      </c>
      <c r="E1296" s="19">
        <v>610</v>
      </c>
      <c r="F1296" s="34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38">
        <f>ROUND((E1296/D1296)*100, 0)</f>
        <v>122</v>
      </c>
      <c r="P1296" s="19">
        <f t="shared" si="40"/>
        <v>27.73</v>
      </c>
      <c r="Q1296" t="s">
        <v>8321</v>
      </c>
      <c r="R1296" t="s">
        <v>8322</v>
      </c>
      <c r="S1296" s="30">
        <f>(((I1296/60)/60)/24)+DATE(1970, 1, 1)</f>
        <v>42296.458333333328</v>
      </c>
      <c r="T1296" s="30">
        <f t="shared" si="41"/>
        <v>42278.453668981485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 s="19">
        <v>2500</v>
      </c>
      <c r="E1297" s="19">
        <v>2549</v>
      </c>
      <c r="F1297" s="34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38">
        <f>ROUND((E1297/D1297)*100, 0)</f>
        <v>102</v>
      </c>
      <c r="P1297" s="19">
        <f t="shared" si="40"/>
        <v>39.83</v>
      </c>
      <c r="Q1297" t="s">
        <v>8321</v>
      </c>
      <c r="R1297" t="s">
        <v>8322</v>
      </c>
      <c r="S1297" s="30">
        <f>(((I1297/60)/60)/24)+DATE(1970, 1, 1)</f>
        <v>42214.708333333328</v>
      </c>
      <c r="T1297" s="30">
        <f t="shared" si="41"/>
        <v>42184.572881944448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 s="19">
        <v>850</v>
      </c>
      <c r="E1298" s="19">
        <v>1200</v>
      </c>
      <c r="F1298" s="34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38">
        <f>ROUND((E1298/D1298)*100, 0)</f>
        <v>141</v>
      </c>
      <c r="P1298" s="19">
        <f t="shared" si="40"/>
        <v>52.17</v>
      </c>
      <c r="Q1298" t="s">
        <v>8321</v>
      </c>
      <c r="R1298" t="s">
        <v>8322</v>
      </c>
      <c r="S1298" s="30">
        <f>(((I1298/60)/60)/24)+DATE(1970, 1, 1)</f>
        <v>42443.008946759262</v>
      </c>
      <c r="T1298" s="30">
        <f t="shared" si="41"/>
        <v>42423.050613425927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 s="19">
        <v>20000</v>
      </c>
      <c r="E1299" s="19">
        <v>21905</v>
      </c>
      <c r="F1299" s="34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38">
        <f>ROUND((E1299/D1299)*100, 0)</f>
        <v>110</v>
      </c>
      <c r="P1299" s="19">
        <f t="shared" si="40"/>
        <v>92.04</v>
      </c>
      <c r="Q1299" t="s">
        <v>8321</v>
      </c>
      <c r="R1299" t="s">
        <v>8322</v>
      </c>
      <c r="S1299" s="30">
        <f>(((I1299/60)/60)/24)+DATE(1970, 1, 1)</f>
        <v>42491.747199074074</v>
      </c>
      <c r="T1299" s="30">
        <f t="shared" si="41"/>
        <v>42461.747199074074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 s="19">
        <v>2000</v>
      </c>
      <c r="E1300" s="19">
        <v>2093</v>
      </c>
      <c r="F1300" s="34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38">
        <f>ROUND((E1300/D1300)*100, 0)</f>
        <v>105</v>
      </c>
      <c r="P1300" s="19">
        <f t="shared" si="40"/>
        <v>63.42</v>
      </c>
      <c r="Q1300" t="s">
        <v>8321</v>
      </c>
      <c r="R1300" t="s">
        <v>8322</v>
      </c>
      <c r="S1300" s="30">
        <f>(((I1300/60)/60)/24)+DATE(1970, 1, 1)</f>
        <v>42488.680925925932</v>
      </c>
      <c r="T1300" s="30">
        <f t="shared" si="41"/>
        <v>42458.680925925932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 s="19">
        <v>3500</v>
      </c>
      <c r="E1301" s="19">
        <v>4340</v>
      </c>
      <c r="F1301" s="34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38">
        <f>ROUND((E1301/D1301)*100, 0)</f>
        <v>124</v>
      </c>
      <c r="P1301" s="19">
        <f t="shared" si="40"/>
        <v>135.63</v>
      </c>
      <c r="Q1301" t="s">
        <v>8321</v>
      </c>
      <c r="R1301" t="s">
        <v>8322</v>
      </c>
      <c r="S1301" s="30">
        <f>(((I1301/60)/60)/24)+DATE(1970, 1, 1)</f>
        <v>42199.814340277779</v>
      </c>
      <c r="T1301" s="30">
        <f t="shared" si="41"/>
        <v>42169.814340277779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 s="19">
        <v>3000</v>
      </c>
      <c r="E1302" s="19">
        <v>4050</v>
      </c>
      <c r="F1302" s="34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38">
        <f>ROUND((E1302/D1302)*100, 0)</f>
        <v>135</v>
      </c>
      <c r="P1302" s="19">
        <f t="shared" si="40"/>
        <v>168.75</v>
      </c>
      <c r="Q1302" t="s">
        <v>8321</v>
      </c>
      <c r="R1302" t="s">
        <v>8322</v>
      </c>
      <c r="S1302" s="30">
        <f>(((I1302/60)/60)/24)+DATE(1970, 1, 1)</f>
        <v>42522.789583333331</v>
      </c>
      <c r="T1302" s="30">
        <f t="shared" si="41"/>
        <v>42483.675208333334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 s="19">
        <v>2000</v>
      </c>
      <c r="E1303" s="19">
        <v>2055</v>
      </c>
      <c r="F1303" s="34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38">
        <f>ROUND((E1303/D1303)*100, 0)</f>
        <v>103</v>
      </c>
      <c r="P1303" s="19">
        <f t="shared" si="40"/>
        <v>70.86</v>
      </c>
      <c r="Q1303" t="s">
        <v>8321</v>
      </c>
      <c r="R1303" t="s">
        <v>8322</v>
      </c>
      <c r="S1303" s="30">
        <f>(((I1303/60)/60)/24)+DATE(1970, 1, 1)</f>
        <v>42206.125</v>
      </c>
      <c r="T1303" s="30">
        <f t="shared" si="41"/>
        <v>42195.749745370369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 s="19">
        <v>2500</v>
      </c>
      <c r="E1304" s="19">
        <v>2500</v>
      </c>
      <c r="F1304" s="3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38">
        <f>ROUND((E1304/D1304)*100, 0)</f>
        <v>100</v>
      </c>
      <c r="P1304" s="19">
        <f t="shared" si="40"/>
        <v>50</v>
      </c>
      <c r="Q1304" t="s">
        <v>8321</v>
      </c>
      <c r="R1304" t="s">
        <v>8322</v>
      </c>
      <c r="S1304" s="30">
        <f>(((I1304/60)/60)/24)+DATE(1970, 1, 1)</f>
        <v>42705.099664351852</v>
      </c>
      <c r="T1304" s="30">
        <f t="shared" si="41"/>
        <v>42675.057997685188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 s="19">
        <v>3500</v>
      </c>
      <c r="E1305" s="19">
        <v>4559.13</v>
      </c>
      <c r="F1305" s="34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38">
        <f>ROUND((E1305/D1305)*100, 0)</f>
        <v>130</v>
      </c>
      <c r="P1305" s="19">
        <f t="shared" si="40"/>
        <v>42.21</v>
      </c>
      <c r="Q1305" t="s">
        <v>8321</v>
      </c>
      <c r="R1305" t="s">
        <v>8322</v>
      </c>
      <c r="S1305" s="30">
        <f>(((I1305/60)/60)/24)+DATE(1970, 1, 1)</f>
        <v>42582.458333333328</v>
      </c>
      <c r="T1305" s="30">
        <f t="shared" si="41"/>
        <v>42566.441203703704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 s="19">
        <v>40000</v>
      </c>
      <c r="E1306" s="19">
        <v>15851</v>
      </c>
      <c r="F1306" s="35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40">
        <f>ROUND((E1306/D1306)*100, 0)</f>
        <v>40</v>
      </c>
      <c r="P1306" s="19">
        <f t="shared" si="40"/>
        <v>152.41</v>
      </c>
      <c r="Q1306" t="s">
        <v>8323</v>
      </c>
      <c r="R1306" t="s">
        <v>8325</v>
      </c>
      <c r="S1306" s="30">
        <f>(((I1306/60)/60)/24)+DATE(1970, 1, 1)</f>
        <v>42807.152835648143</v>
      </c>
      <c r="T1306" s="30">
        <f t="shared" si="41"/>
        <v>42747.194502314815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 s="19">
        <v>30000</v>
      </c>
      <c r="E1307" s="19">
        <v>7793</v>
      </c>
      <c r="F1307" s="35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40">
        <f>ROUND((E1307/D1307)*100, 0)</f>
        <v>26</v>
      </c>
      <c r="P1307" s="19">
        <f t="shared" si="40"/>
        <v>90.62</v>
      </c>
      <c r="Q1307" t="s">
        <v>8323</v>
      </c>
      <c r="R1307" t="s">
        <v>8325</v>
      </c>
      <c r="S1307" s="30">
        <f>(((I1307/60)/60)/24)+DATE(1970, 1, 1)</f>
        <v>42572.729166666672</v>
      </c>
      <c r="T1307" s="30">
        <f t="shared" si="41"/>
        <v>42543.665601851855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 s="19">
        <v>110000</v>
      </c>
      <c r="E1308" s="19">
        <v>71771</v>
      </c>
      <c r="F1308" s="35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40">
        <f>ROUND((E1308/D1308)*100, 0)</f>
        <v>65</v>
      </c>
      <c r="P1308" s="19">
        <f t="shared" si="40"/>
        <v>201.6</v>
      </c>
      <c r="Q1308" t="s">
        <v>8323</v>
      </c>
      <c r="R1308" t="s">
        <v>8325</v>
      </c>
      <c r="S1308" s="30">
        <f>(((I1308/60)/60)/24)+DATE(1970, 1, 1)</f>
        <v>41977.457569444443</v>
      </c>
      <c r="T1308" s="30">
        <f t="shared" si="41"/>
        <v>41947.457569444443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 s="19">
        <v>50000</v>
      </c>
      <c r="E1309" s="19">
        <v>5757</v>
      </c>
      <c r="F1309" s="35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40">
        <f>ROUND((E1309/D1309)*100, 0)</f>
        <v>12</v>
      </c>
      <c r="P1309" s="19">
        <f t="shared" si="40"/>
        <v>127.93</v>
      </c>
      <c r="Q1309" t="s">
        <v>8323</v>
      </c>
      <c r="R1309" t="s">
        <v>8325</v>
      </c>
      <c r="S1309" s="30">
        <f>(((I1309/60)/60)/24)+DATE(1970, 1, 1)</f>
        <v>42417.503229166665</v>
      </c>
      <c r="T1309" s="30">
        <f t="shared" si="41"/>
        <v>42387.503229166665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 s="19">
        <v>10000</v>
      </c>
      <c r="E1310" s="19">
        <v>1136</v>
      </c>
      <c r="F1310" s="35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40">
        <f>ROUND((E1310/D1310)*100, 0)</f>
        <v>11</v>
      </c>
      <c r="P1310" s="19">
        <f t="shared" si="40"/>
        <v>29.89</v>
      </c>
      <c r="Q1310" t="s">
        <v>8323</v>
      </c>
      <c r="R1310" t="s">
        <v>8325</v>
      </c>
      <c r="S1310" s="30">
        <f>(((I1310/60)/60)/24)+DATE(1970, 1, 1)</f>
        <v>42651.613564814819</v>
      </c>
      <c r="T1310" s="30">
        <f t="shared" si="41"/>
        <v>42611.613564814819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 s="19">
        <v>11500</v>
      </c>
      <c r="E1311" s="19">
        <v>12879</v>
      </c>
      <c r="F1311" s="35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38">
        <f>ROUND((E1311/D1311)*100, 0)</f>
        <v>112</v>
      </c>
      <c r="P1311" s="19">
        <f t="shared" si="40"/>
        <v>367.97</v>
      </c>
      <c r="Q1311" t="s">
        <v>8323</v>
      </c>
      <c r="R1311" t="s">
        <v>8325</v>
      </c>
      <c r="S1311" s="30">
        <f>(((I1311/60)/60)/24)+DATE(1970, 1, 1)</f>
        <v>42292.882731481484</v>
      </c>
      <c r="T1311" s="30">
        <f t="shared" si="41"/>
        <v>42257.882731481484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 s="19">
        <v>20000</v>
      </c>
      <c r="E1312" s="19">
        <v>3100</v>
      </c>
      <c r="F1312" s="35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40">
        <f>ROUND((E1312/D1312)*100, 0)</f>
        <v>16</v>
      </c>
      <c r="P1312" s="19">
        <f t="shared" si="40"/>
        <v>129.16999999999999</v>
      </c>
      <c r="Q1312" t="s">
        <v>8323</v>
      </c>
      <c r="R1312" t="s">
        <v>8325</v>
      </c>
      <c r="S1312" s="30">
        <f>(((I1312/60)/60)/24)+DATE(1970, 1, 1)</f>
        <v>42601.667245370365</v>
      </c>
      <c r="T1312" s="30">
        <f t="shared" si="41"/>
        <v>42556.667245370365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 s="19">
        <v>250000</v>
      </c>
      <c r="E1313" s="19">
        <v>80070</v>
      </c>
      <c r="F1313" s="35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40">
        <f>ROUND((E1313/D1313)*100, 0)</f>
        <v>32</v>
      </c>
      <c r="P1313" s="19">
        <f t="shared" si="40"/>
        <v>800.7</v>
      </c>
      <c r="Q1313" t="s">
        <v>8323</v>
      </c>
      <c r="R1313" t="s">
        <v>8325</v>
      </c>
      <c r="S1313" s="30">
        <f>(((I1313/60)/60)/24)+DATE(1970, 1, 1)</f>
        <v>42704.843969907408</v>
      </c>
      <c r="T1313" s="30">
        <f t="shared" si="41"/>
        <v>42669.802303240736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 s="19">
        <v>4600</v>
      </c>
      <c r="E1314" s="19">
        <v>28</v>
      </c>
      <c r="F1314" s="35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40">
        <f>ROUND((E1314/D1314)*100, 0)</f>
        <v>1</v>
      </c>
      <c r="P1314" s="19">
        <f t="shared" si="40"/>
        <v>28</v>
      </c>
      <c r="Q1314" t="s">
        <v>8323</v>
      </c>
      <c r="R1314" t="s">
        <v>8325</v>
      </c>
      <c r="S1314" s="30">
        <f>(((I1314/60)/60)/24)+DATE(1970, 1, 1)</f>
        <v>42112.702800925923</v>
      </c>
      <c r="T1314" s="30">
        <f t="shared" si="41"/>
        <v>42082.702800925923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 s="19">
        <v>40000</v>
      </c>
      <c r="E1315" s="19">
        <v>12446</v>
      </c>
      <c r="F1315" s="3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40">
        <f>ROUND((E1315/D1315)*100, 0)</f>
        <v>31</v>
      </c>
      <c r="P1315" s="19">
        <f t="shared" si="40"/>
        <v>102.02</v>
      </c>
      <c r="Q1315" t="s">
        <v>8323</v>
      </c>
      <c r="R1315" t="s">
        <v>8325</v>
      </c>
      <c r="S1315" s="30">
        <f>(((I1315/60)/60)/24)+DATE(1970, 1, 1)</f>
        <v>42432.709652777776</v>
      </c>
      <c r="T1315" s="30">
        <f t="shared" si="41"/>
        <v>42402.709652777776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 s="19">
        <v>180000</v>
      </c>
      <c r="E1316" s="19">
        <v>2028</v>
      </c>
      <c r="F1316" s="35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40">
        <f>ROUND((E1316/D1316)*100, 0)</f>
        <v>1</v>
      </c>
      <c r="P1316" s="19">
        <f t="shared" si="40"/>
        <v>184.36</v>
      </c>
      <c r="Q1316" t="s">
        <v>8323</v>
      </c>
      <c r="R1316" t="s">
        <v>8325</v>
      </c>
      <c r="S1316" s="30">
        <f>(((I1316/60)/60)/24)+DATE(1970, 1, 1)</f>
        <v>42664.669675925921</v>
      </c>
      <c r="T1316" s="30">
        <f t="shared" si="41"/>
        <v>42604.669675925921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 s="19">
        <v>100000</v>
      </c>
      <c r="E1317" s="19">
        <v>40404</v>
      </c>
      <c r="F1317" s="35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40">
        <f>ROUND((E1317/D1317)*100, 0)</f>
        <v>40</v>
      </c>
      <c r="P1317" s="19">
        <f t="shared" si="40"/>
        <v>162.91999999999999</v>
      </c>
      <c r="Q1317" t="s">
        <v>8323</v>
      </c>
      <c r="R1317" t="s">
        <v>8325</v>
      </c>
      <c r="S1317" s="30">
        <f>(((I1317/60)/60)/24)+DATE(1970, 1, 1)</f>
        <v>42314.041666666672</v>
      </c>
      <c r="T1317" s="30">
        <f t="shared" si="41"/>
        <v>42278.498240740737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 s="19">
        <v>75000</v>
      </c>
      <c r="E1318" s="19">
        <v>1</v>
      </c>
      <c r="F1318" s="35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40">
        <f>ROUND((E1318/D1318)*100, 0)</f>
        <v>0</v>
      </c>
      <c r="P1318" s="19">
        <f t="shared" si="40"/>
        <v>1</v>
      </c>
      <c r="Q1318" t="s">
        <v>8323</v>
      </c>
      <c r="R1318" t="s">
        <v>8325</v>
      </c>
      <c r="S1318" s="30">
        <f>(((I1318/60)/60)/24)+DATE(1970, 1, 1)</f>
        <v>42428.961909722217</v>
      </c>
      <c r="T1318" s="30">
        <f t="shared" si="41"/>
        <v>42393.961909722217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 s="19">
        <v>200000</v>
      </c>
      <c r="E1319" s="19">
        <v>11467</v>
      </c>
      <c r="F1319" s="35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40">
        <f>ROUND((E1319/D1319)*100, 0)</f>
        <v>6</v>
      </c>
      <c r="P1319" s="19">
        <f t="shared" si="40"/>
        <v>603.53</v>
      </c>
      <c r="Q1319" t="s">
        <v>8323</v>
      </c>
      <c r="R1319" t="s">
        <v>8325</v>
      </c>
      <c r="S1319" s="30">
        <f>(((I1319/60)/60)/24)+DATE(1970, 1, 1)</f>
        <v>42572.583333333328</v>
      </c>
      <c r="T1319" s="30">
        <f t="shared" si="41"/>
        <v>42520.235486111109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 s="19">
        <v>40000</v>
      </c>
      <c r="E1320" s="19">
        <v>6130</v>
      </c>
      <c r="F1320" s="35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40">
        <f>ROUND((E1320/D1320)*100, 0)</f>
        <v>15</v>
      </c>
      <c r="P1320" s="19">
        <f t="shared" si="40"/>
        <v>45.41</v>
      </c>
      <c r="Q1320" t="s">
        <v>8323</v>
      </c>
      <c r="R1320" t="s">
        <v>8325</v>
      </c>
      <c r="S1320" s="30">
        <f>(((I1320/60)/60)/24)+DATE(1970, 1, 1)</f>
        <v>42015.043657407412</v>
      </c>
      <c r="T1320" s="30">
        <f t="shared" si="41"/>
        <v>41985.043657407412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 s="19">
        <v>5800</v>
      </c>
      <c r="E1321" s="19">
        <v>876</v>
      </c>
      <c r="F1321" s="35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40">
        <f>ROUND((E1321/D1321)*100, 0)</f>
        <v>15</v>
      </c>
      <c r="P1321" s="19">
        <f t="shared" si="40"/>
        <v>97.33</v>
      </c>
      <c r="Q1321" t="s">
        <v>8323</v>
      </c>
      <c r="R1321" t="s">
        <v>8325</v>
      </c>
      <c r="S1321" s="30">
        <f>(((I1321/60)/60)/24)+DATE(1970, 1, 1)</f>
        <v>41831.666666666664</v>
      </c>
      <c r="T1321" s="30">
        <f t="shared" si="41"/>
        <v>41816.812094907407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 s="19">
        <v>100000</v>
      </c>
      <c r="E1322" s="19">
        <v>503</v>
      </c>
      <c r="F1322" s="35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40">
        <f>ROUND((E1322/D1322)*100, 0)</f>
        <v>1</v>
      </c>
      <c r="P1322" s="19">
        <f t="shared" si="40"/>
        <v>167.67</v>
      </c>
      <c r="Q1322" t="s">
        <v>8323</v>
      </c>
      <c r="R1322" t="s">
        <v>8325</v>
      </c>
      <c r="S1322" s="30">
        <f>(((I1322/60)/60)/24)+DATE(1970, 1, 1)</f>
        <v>42734.958333333328</v>
      </c>
      <c r="T1322" s="30">
        <f t="shared" si="41"/>
        <v>42705.690347222218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 s="19">
        <v>462000</v>
      </c>
      <c r="E1323" s="19">
        <v>6019</v>
      </c>
      <c r="F1323" s="35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40">
        <f>ROUND((E1323/D1323)*100, 0)</f>
        <v>1</v>
      </c>
      <c r="P1323" s="19">
        <f t="shared" si="40"/>
        <v>859.86</v>
      </c>
      <c r="Q1323" t="s">
        <v>8323</v>
      </c>
      <c r="R1323" t="s">
        <v>8325</v>
      </c>
      <c r="S1323" s="30">
        <f>(((I1323/60)/60)/24)+DATE(1970, 1, 1)</f>
        <v>42727.74927083333</v>
      </c>
      <c r="T1323" s="30">
        <f t="shared" si="41"/>
        <v>42697.74927083333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 s="19">
        <v>35000</v>
      </c>
      <c r="E1324" s="19">
        <v>106</v>
      </c>
      <c r="F1324" s="35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40">
        <f>ROUND((E1324/D1324)*100, 0)</f>
        <v>0</v>
      </c>
      <c r="P1324" s="19">
        <f t="shared" si="40"/>
        <v>26.5</v>
      </c>
      <c r="Q1324" t="s">
        <v>8323</v>
      </c>
      <c r="R1324" t="s">
        <v>8325</v>
      </c>
      <c r="S1324" s="30">
        <f>(((I1324/60)/60)/24)+DATE(1970, 1, 1)</f>
        <v>42145.656539351854</v>
      </c>
      <c r="T1324" s="30">
        <f t="shared" si="41"/>
        <v>42115.656539351854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 s="19">
        <v>15000</v>
      </c>
      <c r="E1325" s="19">
        <v>1332</v>
      </c>
      <c r="F1325" s="3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40">
        <f>ROUND((E1325/D1325)*100, 0)</f>
        <v>9</v>
      </c>
      <c r="P1325" s="19">
        <f t="shared" si="40"/>
        <v>30.27</v>
      </c>
      <c r="Q1325" t="s">
        <v>8323</v>
      </c>
      <c r="R1325" t="s">
        <v>8325</v>
      </c>
      <c r="S1325" s="30">
        <f>(((I1325/60)/60)/24)+DATE(1970, 1, 1)</f>
        <v>42486.288194444445</v>
      </c>
      <c r="T1325" s="30">
        <f t="shared" si="41"/>
        <v>42451.698449074072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 s="19">
        <v>50000</v>
      </c>
      <c r="E1326" s="19">
        <v>4920</v>
      </c>
      <c r="F1326" s="35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40">
        <f>ROUND((E1326/D1326)*100, 0)</f>
        <v>10</v>
      </c>
      <c r="P1326" s="19">
        <f t="shared" si="40"/>
        <v>54.67</v>
      </c>
      <c r="Q1326" t="s">
        <v>8323</v>
      </c>
      <c r="R1326" t="s">
        <v>8325</v>
      </c>
      <c r="S1326" s="30">
        <f>(((I1326/60)/60)/24)+DATE(1970, 1, 1)</f>
        <v>42656.633703703701</v>
      </c>
      <c r="T1326" s="30">
        <f t="shared" si="41"/>
        <v>42626.633703703701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 s="19">
        <v>20000</v>
      </c>
      <c r="E1327" s="19">
        <v>486</v>
      </c>
      <c r="F1327" s="35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40">
        <f>ROUND((E1327/D1327)*100, 0)</f>
        <v>2</v>
      </c>
      <c r="P1327" s="19">
        <f t="shared" si="40"/>
        <v>60.75</v>
      </c>
      <c r="Q1327" t="s">
        <v>8323</v>
      </c>
      <c r="R1327" t="s">
        <v>8325</v>
      </c>
      <c r="S1327" s="30">
        <f>(((I1327/60)/60)/24)+DATE(1970, 1, 1)</f>
        <v>42734.086053240739</v>
      </c>
      <c r="T1327" s="30">
        <f t="shared" si="41"/>
        <v>42704.086053240739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 s="19">
        <v>100000</v>
      </c>
      <c r="E1328" s="19">
        <v>1130</v>
      </c>
      <c r="F1328" s="35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40">
        <f>ROUND((E1328/D1328)*100, 0)</f>
        <v>1</v>
      </c>
      <c r="P1328" s="19">
        <f t="shared" si="40"/>
        <v>102.73</v>
      </c>
      <c r="Q1328" t="s">
        <v>8323</v>
      </c>
      <c r="R1328" t="s">
        <v>8325</v>
      </c>
      <c r="S1328" s="30">
        <f>(((I1328/60)/60)/24)+DATE(1970, 1, 1)</f>
        <v>42019.791990740734</v>
      </c>
      <c r="T1328" s="30">
        <f t="shared" si="41"/>
        <v>41974.791990740734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 s="19">
        <v>48000</v>
      </c>
      <c r="E1329" s="19">
        <v>1705</v>
      </c>
      <c r="F1329" s="35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40">
        <f>ROUND((E1329/D1329)*100, 0)</f>
        <v>4</v>
      </c>
      <c r="P1329" s="19">
        <f t="shared" si="40"/>
        <v>41.59</v>
      </c>
      <c r="Q1329" t="s">
        <v>8323</v>
      </c>
      <c r="R1329" t="s">
        <v>8325</v>
      </c>
      <c r="S1329" s="30">
        <f>(((I1329/60)/60)/24)+DATE(1970, 1, 1)</f>
        <v>42153.678645833337</v>
      </c>
      <c r="T1329" s="30">
        <f t="shared" si="41"/>
        <v>42123.678645833337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 s="19">
        <v>75000</v>
      </c>
      <c r="E1330" s="19">
        <v>1748</v>
      </c>
      <c r="F1330" s="35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40">
        <f>ROUND((E1330/D1330)*100, 0)</f>
        <v>2</v>
      </c>
      <c r="P1330" s="19">
        <f t="shared" si="40"/>
        <v>116.53</v>
      </c>
      <c r="Q1330" t="s">
        <v>8323</v>
      </c>
      <c r="R1330" t="s">
        <v>8325</v>
      </c>
      <c r="S1330" s="30">
        <f>(((I1330/60)/60)/24)+DATE(1970, 1, 1)</f>
        <v>42657.642754629633</v>
      </c>
      <c r="T1330" s="30">
        <f t="shared" si="41"/>
        <v>42612.642754629633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 s="19">
        <v>50000</v>
      </c>
      <c r="E1331" s="19">
        <v>408</v>
      </c>
      <c r="F1331" s="35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40">
        <f>ROUND((E1331/D1331)*100, 0)</f>
        <v>1</v>
      </c>
      <c r="P1331" s="19">
        <f t="shared" si="40"/>
        <v>45.33</v>
      </c>
      <c r="Q1331" t="s">
        <v>8323</v>
      </c>
      <c r="R1331" t="s">
        <v>8325</v>
      </c>
      <c r="S1331" s="30">
        <f>(((I1331/60)/60)/24)+DATE(1970, 1, 1)</f>
        <v>41975.263252314813</v>
      </c>
      <c r="T1331" s="30">
        <f t="shared" si="41"/>
        <v>41935.221585648149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 s="19">
        <v>35000</v>
      </c>
      <c r="E1332" s="19">
        <v>7873</v>
      </c>
      <c r="F1332" s="35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40">
        <f>ROUND((E1332/D1332)*100, 0)</f>
        <v>22</v>
      </c>
      <c r="P1332" s="19">
        <f t="shared" si="40"/>
        <v>157.46</v>
      </c>
      <c r="Q1332" t="s">
        <v>8323</v>
      </c>
      <c r="R1332" t="s">
        <v>8325</v>
      </c>
      <c r="S1332" s="30">
        <f>(((I1332/60)/60)/24)+DATE(1970, 1, 1)</f>
        <v>42553.166666666672</v>
      </c>
      <c r="T1332" s="30">
        <f t="shared" si="41"/>
        <v>42522.276724537034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 s="19">
        <v>250000</v>
      </c>
      <c r="E1333" s="19">
        <v>3417</v>
      </c>
      <c r="F1333" s="35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40">
        <f>ROUND((E1333/D1333)*100, 0)</f>
        <v>1</v>
      </c>
      <c r="P1333" s="19">
        <f t="shared" si="40"/>
        <v>100.5</v>
      </c>
      <c r="Q1333" t="s">
        <v>8323</v>
      </c>
      <c r="R1333" t="s">
        <v>8325</v>
      </c>
      <c r="S1333" s="30">
        <f>(((I1333/60)/60)/24)+DATE(1970, 1, 1)</f>
        <v>42599.50409722222</v>
      </c>
      <c r="T1333" s="30">
        <f t="shared" si="41"/>
        <v>42569.50409722222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 s="19">
        <v>10115</v>
      </c>
      <c r="E1334" s="19">
        <v>0</v>
      </c>
      <c r="F1334" s="35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40">
        <f>ROUND((E1334/D1334)*100, 0)</f>
        <v>0</v>
      </c>
      <c r="P1334" s="19">
        <f t="shared" si="40"/>
        <v>0</v>
      </c>
      <c r="Q1334" t="s">
        <v>8323</v>
      </c>
      <c r="R1334" t="s">
        <v>8325</v>
      </c>
      <c r="S1334" s="30">
        <f>(((I1334/60)/60)/24)+DATE(1970, 1, 1)</f>
        <v>42762.060277777782</v>
      </c>
      <c r="T1334" s="30">
        <f t="shared" si="41"/>
        <v>42732.060277777782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 s="19">
        <v>2500</v>
      </c>
      <c r="E1335" s="19">
        <v>0</v>
      </c>
      <c r="F1335" s="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40">
        <f>ROUND((E1335/D1335)*100, 0)</f>
        <v>0</v>
      </c>
      <c r="P1335" s="19">
        <f t="shared" si="40"/>
        <v>0</v>
      </c>
      <c r="Q1335" t="s">
        <v>8323</v>
      </c>
      <c r="R1335" t="s">
        <v>8325</v>
      </c>
      <c r="S1335" s="30">
        <f>(((I1335/60)/60)/24)+DATE(1970, 1, 1)</f>
        <v>41836.106770833336</v>
      </c>
      <c r="T1335" s="30">
        <f t="shared" si="41"/>
        <v>41806.106770833336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 s="19">
        <v>133000</v>
      </c>
      <c r="E1336" s="19">
        <v>14303</v>
      </c>
      <c r="F1336" s="35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40">
        <f>ROUND((E1336/D1336)*100, 0)</f>
        <v>11</v>
      </c>
      <c r="P1336" s="19">
        <f t="shared" si="40"/>
        <v>51.82</v>
      </c>
      <c r="Q1336" t="s">
        <v>8323</v>
      </c>
      <c r="R1336" t="s">
        <v>8325</v>
      </c>
      <c r="S1336" s="30">
        <f>(((I1336/60)/60)/24)+DATE(1970, 1, 1)</f>
        <v>42440.774155092593</v>
      </c>
      <c r="T1336" s="30">
        <f t="shared" si="41"/>
        <v>42410.774155092593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 s="19">
        <v>25000</v>
      </c>
      <c r="E1337" s="19">
        <v>4940</v>
      </c>
      <c r="F1337" s="35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40">
        <f>ROUND((E1337/D1337)*100, 0)</f>
        <v>20</v>
      </c>
      <c r="P1337" s="19">
        <f t="shared" si="40"/>
        <v>308.75</v>
      </c>
      <c r="Q1337" t="s">
        <v>8323</v>
      </c>
      <c r="R1337" t="s">
        <v>8325</v>
      </c>
      <c r="S1337" s="30">
        <f>(((I1337/60)/60)/24)+DATE(1970, 1, 1)</f>
        <v>42343.936365740738</v>
      </c>
      <c r="T1337" s="30">
        <f t="shared" si="41"/>
        <v>42313.936365740738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 s="19">
        <v>100000</v>
      </c>
      <c r="E1338" s="19">
        <v>84947</v>
      </c>
      <c r="F1338" s="35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40">
        <f>ROUND((E1338/D1338)*100, 0)</f>
        <v>85</v>
      </c>
      <c r="P1338" s="19">
        <f t="shared" si="40"/>
        <v>379.23</v>
      </c>
      <c r="Q1338" t="s">
        <v>8323</v>
      </c>
      <c r="R1338" t="s">
        <v>8325</v>
      </c>
      <c r="S1338" s="30">
        <f>(((I1338/60)/60)/24)+DATE(1970, 1, 1)</f>
        <v>41990.863750000004</v>
      </c>
      <c r="T1338" s="30">
        <f t="shared" si="41"/>
        <v>41955.863750000004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 s="19">
        <v>50000</v>
      </c>
      <c r="E1339" s="19">
        <v>24691</v>
      </c>
      <c r="F1339" s="35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40">
        <f>ROUND((E1339/D1339)*100, 0)</f>
        <v>49</v>
      </c>
      <c r="P1339" s="19">
        <f t="shared" si="40"/>
        <v>176.36</v>
      </c>
      <c r="Q1339" t="s">
        <v>8323</v>
      </c>
      <c r="R1339" t="s">
        <v>8325</v>
      </c>
      <c r="S1339" s="30">
        <f>(((I1339/60)/60)/24)+DATE(1970, 1, 1)</f>
        <v>42797.577303240745</v>
      </c>
      <c r="T1339" s="30">
        <f t="shared" si="41"/>
        <v>42767.577303240745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 s="19">
        <v>30000</v>
      </c>
      <c r="E1340" s="19">
        <v>991</v>
      </c>
      <c r="F1340" s="35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40">
        <f>ROUND((E1340/D1340)*100, 0)</f>
        <v>3</v>
      </c>
      <c r="P1340" s="19">
        <f t="shared" si="40"/>
        <v>66.069999999999993</v>
      </c>
      <c r="Q1340" t="s">
        <v>8323</v>
      </c>
      <c r="R1340" t="s">
        <v>8325</v>
      </c>
      <c r="S1340" s="30">
        <f>(((I1340/60)/60)/24)+DATE(1970, 1, 1)</f>
        <v>42218.803622685184</v>
      </c>
      <c r="T1340" s="30">
        <f t="shared" si="41"/>
        <v>42188.803622685184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 s="19">
        <v>50000</v>
      </c>
      <c r="E1341" s="19">
        <v>3317</v>
      </c>
      <c r="F1341" s="35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40">
        <f>ROUND((E1341/D1341)*100, 0)</f>
        <v>7</v>
      </c>
      <c r="P1341" s="19">
        <f t="shared" si="40"/>
        <v>89.65</v>
      </c>
      <c r="Q1341" t="s">
        <v>8323</v>
      </c>
      <c r="R1341" t="s">
        <v>8325</v>
      </c>
      <c r="S1341" s="30">
        <f>(((I1341/60)/60)/24)+DATE(1970, 1, 1)</f>
        <v>41981.688831018517</v>
      </c>
      <c r="T1341" s="30">
        <f t="shared" si="41"/>
        <v>41936.647164351853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 s="19">
        <v>1680</v>
      </c>
      <c r="E1342" s="19">
        <v>0</v>
      </c>
      <c r="F1342" s="35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40">
        <f>ROUND((E1342/D1342)*100, 0)</f>
        <v>0</v>
      </c>
      <c r="P1342" s="19">
        <f t="shared" si="40"/>
        <v>0</v>
      </c>
      <c r="Q1342" t="s">
        <v>8323</v>
      </c>
      <c r="R1342" t="s">
        <v>8325</v>
      </c>
      <c r="S1342" s="30">
        <f>(((I1342/60)/60)/24)+DATE(1970, 1, 1)</f>
        <v>41866.595520833333</v>
      </c>
      <c r="T1342" s="30">
        <f t="shared" si="41"/>
        <v>41836.595520833333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 s="19">
        <v>25000</v>
      </c>
      <c r="E1343" s="19">
        <v>17590</v>
      </c>
      <c r="F1343" s="35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40">
        <f>ROUND((E1343/D1343)*100, 0)</f>
        <v>70</v>
      </c>
      <c r="P1343" s="19">
        <f t="shared" si="40"/>
        <v>382.39</v>
      </c>
      <c r="Q1343" t="s">
        <v>8323</v>
      </c>
      <c r="R1343" t="s">
        <v>8325</v>
      </c>
      <c r="S1343" s="30">
        <f>(((I1343/60)/60)/24)+DATE(1970, 1, 1)</f>
        <v>42644.624039351853</v>
      </c>
      <c r="T1343" s="30">
        <f t="shared" si="41"/>
        <v>42612.624039351853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 s="19">
        <v>50000</v>
      </c>
      <c r="E1344" s="19">
        <v>100</v>
      </c>
      <c r="F1344" s="35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40">
        <f>ROUND((E1344/D1344)*100, 0)</f>
        <v>0</v>
      </c>
      <c r="P1344" s="19">
        <f t="shared" si="40"/>
        <v>100</v>
      </c>
      <c r="Q1344" t="s">
        <v>8323</v>
      </c>
      <c r="R1344" t="s">
        <v>8325</v>
      </c>
      <c r="S1344" s="30">
        <f>(((I1344/60)/60)/24)+DATE(1970, 1, 1)</f>
        <v>42202.816423611104</v>
      </c>
      <c r="T1344" s="30">
        <f t="shared" si="41"/>
        <v>42172.816423611104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 s="19">
        <v>50000</v>
      </c>
      <c r="E1345" s="19">
        <v>51149</v>
      </c>
      <c r="F1345" s="3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38">
        <f>ROUND((E1345/D1345)*100, 0)</f>
        <v>102</v>
      </c>
      <c r="P1345" s="19">
        <f t="shared" si="40"/>
        <v>158.36000000000001</v>
      </c>
      <c r="Q1345" t="s">
        <v>8323</v>
      </c>
      <c r="R1345" t="s">
        <v>8325</v>
      </c>
      <c r="S1345" s="30">
        <f>(((I1345/60)/60)/24)+DATE(1970, 1, 1)</f>
        <v>42601.165972222225</v>
      </c>
      <c r="T1345" s="30">
        <f t="shared" si="41"/>
        <v>42542.526423611111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 s="19">
        <v>1500</v>
      </c>
      <c r="E1346" s="19">
        <v>5666</v>
      </c>
      <c r="F1346" s="34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39">
        <f>ROUND((E1346/D1346)*100, 0)</f>
        <v>378</v>
      </c>
      <c r="P1346" s="19">
        <f t="shared" si="40"/>
        <v>40.76</v>
      </c>
      <c r="Q1346" t="s">
        <v>8326</v>
      </c>
      <c r="R1346" t="s">
        <v>8327</v>
      </c>
      <c r="S1346" s="30">
        <f>(((I1346/60)/60)/24)+DATE(1970, 1, 1)</f>
        <v>42551.789803240739</v>
      </c>
      <c r="T1346" s="30">
        <f t="shared" si="41"/>
        <v>42522.789803240739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 s="19">
        <v>300</v>
      </c>
      <c r="E1347" s="19">
        <v>375</v>
      </c>
      <c r="F1347" s="34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38">
        <f>ROUND((E1347/D1347)*100, 0)</f>
        <v>125</v>
      </c>
      <c r="P1347" s="19">
        <f t="shared" ref="P1347:P1410" si="42">IFERROR(ROUND((E1347/L1347), 2),0)</f>
        <v>53.57</v>
      </c>
      <c r="Q1347" t="s">
        <v>8326</v>
      </c>
      <c r="R1347" t="s">
        <v>8327</v>
      </c>
      <c r="S1347" s="30">
        <f>(((I1347/60)/60)/24)+DATE(1970, 1, 1)</f>
        <v>41834.814340277779</v>
      </c>
      <c r="T1347" s="30">
        <f t="shared" ref="T1347:T1410" si="43">(((J1347/60)/60)/24)+DATE(1970, 1, 1)</f>
        <v>41799.814340277779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 s="19">
        <v>4900</v>
      </c>
      <c r="E1348" s="19">
        <v>7219</v>
      </c>
      <c r="F1348" s="34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38">
        <f>ROUND((E1348/D1348)*100, 0)</f>
        <v>147</v>
      </c>
      <c r="P1348" s="19">
        <f t="shared" si="42"/>
        <v>48.45</v>
      </c>
      <c r="Q1348" t="s">
        <v>8326</v>
      </c>
      <c r="R1348" t="s">
        <v>8327</v>
      </c>
      <c r="S1348" s="30">
        <f>(((I1348/60)/60)/24)+DATE(1970, 1, 1)</f>
        <v>41452.075821759259</v>
      </c>
      <c r="T1348" s="30">
        <f t="shared" si="43"/>
        <v>41422.075821759259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 s="19">
        <v>2500</v>
      </c>
      <c r="E1349" s="19">
        <v>2555</v>
      </c>
      <c r="F1349" s="34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38">
        <f>ROUND((E1349/D1349)*100, 0)</f>
        <v>102</v>
      </c>
      <c r="P1349" s="19">
        <f t="shared" si="42"/>
        <v>82.42</v>
      </c>
      <c r="Q1349" t="s">
        <v>8326</v>
      </c>
      <c r="R1349" t="s">
        <v>8327</v>
      </c>
      <c r="S1349" s="30">
        <f>(((I1349/60)/60)/24)+DATE(1970, 1, 1)</f>
        <v>42070.638020833328</v>
      </c>
      <c r="T1349" s="30">
        <f t="shared" si="43"/>
        <v>42040.638020833328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 s="19">
        <v>5875</v>
      </c>
      <c r="E1350" s="19">
        <v>5985</v>
      </c>
      <c r="F1350" s="34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38">
        <f>ROUND((E1350/D1350)*100, 0)</f>
        <v>102</v>
      </c>
      <c r="P1350" s="19">
        <f t="shared" si="42"/>
        <v>230.19</v>
      </c>
      <c r="Q1350" t="s">
        <v>8326</v>
      </c>
      <c r="R1350" t="s">
        <v>8327</v>
      </c>
      <c r="S1350" s="30">
        <f>(((I1350/60)/60)/24)+DATE(1970, 1, 1)</f>
        <v>41991.506168981476</v>
      </c>
      <c r="T1350" s="30">
        <f t="shared" si="43"/>
        <v>41963.506168981476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 s="19">
        <v>5000</v>
      </c>
      <c r="E1351" s="19">
        <v>10210</v>
      </c>
      <c r="F1351" s="34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39">
        <f>ROUND((E1351/D1351)*100, 0)</f>
        <v>204</v>
      </c>
      <c r="P1351" s="19">
        <f t="shared" si="42"/>
        <v>59.36</v>
      </c>
      <c r="Q1351" t="s">
        <v>8326</v>
      </c>
      <c r="R1351" t="s">
        <v>8327</v>
      </c>
      <c r="S1351" s="30">
        <f>(((I1351/60)/60)/24)+DATE(1970, 1, 1)</f>
        <v>42354.290972222225</v>
      </c>
      <c r="T1351" s="30">
        <f t="shared" si="43"/>
        <v>42317.33258101852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 s="19">
        <v>5000</v>
      </c>
      <c r="E1352" s="19">
        <v>5202.5</v>
      </c>
      <c r="F1352" s="34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38">
        <f>ROUND((E1352/D1352)*100, 0)</f>
        <v>104</v>
      </c>
      <c r="P1352" s="19">
        <f t="shared" si="42"/>
        <v>66.7</v>
      </c>
      <c r="Q1352" t="s">
        <v>8326</v>
      </c>
      <c r="R1352" t="s">
        <v>8327</v>
      </c>
      <c r="S1352" s="30">
        <f>(((I1352/60)/60)/24)+DATE(1970, 1, 1)</f>
        <v>42364.013124999998</v>
      </c>
      <c r="T1352" s="30">
        <f t="shared" si="43"/>
        <v>42334.013124999998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 s="19">
        <v>20000</v>
      </c>
      <c r="E1353" s="19">
        <v>20253</v>
      </c>
      <c r="F1353" s="34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38">
        <f>ROUND((E1353/D1353)*100, 0)</f>
        <v>101</v>
      </c>
      <c r="P1353" s="19">
        <f t="shared" si="42"/>
        <v>168.78</v>
      </c>
      <c r="Q1353" t="s">
        <v>8326</v>
      </c>
      <c r="R1353" t="s">
        <v>8327</v>
      </c>
      <c r="S1353" s="30">
        <f>(((I1353/60)/60)/24)+DATE(1970, 1, 1)</f>
        <v>42412.74009259259</v>
      </c>
      <c r="T1353" s="30">
        <f t="shared" si="43"/>
        <v>42382.74009259259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 s="19">
        <v>10000</v>
      </c>
      <c r="E1354" s="19">
        <v>13614</v>
      </c>
      <c r="F1354" s="3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38">
        <f>ROUND((E1354/D1354)*100, 0)</f>
        <v>136</v>
      </c>
      <c r="P1354" s="19">
        <f t="shared" si="42"/>
        <v>59.97</v>
      </c>
      <c r="Q1354" t="s">
        <v>8326</v>
      </c>
      <c r="R1354" t="s">
        <v>8327</v>
      </c>
      <c r="S1354" s="30">
        <f>(((I1354/60)/60)/24)+DATE(1970, 1, 1)</f>
        <v>42252.165972222225</v>
      </c>
      <c r="T1354" s="30">
        <f t="shared" si="43"/>
        <v>42200.578310185185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 s="19">
        <v>1000</v>
      </c>
      <c r="E1355" s="19">
        <v>1336</v>
      </c>
      <c r="F1355" s="34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38">
        <f>ROUND((E1355/D1355)*100, 0)</f>
        <v>134</v>
      </c>
      <c r="P1355" s="19">
        <f t="shared" si="42"/>
        <v>31.81</v>
      </c>
      <c r="Q1355" t="s">
        <v>8326</v>
      </c>
      <c r="R1355" t="s">
        <v>8327</v>
      </c>
      <c r="S1355" s="30">
        <f>(((I1355/60)/60)/24)+DATE(1970, 1, 1)</f>
        <v>41344</v>
      </c>
      <c r="T1355" s="30">
        <f t="shared" si="43"/>
        <v>41309.11791666667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 s="19">
        <v>1200</v>
      </c>
      <c r="E1356" s="19">
        <v>1563</v>
      </c>
      <c r="F1356" s="34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38">
        <f>ROUND((E1356/D1356)*100, 0)</f>
        <v>130</v>
      </c>
      <c r="P1356" s="19">
        <f t="shared" si="42"/>
        <v>24.42</v>
      </c>
      <c r="Q1356" t="s">
        <v>8326</v>
      </c>
      <c r="R1356" t="s">
        <v>8327</v>
      </c>
      <c r="S1356" s="30">
        <f>(((I1356/60)/60)/24)+DATE(1970, 1, 1)</f>
        <v>42532.807627314818</v>
      </c>
      <c r="T1356" s="30">
        <f t="shared" si="43"/>
        <v>42502.807627314818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 s="19">
        <v>2500</v>
      </c>
      <c r="E1357" s="19">
        <v>3067</v>
      </c>
      <c r="F1357" s="34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38">
        <f>ROUND((E1357/D1357)*100, 0)</f>
        <v>123</v>
      </c>
      <c r="P1357" s="19">
        <f t="shared" si="42"/>
        <v>25.35</v>
      </c>
      <c r="Q1357" t="s">
        <v>8326</v>
      </c>
      <c r="R1357" t="s">
        <v>8327</v>
      </c>
      <c r="S1357" s="30">
        <f>(((I1357/60)/60)/24)+DATE(1970, 1, 1)</f>
        <v>41243.416666666664</v>
      </c>
      <c r="T1357" s="30">
        <f t="shared" si="43"/>
        <v>41213.254687499997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 s="19">
        <v>3400</v>
      </c>
      <c r="E1358" s="19">
        <v>6215.56</v>
      </c>
      <c r="F1358" s="34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38">
        <f>ROUND((E1358/D1358)*100, 0)</f>
        <v>183</v>
      </c>
      <c r="P1358" s="19">
        <f t="shared" si="42"/>
        <v>71.44</v>
      </c>
      <c r="Q1358" t="s">
        <v>8326</v>
      </c>
      <c r="R1358" t="s">
        <v>8327</v>
      </c>
      <c r="S1358" s="30">
        <f>(((I1358/60)/60)/24)+DATE(1970, 1, 1)</f>
        <v>41460.038888888892</v>
      </c>
      <c r="T1358" s="30">
        <f t="shared" si="43"/>
        <v>41430.038888888892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 s="19">
        <v>2000</v>
      </c>
      <c r="E1359" s="19">
        <v>2506</v>
      </c>
      <c r="F1359" s="34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38">
        <f>ROUND((E1359/D1359)*100, 0)</f>
        <v>125</v>
      </c>
      <c r="P1359" s="19">
        <f t="shared" si="42"/>
        <v>38.549999999999997</v>
      </c>
      <c r="Q1359" t="s">
        <v>8326</v>
      </c>
      <c r="R1359" t="s">
        <v>8327</v>
      </c>
      <c r="S1359" s="30">
        <f>(((I1359/60)/60)/24)+DATE(1970, 1, 1)</f>
        <v>41334.249305555553</v>
      </c>
      <c r="T1359" s="30">
        <f t="shared" si="43"/>
        <v>41304.962233796294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 s="19">
        <v>3000</v>
      </c>
      <c r="E1360" s="19">
        <v>3350</v>
      </c>
      <c r="F1360" s="34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38">
        <f>ROUND((E1360/D1360)*100, 0)</f>
        <v>112</v>
      </c>
      <c r="P1360" s="19">
        <f t="shared" si="42"/>
        <v>68.37</v>
      </c>
      <c r="Q1360" t="s">
        <v>8326</v>
      </c>
      <c r="R1360" t="s">
        <v>8327</v>
      </c>
      <c r="S1360" s="30">
        <f>(((I1360/60)/60)/24)+DATE(1970, 1, 1)</f>
        <v>40719.570868055554</v>
      </c>
      <c r="T1360" s="30">
        <f t="shared" si="43"/>
        <v>40689.570868055554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 s="19">
        <v>660</v>
      </c>
      <c r="E1361" s="19">
        <v>764</v>
      </c>
      <c r="F1361" s="34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38">
        <f>ROUND((E1361/D1361)*100, 0)</f>
        <v>116</v>
      </c>
      <c r="P1361" s="19">
        <f t="shared" si="42"/>
        <v>40.21</v>
      </c>
      <c r="Q1361" t="s">
        <v>8326</v>
      </c>
      <c r="R1361" t="s">
        <v>8327</v>
      </c>
      <c r="S1361" s="30">
        <f>(((I1361/60)/60)/24)+DATE(1970, 1, 1)</f>
        <v>40730.814699074072</v>
      </c>
      <c r="T1361" s="30">
        <f t="shared" si="43"/>
        <v>40668.814699074072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 s="19">
        <v>1500</v>
      </c>
      <c r="E1362" s="19">
        <v>2598</v>
      </c>
      <c r="F1362" s="34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38">
        <f>ROUND((E1362/D1362)*100, 0)</f>
        <v>173</v>
      </c>
      <c r="P1362" s="19">
        <f t="shared" si="42"/>
        <v>32.07</v>
      </c>
      <c r="Q1362" t="s">
        <v>8326</v>
      </c>
      <c r="R1362" t="s">
        <v>8327</v>
      </c>
      <c r="S1362" s="30">
        <f>(((I1362/60)/60)/24)+DATE(1970, 1, 1)</f>
        <v>41123.900694444441</v>
      </c>
      <c r="T1362" s="30">
        <f t="shared" si="43"/>
        <v>41095.900694444441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 s="19">
        <v>6000</v>
      </c>
      <c r="E1363" s="19">
        <v>7559</v>
      </c>
      <c r="F1363" s="34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38">
        <f>ROUND((E1363/D1363)*100, 0)</f>
        <v>126</v>
      </c>
      <c r="P1363" s="19">
        <f t="shared" si="42"/>
        <v>28.63</v>
      </c>
      <c r="Q1363" t="s">
        <v>8326</v>
      </c>
      <c r="R1363" t="s">
        <v>8327</v>
      </c>
      <c r="S1363" s="30">
        <f>(((I1363/60)/60)/24)+DATE(1970, 1, 1)</f>
        <v>41811.717268518521</v>
      </c>
      <c r="T1363" s="30">
        <f t="shared" si="43"/>
        <v>41781.717268518521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 s="19">
        <v>1000</v>
      </c>
      <c r="E1364" s="19">
        <v>1091</v>
      </c>
      <c r="F1364" s="3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38">
        <f>ROUND((E1364/D1364)*100, 0)</f>
        <v>109</v>
      </c>
      <c r="P1364" s="19">
        <f t="shared" si="42"/>
        <v>43.64</v>
      </c>
      <c r="Q1364" t="s">
        <v>8326</v>
      </c>
      <c r="R1364" t="s">
        <v>8327</v>
      </c>
      <c r="S1364" s="30">
        <f>(((I1364/60)/60)/24)+DATE(1970, 1, 1)</f>
        <v>41524.934386574074</v>
      </c>
      <c r="T1364" s="30">
        <f t="shared" si="43"/>
        <v>41464.934386574074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 s="19">
        <v>200</v>
      </c>
      <c r="E1365" s="19">
        <v>200</v>
      </c>
      <c r="F1365" s="34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38">
        <f>ROUND((E1365/D1365)*100, 0)</f>
        <v>100</v>
      </c>
      <c r="P1365" s="19">
        <f t="shared" si="42"/>
        <v>40</v>
      </c>
      <c r="Q1365" t="s">
        <v>8326</v>
      </c>
      <c r="R1365" t="s">
        <v>8327</v>
      </c>
      <c r="S1365" s="30">
        <f>(((I1365/60)/60)/24)+DATE(1970, 1, 1)</f>
        <v>42415.332638888889</v>
      </c>
      <c r="T1365" s="30">
        <f t="shared" si="43"/>
        <v>42396.8440625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 s="19">
        <v>42000</v>
      </c>
      <c r="E1366" s="19">
        <v>49830</v>
      </c>
      <c r="F1366" s="34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38">
        <f>ROUND((E1366/D1366)*100, 0)</f>
        <v>119</v>
      </c>
      <c r="P1366" s="19">
        <f t="shared" si="42"/>
        <v>346.04</v>
      </c>
      <c r="Q1366" t="s">
        <v>8329</v>
      </c>
      <c r="R1366" t="s">
        <v>8330</v>
      </c>
      <c r="S1366" s="30">
        <f>(((I1366/60)/60)/24)+DATE(1970, 1, 1)</f>
        <v>42011.6956712963</v>
      </c>
      <c r="T1366" s="30">
        <f t="shared" si="43"/>
        <v>41951.695671296293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 s="19">
        <v>7500</v>
      </c>
      <c r="E1367" s="19">
        <v>7520</v>
      </c>
      <c r="F1367" s="34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38">
        <f>ROUND((E1367/D1367)*100, 0)</f>
        <v>100</v>
      </c>
      <c r="P1367" s="19">
        <f t="shared" si="42"/>
        <v>81.739999999999995</v>
      </c>
      <c r="Q1367" t="s">
        <v>8329</v>
      </c>
      <c r="R1367" t="s">
        <v>8330</v>
      </c>
      <c r="S1367" s="30">
        <f>(((I1367/60)/60)/24)+DATE(1970, 1, 1)</f>
        <v>42079.691574074073</v>
      </c>
      <c r="T1367" s="30">
        <f t="shared" si="43"/>
        <v>42049.733240740738</v>
      </c>
    </row>
    <row r="1368" spans="1:20" x14ac:dyDescent="0.25">
      <c r="A1368">
        <v>1366</v>
      </c>
      <c r="B1368" s="3" t="s">
        <v>1367</v>
      </c>
      <c r="C1368" s="3" t="s">
        <v>5476</v>
      </c>
      <c r="D1368" s="19">
        <v>7500</v>
      </c>
      <c r="E1368" s="19">
        <v>9486.69</v>
      </c>
      <c r="F1368" s="34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38">
        <f>ROUND((E1368/D1368)*100, 0)</f>
        <v>126</v>
      </c>
      <c r="P1368" s="19">
        <f t="shared" si="42"/>
        <v>64.540000000000006</v>
      </c>
      <c r="Q1368" t="s">
        <v>8329</v>
      </c>
      <c r="R1368" t="s">
        <v>8330</v>
      </c>
      <c r="S1368" s="30">
        <f>(((I1368/60)/60)/24)+DATE(1970, 1, 1)</f>
        <v>41970.037766203706</v>
      </c>
      <c r="T1368" s="30">
        <f t="shared" si="43"/>
        <v>41924.996099537035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 s="19">
        <v>5000</v>
      </c>
      <c r="E1369" s="19">
        <v>5713</v>
      </c>
      <c r="F1369" s="34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38">
        <f>ROUND((E1369/D1369)*100, 0)</f>
        <v>114</v>
      </c>
      <c r="P1369" s="19">
        <f t="shared" si="42"/>
        <v>63.48</v>
      </c>
      <c r="Q1369" t="s">
        <v>8329</v>
      </c>
      <c r="R1369" t="s">
        <v>8330</v>
      </c>
      <c r="S1369" s="30">
        <f>(((I1369/60)/60)/24)+DATE(1970, 1, 1)</f>
        <v>42322.044560185182</v>
      </c>
      <c r="T1369" s="30">
        <f t="shared" si="43"/>
        <v>42292.002893518518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 s="19">
        <v>5000</v>
      </c>
      <c r="E1370" s="19">
        <v>5535</v>
      </c>
      <c r="F1370" s="34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38">
        <f>ROUND((E1370/D1370)*100, 0)</f>
        <v>111</v>
      </c>
      <c r="P1370" s="19">
        <f t="shared" si="42"/>
        <v>63.62</v>
      </c>
      <c r="Q1370" t="s">
        <v>8329</v>
      </c>
      <c r="R1370" t="s">
        <v>8330</v>
      </c>
      <c r="S1370" s="30">
        <f>(((I1370/60)/60)/24)+DATE(1970, 1, 1)</f>
        <v>42170.190902777773</v>
      </c>
      <c r="T1370" s="30">
        <f t="shared" si="43"/>
        <v>42146.190902777773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 s="19">
        <v>32360</v>
      </c>
      <c r="E1371" s="19">
        <v>34090.629999999997</v>
      </c>
      <c r="F1371" s="34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38">
        <f>ROUND((E1371/D1371)*100, 0)</f>
        <v>105</v>
      </c>
      <c r="P1371" s="19">
        <f t="shared" si="42"/>
        <v>83.97</v>
      </c>
      <c r="Q1371" t="s">
        <v>8329</v>
      </c>
      <c r="R1371" t="s">
        <v>8330</v>
      </c>
      <c r="S1371" s="30">
        <f>(((I1371/60)/60)/24)+DATE(1970, 1, 1)</f>
        <v>41740.594282407408</v>
      </c>
      <c r="T1371" s="30">
        <f t="shared" si="43"/>
        <v>41710.594282407408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 s="19">
        <v>1500</v>
      </c>
      <c r="E1372" s="19">
        <v>1555</v>
      </c>
      <c r="F1372" s="34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38">
        <f>ROUND((E1372/D1372)*100, 0)</f>
        <v>104</v>
      </c>
      <c r="P1372" s="19">
        <f t="shared" si="42"/>
        <v>77.75</v>
      </c>
      <c r="Q1372" t="s">
        <v>8329</v>
      </c>
      <c r="R1372" t="s">
        <v>8330</v>
      </c>
      <c r="S1372" s="30">
        <f>(((I1372/60)/60)/24)+DATE(1970, 1, 1)</f>
        <v>41563.00335648148</v>
      </c>
      <c r="T1372" s="30">
        <f t="shared" si="43"/>
        <v>41548.00335648148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 s="19">
        <v>6999</v>
      </c>
      <c r="E1373" s="19">
        <v>7495</v>
      </c>
      <c r="F1373" s="34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38">
        <f>ROUND((E1373/D1373)*100, 0)</f>
        <v>107</v>
      </c>
      <c r="P1373" s="19">
        <f t="shared" si="42"/>
        <v>107.07</v>
      </c>
      <c r="Q1373" t="s">
        <v>8329</v>
      </c>
      <c r="R1373" t="s">
        <v>8330</v>
      </c>
      <c r="S1373" s="30">
        <f>(((I1373/60)/60)/24)+DATE(1970, 1, 1)</f>
        <v>42131.758587962962</v>
      </c>
      <c r="T1373" s="30">
        <f t="shared" si="43"/>
        <v>42101.758587962962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 s="19">
        <v>500</v>
      </c>
      <c r="E1374" s="19">
        <v>620</v>
      </c>
      <c r="F1374" s="3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38">
        <f>ROUND((E1374/D1374)*100, 0)</f>
        <v>124</v>
      </c>
      <c r="P1374" s="19">
        <f t="shared" si="42"/>
        <v>38.75</v>
      </c>
      <c r="Q1374" t="s">
        <v>8329</v>
      </c>
      <c r="R1374" t="s">
        <v>8330</v>
      </c>
      <c r="S1374" s="30">
        <f>(((I1374/60)/60)/24)+DATE(1970, 1, 1)</f>
        <v>41102.739953703705</v>
      </c>
      <c r="T1374" s="30">
        <f t="shared" si="43"/>
        <v>41072.739953703705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 s="19">
        <v>10000</v>
      </c>
      <c r="E1375" s="19">
        <v>10501</v>
      </c>
      <c r="F1375" s="34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38">
        <f>ROUND((E1375/D1375)*100, 0)</f>
        <v>105</v>
      </c>
      <c r="P1375" s="19">
        <f t="shared" si="42"/>
        <v>201.94</v>
      </c>
      <c r="Q1375" t="s">
        <v>8329</v>
      </c>
      <c r="R1375" t="s">
        <v>8330</v>
      </c>
      <c r="S1375" s="30">
        <f>(((I1375/60)/60)/24)+DATE(1970, 1, 1)</f>
        <v>42734.95177083333</v>
      </c>
      <c r="T1375" s="30">
        <f t="shared" si="43"/>
        <v>42704.95177083333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 s="19">
        <v>1500</v>
      </c>
      <c r="E1376" s="19">
        <v>2842</v>
      </c>
      <c r="F1376" s="34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38">
        <f>ROUND((E1376/D1376)*100, 0)</f>
        <v>189</v>
      </c>
      <c r="P1376" s="19">
        <f t="shared" si="42"/>
        <v>43.06</v>
      </c>
      <c r="Q1376" t="s">
        <v>8329</v>
      </c>
      <c r="R1376" t="s">
        <v>8330</v>
      </c>
      <c r="S1376" s="30">
        <f>(((I1376/60)/60)/24)+DATE(1970, 1, 1)</f>
        <v>42454.12023148148</v>
      </c>
      <c r="T1376" s="30">
        <f t="shared" si="43"/>
        <v>42424.161898148144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 s="19">
        <v>4000</v>
      </c>
      <c r="E1377" s="19">
        <v>6853</v>
      </c>
      <c r="F1377" s="34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38">
        <f>ROUND((E1377/D1377)*100, 0)</f>
        <v>171</v>
      </c>
      <c r="P1377" s="19">
        <f t="shared" si="42"/>
        <v>62.87</v>
      </c>
      <c r="Q1377" t="s">
        <v>8329</v>
      </c>
      <c r="R1377" t="s">
        <v>8330</v>
      </c>
      <c r="S1377" s="30">
        <f>(((I1377/60)/60)/24)+DATE(1970, 1, 1)</f>
        <v>42750.066192129627</v>
      </c>
      <c r="T1377" s="30">
        <f t="shared" si="43"/>
        <v>42720.066192129627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 s="19">
        <v>3700</v>
      </c>
      <c r="E1378" s="19">
        <v>9342</v>
      </c>
      <c r="F1378" s="34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39">
        <f>ROUND((E1378/D1378)*100, 0)</f>
        <v>252</v>
      </c>
      <c r="P1378" s="19">
        <f t="shared" si="42"/>
        <v>55.61</v>
      </c>
      <c r="Q1378" t="s">
        <v>8329</v>
      </c>
      <c r="R1378" t="s">
        <v>8330</v>
      </c>
      <c r="S1378" s="30">
        <f>(((I1378/60)/60)/24)+DATE(1970, 1, 1)</f>
        <v>42707.710717592592</v>
      </c>
      <c r="T1378" s="30">
        <f t="shared" si="43"/>
        <v>42677.669050925921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 s="19">
        <v>1300</v>
      </c>
      <c r="E1379" s="19">
        <v>1510</v>
      </c>
      <c r="F1379" s="34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38">
        <f>ROUND((E1379/D1379)*100, 0)</f>
        <v>116</v>
      </c>
      <c r="P1379" s="19">
        <f t="shared" si="42"/>
        <v>48.71</v>
      </c>
      <c r="Q1379" t="s">
        <v>8329</v>
      </c>
      <c r="R1379" t="s">
        <v>8330</v>
      </c>
      <c r="S1379" s="30">
        <f>(((I1379/60)/60)/24)+DATE(1970, 1, 1)</f>
        <v>42769.174305555556</v>
      </c>
      <c r="T1379" s="30">
        <f t="shared" si="43"/>
        <v>42747.219560185185</v>
      </c>
    </row>
    <row r="1380" spans="1:20" x14ac:dyDescent="0.25">
      <c r="A1380">
        <v>1378</v>
      </c>
      <c r="B1380" s="3" t="s">
        <v>1379</v>
      </c>
      <c r="C1380" s="3" t="s">
        <v>5488</v>
      </c>
      <c r="D1380" s="19">
        <v>2000</v>
      </c>
      <c r="E1380" s="19">
        <v>4067</v>
      </c>
      <c r="F1380" s="34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39">
        <f>ROUND((E1380/D1380)*100, 0)</f>
        <v>203</v>
      </c>
      <c r="P1380" s="19">
        <f t="shared" si="42"/>
        <v>30.58</v>
      </c>
      <c r="Q1380" t="s">
        <v>8329</v>
      </c>
      <c r="R1380" t="s">
        <v>8330</v>
      </c>
      <c r="S1380" s="30">
        <f>(((I1380/60)/60)/24)+DATE(1970, 1, 1)</f>
        <v>42583.759374999994</v>
      </c>
      <c r="T1380" s="30">
        <f t="shared" si="43"/>
        <v>42568.759374999994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 s="19">
        <v>10000</v>
      </c>
      <c r="E1381" s="19">
        <v>11160</v>
      </c>
      <c r="F1381" s="34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38">
        <f>ROUND((E1381/D1381)*100, 0)</f>
        <v>112</v>
      </c>
      <c r="P1381" s="19">
        <f t="shared" si="42"/>
        <v>73.91</v>
      </c>
      <c r="Q1381" t="s">
        <v>8329</v>
      </c>
      <c r="R1381" t="s">
        <v>8330</v>
      </c>
      <c r="S1381" s="30">
        <f>(((I1381/60)/60)/24)+DATE(1970, 1, 1)</f>
        <v>42160.491620370376</v>
      </c>
      <c r="T1381" s="30">
        <f t="shared" si="43"/>
        <v>42130.491620370376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 s="19">
        <v>25</v>
      </c>
      <c r="E1382" s="19">
        <v>106</v>
      </c>
      <c r="F1382" s="34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39">
        <f>ROUND((E1382/D1382)*100, 0)</f>
        <v>424</v>
      </c>
      <c r="P1382" s="19">
        <f t="shared" si="42"/>
        <v>21.2</v>
      </c>
      <c r="Q1382" t="s">
        <v>8329</v>
      </c>
      <c r="R1382" t="s">
        <v>8330</v>
      </c>
      <c r="S1382" s="30">
        <f>(((I1382/60)/60)/24)+DATE(1970, 1, 1)</f>
        <v>42164.083333333328</v>
      </c>
      <c r="T1382" s="30">
        <f t="shared" si="43"/>
        <v>42141.762800925921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 s="19">
        <v>5000</v>
      </c>
      <c r="E1383" s="19">
        <v>5355</v>
      </c>
      <c r="F1383" s="34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38">
        <f>ROUND((E1383/D1383)*100, 0)</f>
        <v>107</v>
      </c>
      <c r="P1383" s="19">
        <f t="shared" si="42"/>
        <v>73.36</v>
      </c>
      <c r="Q1383" t="s">
        <v>8329</v>
      </c>
      <c r="R1383" t="s">
        <v>8330</v>
      </c>
      <c r="S1383" s="30">
        <f>(((I1383/60)/60)/24)+DATE(1970, 1, 1)</f>
        <v>42733.214409722219</v>
      </c>
      <c r="T1383" s="30">
        <f t="shared" si="43"/>
        <v>42703.214409722219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 s="19">
        <v>8000</v>
      </c>
      <c r="E1384" s="19">
        <v>8349</v>
      </c>
      <c r="F1384" s="3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38">
        <f>ROUND((E1384/D1384)*100, 0)</f>
        <v>104</v>
      </c>
      <c r="P1384" s="19">
        <f t="shared" si="42"/>
        <v>56.41</v>
      </c>
      <c r="Q1384" t="s">
        <v>8329</v>
      </c>
      <c r="R1384" t="s">
        <v>8330</v>
      </c>
      <c r="S1384" s="30">
        <f>(((I1384/60)/60)/24)+DATE(1970, 1, 1)</f>
        <v>41400.800185185188</v>
      </c>
      <c r="T1384" s="30">
        <f t="shared" si="43"/>
        <v>41370.800185185188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 s="19">
        <v>2200</v>
      </c>
      <c r="E1385" s="19">
        <v>4673</v>
      </c>
      <c r="F1385" s="34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39">
        <f>ROUND((E1385/D1385)*100, 0)</f>
        <v>212</v>
      </c>
      <c r="P1385" s="19">
        <f t="shared" si="42"/>
        <v>50.25</v>
      </c>
      <c r="Q1385" t="s">
        <v>8329</v>
      </c>
      <c r="R1385" t="s">
        <v>8330</v>
      </c>
      <c r="S1385" s="30">
        <f>(((I1385/60)/60)/24)+DATE(1970, 1, 1)</f>
        <v>42727.074976851851</v>
      </c>
      <c r="T1385" s="30">
        <f t="shared" si="43"/>
        <v>42707.074976851851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 s="19">
        <v>3500</v>
      </c>
      <c r="E1386" s="19">
        <v>4343</v>
      </c>
      <c r="F1386" s="34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38">
        <f>ROUND((E1386/D1386)*100, 0)</f>
        <v>124</v>
      </c>
      <c r="P1386" s="19">
        <f t="shared" si="42"/>
        <v>68.94</v>
      </c>
      <c r="Q1386" t="s">
        <v>8329</v>
      </c>
      <c r="R1386" t="s">
        <v>8330</v>
      </c>
      <c r="S1386" s="30">
        <f>(((I1386/60)/60)/24)+DATE(1970, 1, 1)</f>
        <v>42190.735208333332</v>
      </c>
      <c r="T1386" s="30">
        <f t="shared" si="43"/>
        <v>42160.735208333332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 s="19">
        <v>8000</v>
      </c>
      <c r="E1387" s="19">
        <v>8832.49</v>
      </c>
      <c r="F1387" s="34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38">
        <f>ROUND((E1387/D1387)*100, 0)</f>
        <v>110</v>
      </c>
      <c r="P1387" s="19">
        <f t="shared" si="42"/>
        <v>65.91</v>
      </c>
      <c r="Q1387" t="s">
        <v>8329</v>
      </c>
      <c r="R1387" t="s">
        <v>8330</v>
      </c>
      <c r="S1387" s="30">
        <f>(((I1387/60)/60)/24)+DATE(1970, 1, 1)</f>
        <v>42489.507638888885</v>
      </c>
      <c r="T1387" s="30">
        <f t="shared" si="43"/>
        <v>42433.688900462963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 s="19">
        <v>400</v>
      </c>
      <c r="E1388" s="19">
        <v>875</v>
      </c>
      <c r="F1388" s="34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39">
        <f>ROUND((E1388/D1388)*100, 0)</f>
        <v>219</v>
      </c>
      <c r="P1388" s="19">
        <f t="shared" si="42"/>
        <v>62.5</v>
      </c>
      <c r="Q1388" t="s">
        <v>8329</v>
      </c>
      <c r="R1388" t="s">
        <v>8330</v>
      </c>
      <c r="S1388" s="30">
        <f>(((I1388/60)/60)/24)+DATE(1970, 1, 1)</f>
        <v>42214.646863425922</v>
      </c>
      <c r="T1388" s="30">
        <f t="shared" si="43"/>
        <v>42184.646863425922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 s="19">
        <v>4000</v>
      </c>
      <c r="E1389" s="19">
        <v>5465</v>
      </c>
      <c r="F1389" s="34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38">
        <f>ROUND((E1389/D1389)*100, 0)</f>
        <v>137</v>
      </c>
      <c r="P1389" s="19">
        <f t="shared" si="42"/>
        <v>70.06</v>
      </c>
      <c r="Q1389" t="s">
        <v>8329</v>
      </c>
      <c r="R1389" t="s">
        <v>8330</v>
      </c>
      <c r="S1389" s="30">
        <f>(((I1389/60)/60)/24)+DATE(1970, 1, 1)</f>
        <v>42158.1875</v>
      </c>
      <c r="T1389" s="30">
        <f t="shared" si="43"/>
        <v>42126.92123842593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 s="19">
        <v>5000</v>
      </c>
      <c r="E1390" s="19">
        <v>6740.37</v>
      </c>
      <c r="F1390" s="34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38">
        <f>ROUND((E1390/D1390)*100, 0)</f>
        <v>135</v>
      </c>
      <c r="P1390" s="19">
        <f t="shared" si="42"/>
        <v>60.18</v>
      </c>
      <c r="Q1390" t="s">
        <v>8329</v>
      </c>
      <c r="R1390" t="s">
        <v>8330</v>
      </c>
      <c r="S1390" s="30">
        <f>(((I1390/60)/60)/24)+DATE(1970, 1, 1)</f>
        <v>42660.676388888889</v>
      </c>
      <c r="T1390" s="30">
        <f t="shared" si="43"/>
        <v>42634.614780092597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 s="19">
        <v>500</v>
      </c>
      <c r="E1391" s="19">
        <v>727</v>
      </c>
      <c r="F1391" s="34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38">
        <f>ROUND((E1391/D1391)*100, 0)</f>
        <v>145</v>
      </c>
      <c r="P1391" s="19">
        <f t="shared" si="42"/>
        <v>21.38</v>
      </c>
      <c r="Q1391" t="s">
        <v>8329</v>
      </c>
      <c r="R1391" t="s">
        <v>8330</v>
      </c>
      <c r="S1391" s="30">
        <f>(((I1391/60)/60)/24)+DATE(1970, 1, 1)</f>
        <v>42595.480983796297</v>
      </c>
      <c r="T1391" s="30">
        <f t="shared" si="43"/>
        <v>42565.480983796297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 s="19">
        <v>2800</v>
      </c>
      <c r="E1392" s="19">
        <v>3055</v>
      </c>
      <c r="F1392" s="34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38">
        <f>ROUND((E1392/D1392)*100, 0)</f>
        <v>109</v>
      </c>
      <c r="P1392" s="19">
        <f t="shared" si="42"/>
        <v>160.79</v>
      </c>
      <c r="Q1392" t="s">
        <v>8329</v>
      </c>
      <c r="R1392" t="s">
        <v>8330</v>
      </c>
      <c r="S1392" s="30">
        <f>(((I1392/60)/60)/24)+DATE(1970, 1, 1)</f>
        <v>42121.716666666667</v>
      </c>
      <c r="T1392" s="30">
        <f t="shared" si="43"/>
        <v>42087.803310185183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 s="19">
        <v>500</v>
      </c>
      <c r="E1393" s="19">
        <v>551</v>
      </c>
      <c r="F1393" s="34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38">
        <f>ROUND((E1393/D1393)*100, 0)</f>
        <v>110</v>
      </c>
      <c r="P1393" s="19">
        <f t="shared" si="42"/>
        <v>42.38</v>
      </c>
      <c r="Q1393" t="s">
        <v>8329</v>
      </c>
      <c r="R1393" t="s">
        <v>8330</v>
      </c>
      <c r="S1393" s="30">
        <f>(((I1393/60)/60)/24)+DATE(1970, 1, 1)</f>
        <v>42238.207638888889</v>
      </c>
      <c r="T1393" s="30">
        <f t="shared" si="43"/>
        <v>42193.650671296295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 s="19">
        <v>2500</v>
      </c>
      <c r="E1394" s="19">
        <v>2841</v>
      </c>
      <c r="F1394" s="3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38">
        <f>ROUND((E1394/D1394)*100, 0)</f>
        <v>114</v>
      </c>
      <c r="P1394" s="19">
        <f t="shared" si="42"/>
        <v>27.32</v>
      </c>
      <c r="Q1394" t="s">
        <v>8329</v>
      </c>
      <c r="R1394" t="s">
        <v>8330</v>
      </c>
      <c r="S1394" s="30">
        <f>(((I1394/60)/60)/24)+DATE(1970, 1, 1)</f>
        <v>42432.154930555553</v>
      </c>
      <c r="T1394" s="30">
        <f t="shared" si="43"/>
        <v>42401.154930555553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 s="19">
        <v>10000</v>
      </c>
      <c r="E1395" s="19">
        <v>10235</v>
      </c>
      <c r="F1395" s="34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38">
        <f>ROUND((E1395/D1395)*100, 0)</f>
        <v>102</v>
      </c>
      <c r="P1395" s="19">
        <f t="shared" si="42"/>
        <v>196.83</v>
      </c>
      <c r="Q1395" t="s">
        <v>8329</v>
      </c>
      <c r="R1395" t="s">
        <v>8330</v>
      </c>
      <c r="S1395" s="30">
        <f>(((I1395/60)/60)/24)+DATE(1970, 1, 1)</f>
        <v>42583.681979166664</v>
      </c>
      <c r="T1395" s="30">
        <f t="shared" si="43"/>
        <v>42553.681979166664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 s="19">
        <v>750</v>
      </c>
      <c r="E1396" s="19">
        <v>916</v>
      </c>
      <c r="F1396" s="34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38">
        <f>ROUND((E1396/D1396)*100, 0)</f>
        <v>122</v>
      </c>
      <c r="P1396" s="19">
        <f t="shared" si="42"/>
        <v>53.88</v>
      </c>
      <c r="Q1396" t="s">
        <v>8329</v>
      </c>
      <c r="R1396" t="s">
        <v>8330</v>
      </c>
      <c r="S1396" s="30">
        <f>(((I1396/60)/60)/24)+DATE(1970, 1, 1)</f>
        <v>42795.125</v>
      </c>
      <c r="T1396" s="30">
        <f t="shared" si="43"/>
        <v>42752.144976851851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 s="19">
        <v>3500</v>
      </c>
      <c r="E1397" s="19">
        <v>3916</v>
      </c>
      <c r="F1397" s="34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38">
        <f>ROUND((E1397/D1397)*100, 0)</f>
        <v>112</v>
      </c>
      <c r="P1397" s="19">
        <f t="shared" si="42"/>
        <v>47.76</v>
      </c>
      <c r="Q1397" t="s">
        <v>8329</v>
      </c>
      <c r="R1397" t="s">
        <v>8330</v>
      </c>
      <c r="S1397" s="30">
        <f>(((I1397/60)/60)/24)+DATE(1970, 1, 1)</f>
        <v>42749.90834490741</v>
      </c>
      <c r="T1397" s="30">
        <f t="shared" si="43"/>
        <v>42719.90834490741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 s="19">
        <v>6000</v>
      </c>
      <c r="E1398" s="19">
        <v>6438</v>
      </c>
      <c r="F1398" s="34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38">
        <f>ROUND((E1398/D1398)*100, 0)</f>
        <v>107</v>
      </c>
      <c r="P1398" s="19">
        <f t="shared" si="42"/>
        <v>88.19</v>
      </c>
      <c r="Q1398" t="s">
        <v>8329</v>
      </c>
      <c r="R1398" t="s">
        <v>8330</v>
      </c>
      <c r="S1398" s="30">
        <f>(((I1398/60)/60)/24)+DATE(1970, 1, 1)</f>
        <v>42048.99863425926</v>
      </c>
      <c r="T1398" s="30">
        <f t="shared" si="43"/>
        <v>42018.99863425926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 s="19">
        <v>10000</v>
      </c>
      <c r="E1399" s="19">
        <v>11385</v>
      </c>
      <c r="F1399" s="34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38">
        <f>ROUND((E1399/D1399)*100, 0)</f>
        <v>114</v>
      </c>
      <c r="P1399" s="19">
        <f t="shared" si="42"/>
        <v>72.06</v>
      </c>
      <c r="Q1399" t="s">
        <v>8329</v>
      </c>
      <c r="R1399" t="s">
        <v>8330</v>
      </c>
      <c r="S1399" s="30">
        <f>(((I1399/60)/60)/24)+DATE(1970, 1, 1)</f>
        <v>42670.888194444444</v>
      </c>
      <c r="T1399" s="30">
        <f t="shared" si="43"/>
        <v>42640.917939814812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 s="19">
        <v>4400</v>
      </c>
      <c r="E1400" s="19">
        <v>4826</v>
      </c>
      <c r="F1400" s="34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38">
        <f>ROUND((E1400/D1400)*100, 0)</f>
        <v>110</v>
      </c>
      <c r="P1400" s="19">
        <f t="shared" si="42"/>
        <v>74.25</v>
      </c>
      <c r="Q1400" t="s">
        <v>8329</v>
      </c>
      <c r="R1400" t="s">
        <v>8330</v>
      </c>
      <c r="S1400" s="30">
        <f>(((I1400/60)/60)/24)+DATE(1970, 1, 1)</f>
        <v>42556.874236111107</v>
      </c>
      <c r="T1400" s="30">
        <f t="shared" si="43"/>
        <v>42526.874236111107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 s="19">
        <v>9000</v>
      </c>
      <c r="E1401" s="19">
        <v>11353</v>
      </c>
      <c r="F1401" s="34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38">
        <f>ROUND((E1401/D1401)*100, 0)</f>
        <v>126</v>
      </c>
      <c r="P1401" s="19">
        <f t="shared" si="42"/>
        <v>61.7</v>
      </c>
      <c r="Q1401" t="s">
        <v>8329</v>
      </c>
      <c r="R1401" t="s">
        <v>8330</v>
      </c>
      <c r="S1401" s="30">
        <f>(((I1401/60)/60)/24)+DATE(1970, 1, 1)</f>
        <v>41919.004317129627</v>
      </c>
      <c r="T1401" s="30">
        <f t="shared" si="43"/>
        <v>41889.004317129627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 s="19">
        <v>350</v>
      </c>
      <c r="E1402" s="19">
        <v>586</v>
      </c>
      <c r="F1402" s="34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38">
        <f>ROUND((E1402/D1402)*100, 0)</f>
        <v>167</v>
      </c>
      <c r="P1402" s="19">
        <f t="shared" si="42"/>
        <v>17.239999999999998</v>
      </c>
      <c r="Q1402" t="s">
        <v>8329</v>
      </c>
      <c r="R1402" t="s">
        <v>8330</v>
      </c>
      <c r="S1402" s="30">
        <f>(((I1402/60)/60)/24)+DATE(1970, 1, 1)</f>
        <v>42533.229166666672</v>
      </c>
      <c r="T1402" s="30">
        <f t="shared" si="43"/>
        <v>42498.341122685189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 s="19">
        <v>2500</v>
      </c>
      <c r="E1403" s="19">
        <v>12413</v>
      </c>
      <c r="F1403" s="34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39">
        <f>ROUND((E1403/D1403)*100, 0)</f>
        <v>497</v>
      </c>
      <c r="P1403" s="19">
        <f t="shared" si="42"/>
        <v>51.72</v>
      </c>
      <c r="Q1403" t="s">
        <v>8329</v>
      </c>
      <c r="R1403" t="s">
        <v>8330</v>
      </c>
      <c r="S1403" s="30">
        <f>(((I1403/60)/60)/24)+DATE(1970, 1, 1)</f>
        <v>41420.99622685185</v>
      </c>
      <c r="T1403" s="30">
        <f t="shared" si="43"/>
        <v>41399.99622685185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 s="19">
        <v>2500</v>
      </c>
      <c r="E1404" s="19">
        <v>2729</v>
      </c>
      <c r="F1404" s="3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38">
        <f>ROUND((E1404/D1404)*100, 0)</f>
        <v>109</v>
      </c>
      <c r="P1404" s="19">
        <f t="shared" si="42"/>
        <v>24.15</v>
      </c>
      <c r="Q1404" t="s">
        <v>8329</v>
      </c>
      <c r="R1404" t="s">
        <v>8330</v>
      </c>
      <c r="S1404" s="30">
        <f>(((I1404/60)/60)/24)+DATE(1970, 1, 1)</f>
        <v>42125.011701388896</v>
      </c>
      <c r="T1404" s="30">
        <f t="shared" si="43"/>
        <v>42065.053368055553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 s="19">
        <v>4000</v>
      </c>
      <c r="E1405" s="19">
        <v>4103</v>
      </c>
      <c r="F1405" s="34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38">
        <f>ROUND((E1405/D1405)*100, 0)</f>
        <v>103</v>
      </c>
      <c r="P1405" s="19">
        <f t="shared" si="42"/>
        <v>62.17</v>
      </c>
      <c r="Q1405" t="s">
        <v>8329</v>
      </c>
      <c r="R1405" t="s">
        <v>8330</v>
      </c>
      <c r="S1405" s="30">
        <f>(((I1405/60)/60)/24)+DATE(1970, 1, 1)</f>
        <v>41481.062905092593</v>
      </c>
      <c r="T1405" s="30">
        <f t="shared" si="43"/>
        <v>41451.062905092593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 s="19">
        <v>14500</v>
      </c>
      <c r="E1406" s="19">
        <v>241</v>
      </c>
      <c r="F1406" s="3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40">
        <f>ROUND((E1406/D1406)*100, 0)</f>
        <v>2</v>
      </c>
      <c r="P1406" s="19">
        <f t="shared" si="42"/>
        <v>48.2</v>
      </c>
      <c r="Q1406" t="s">
        <v>8326</v>
      </c>
      <c r="R1406" t="s">
        <v>8345</v>
      </c>
      <c r="S1406" s="30">
        <f>(((I1406/60)/60)/24)+DATE(1970, 1, 1)</f>
        <v>42057.510243055556</v>
      </c>
      <c r="T1406" s="30">
        <f t="shared" si="43"/>
        <v>42032.510243055556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 s="19">
        <v>25000</v>
      </c>
      <c r="E1407" s="19">
        <v>105</v>
      </c>
      <c r="F1407" s="36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40">
        <f>ROUND((E1407/D1407)*100, 0)</f>
        <v>0</v>
      </c>
      <c r="P1407" s="19">
        <f t="shared" si="42"/>
        <v>6.18</v>
      </c>
      <c r="Q1407" t="s">
        <v>8326</v>
      </c>
      <c r="R1407" t="s">
        <v>8345</v>
      </c>
      <c r="S1407" s="30">
        <f>(((I1407/60)/60)/24)+DATE(1970, 1, 1)</f>
        <v>41971.722233796296</v>
      </c>
      <c r="T1407" s="30">
        <f t="shared" si="43"/>
        <v>41941.680567129632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 s="19">
        <v>12000</v>
      </c>
      <c r="E1408" s="19">
        <v>15</v>
      </c>
      <c r="F1408" s="36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40">
        <f>ROUND((E1408/D1408)*100, 0)</f>
        <v>0</v>
      </c>
      <c r="P1408" s="19">
        <f t="shared" si="42"/>
        <v>5</v>
      </c>
      <c r="Q1408" t="s">
        <v>8326</v>
      </c>
      <c r="R1408" t="s">
        <v>8345</v>
      </c>
      <c r="S1408" s="30">
        <f>(((I1408/60)/60)/24)+DATE(1970, 1, 1)</f>
        <v>42350.416666666672</v>
      </c>
      <c r="T1408" s="30">
        <f t="shared" si="43"/>
        <v>42297.432951388888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 s="19">
        <v>3000</v>
      </c>
      <c r="E1409" s="19">
        <v>15</v>
      </c>
      <c r="F1409" s="36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40">
        <f>ROUND((E1409/D1409)*100, 0)</f>
        <v>1</v>
      </c>
      <c r="P1409" s="19">
        <f t="shared" si="42"/>
        <v>7.5</v>
      </c>
      <c r="Q1409" t="s">
        <v>8326</v>
      </c>
      <c r="R1409" t="s">
        <v>8345</v>
      </c>
      <c r="S1409" s="30">
        <f>(((I1409/60)/60)/24)+DATE(1970, 1, 1)</f>
        <v>41863.536782407406</v>
      </c>
      <c r="T1409" s="30">
        <f t="shared" si="43"/>
        <v>41838.536782407406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 s="19">
        <v>1000</v>
      </c>
      <c r="E1410" s="19">
        <v>72</v>
      </c>
      <c r="F1410" s="36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40">
        <f>ROUND((E1410/D1410)*100, 0)</f>
        <v>7</v>
      </c>
      <c r="P1410" s="19">
        <f t="shared" si="42"/>
        <v>12</v>
      </c>
      <c r="Q1410" t="s">
        <v>8326</v>
      </c>
      <c r="R1410" t="s">
        <v>8345</v>
      </c>
      <c r="S1410" s="30">
        <f>(((I1410/60)/60)/24)+DATE(1970, 1, 1)</f>
        <v>42321.913842592592</v>
      </c>
      <c r="T1410" s="30">
        <f t="shared" si="43"/>
        <v>42291.872175925921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 s="19">
        <v>4000</v>
      </c>
      <c r="E1411" s="19">
        <v>0</v>
      </c>
      <c r="F1411" s="36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40">
        <f>ROUND((E1411/D1411)*100, 0)</f>
        <v>0</v>
      </c>
      <c r="P1411" s="19">
        <f t="shared" ref="P1411:P1474" si="44">IFERROR(ROUND((E1411/L1411), 2),0)</f>
        <v>0</v>
      </c>
      <c r="Q1411" t="s">
        <v>8326</v>
      </c>
      <c r="R1411" t="s">
        <v>8345</v>
      </c>
      <c r="S1411" s="30">
        <f>(((I1411/60)/60)/24)+DATE(1970, 1, 1)</f>
        <v>42005.175173611111</v>
      </c>
      <c r="T1411" s="30">
        <f t="shared" ref="T1411:T1474" si="45">(((J1411/60)/60)/24)+DATE(1970, 1, 1)</f>
        <v>41945.133506944447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 s="19">
        <v>6000</v>
      </c>
      <c r="E1412" s="19">
        <v>1</v>
      </c>
      <c r="F1412" s="36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40">
        <f>ROUND((E1412/D1412)*100, 0)</f>
        <v>0</v>
      </c>
      <c r="P1412" s="19">
        <f t="shared" si="44"/>
        <v>1</v>
      </c>
      <c r="Q1412" t="s">
        <v>8326</v>
      </c>
      <c r="R1412" t="s">
        <v>8345</v>
      </c>
      <c r="S1412" s="30">
        <f>(((I1412/60)/60)/24)+DATE(1970, 1, 1)</f>
        <v>42524.318518518514</v>
      </c>
      <c r="T1412" s="30">
        <f t="shared" si="45"/>
        <v>42479.318518518514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 s="19">
        <v>3000</v>
      </c>
      <c r="E1413" s="19">
        <v>7</v>
      </c>
      <c r="F1413" s="36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40">
        <f>ROUND((E1413/D1413)*100, 0)</f>
        <v>0</v>
      </c>
      <c r="P1413" s="19">
        <f t="shared" si="44"/>
        <v>2.33</v>
      </c>
      <c r="Q1413" t="s">
        <v>8326</v>
      </c>
      <c r="R1413" t="s">
        <v>8345</v>
      </c>
      <c r="S1413" s="30">
        <f>(((I1413/60)/60)/24)+DATE(1970, 1, 1)</f>
        <v>42041.059027777781</v>
      </c>
      <c r="T1413" s="30">
        <f t="shared" si="45"/>
        <v>42013.059027777781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 s="19">
        <v>7000</v>
      </c>
      <c r="E1414" s="19">
        <v>320</v>
      </c>
      <c r="F1414" s="36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40">
        <f>ROUND((E1414/D1414)*100, 0)</f>
        <v>5</v>
      </c>
      <c r="P1414" s="19">
        <f t="shared" si="44"/>
        <v>24.62</v>
      </c>
      <c r="Q1414" t="s">
        <v>8326</v>
      </c>
      <c r="R1414" t="s">
        <v>8345</v>
      </c>
      <c r="S1414" s="30">
        <f>(((I1414/60)/60)/24)+DATE(1970, 1, 1)</f>
        <v>41977.063645833332</v>
      </c>
      <c r="T1414" s="30">
        <f t="shared" si="45"/>
        <v>41947.063645833332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 s="19">
        <v>2000</v>
      </c>
      <c r="E1415" s="19">
        <v>100</v>
      </c>
      <c r="F1415" s="36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40">
        <f>ROUND((E1415/D1415)*100, 0)</f>
        <v>5</v>
      </c>
      <c r="P1415" s="19">
        <f t="shared" si="44"/>
        <v>100</v>
      </c>
      <c r="Q1415" t="s">
        <v>8326</v>
      </c>
      <c r="R1415" t="s">
        <v>8345</v>
      </c>
      <c r="S1415" s="30">
        <f>(((I1415/60)/60)/24)+DATE(1970, 1, 1)</f>
        <v>42420.437152777777</v>
      </c>
      <c r="T1415" s="30">
        <f t="shared" si="45"/>
        <v>42360.437152777777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 s="19">
        <v>500</v>
      </c>
      <c r="E1416" s="19">
        <v>1</v>
      </c>
      <c r="F1416" s="3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40">
        <f>ROUND((E1416/D1416)*100, 0)</f>
        <v>0</v>
      </c>
      <c r="P1416" s="19">
        <f t="shared" si="44"/>
        <v>1</v>
      </c>
      <c r="Q1416" t="s">
        <v>8326</v>
      </c>
      <c r="R1416" t="s">
        <v>8345</v>
      </c>
      <c r="S1416" s="30">
        <f>(((I1416/60)/60)/24)+DATE(1970, 1, 1)</f>
        <v>42738.25309027778</v>
      </c>
      <c r="T1416" s="30">
        <f t="shared" si="45"/>
        <v>42708.25309027778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 s="19">
        <v>4400</v>
      </c>
      <c r="E1417" s="19">
        <v>800</v>
      </c>
      <c r="F1417" s="36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40">
        <f>ROUND((E1417/D1417)*100, 0)</f>
        <v>18</v>
      </c>
      <c r="P1417" s="19">
        <f t="shared" si="44"/>
        <v>88.89</v>
      </c>
      <c r="Q1417" t="s">
        <v>8326</v>
      </c>
      <c r="R1417" t="s">
        <v>8345</v>
      </c>
      <c r="S1417" s="30">
        <f>(((I1417/60)/60)/24)+DATE(1970, 1, 1)</f>
        <v>42232.675821759258</v>
      </c>
      <c r="T1417" s="30">
        <f t="shared" si="45"/>
        <v>42192.675821759258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 s="19">
        <v>50000</v>
      </c>
      <c r="E1418" s="19">
        <v>0</v>
      </c>
      <c r="F1418" s="36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40">
        <f>ROUND((E1418/D1418)*100, 0)</f>
        <v>0</v>
      </c>
      <c r="P1418" s="19">
        <f t="shared" si="44"/>
        <v>0</v>
      </c>
      <c r="Q1418" t="s">
        <v>8326</v>
      </c>
      <c r="R1418" t="s">
        <v>8345</v>
      </c>
      <c r="S1418" s="30">
        <f>(((I1418/60)/60)/24)+DATE(1970, 1, 1)</f>
        <v>42329.967812499999</v>
      </c>
      <c r="T1418" s="30">
        <f t="shared" si="45"/>
        <v>42299.926145833335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 s="19">
        <v>4500</v>
      </c>
      <c r="E1419" s="19">
        <v>55</v>
      </c>
      <c r="F1419" s="36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40">
        <f>ROUND((E1419/D1419)*100, 0)</f>
        <v>1</v>
      </c>
      <c r="P1419" s="19">
        <f t="shared" si="44"/>
        <v>27.5</v>
      </c>
      <c r="Q1419" t="s">
        <v>8326</v>
      </c>
      <c r="R1419" t="s">
        <v>8345</v>
      </c>
      <c r="S1419" s="30">
        <f>(((I1419/60)/60)/24)+DATE(1970, 1, 1)</f>
        <v>42262.465972222228</v>
      </c>
      <c r="T1419" s="30">
        <f t="shared" si="45"/>
        <v>42232.15016203704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 s="19">
        <v>3000</v>
      </c>
      <c r="E1420" s="19">
        <v>6</v>
      </c>
      <c r="F1420" s="36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40">
        <f>ROUND((E1420/D1420)*100, 0)</f>
        <v>0</v>
      </c>
      <c r="P1420" s="19">
        <f t="shared" si="44"/>
        <v>6</v>
      </c>
      <c r="Q1420" t="s">
        <v>8326</v>
      </c>
      <c r="R1420" t="s">
        <v>8345</v>
      </c>
      <c r="S1420" s="30">
        <f>(((I1420/60)/60)/24)+DATE(1970, 1, 1)</f>
        <v>42425.456412037034</v>
      </c>
      <c r="T1420" s="30">
        <f t="shared" si="45"/>
        <v>42395.456412037034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 s="19">
        <v>6300</v>
      </c>
      <c r="E1421" s="19">
        <v>445</v>
      </c>
      <c r="F1421" s="36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40">
        <f>ROUND((E1421/D1421)*100, 0)</f>
        <v>7</v>
      </c>
      <c r="P1421" s="19">
        <f t="shared" si="44"/>
        <v>44.5</v>
      </c>
      <c r="Q1421" t="s">
        <v>8326</v>
      </c>
      <c r="R1421" t="s">
        <v>8345</v>
      </c>
      <c r="S1421" s="30">
        <f>(((I1421/60)/60)/24)+DATE(1970, 1, 1)</f>
        <v>42652.456238425926</v>
      </c>
      <c r="T1421" s="30">
        <f t="shared" si="45"/>
        <v>42622.456238425926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 s="19">
        <v>110</v>
      </c>
      <c r="E1422" s="19">
        <v>3</v>
      </c>
      <c r="F1422" s="36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40">
        <f>ROUND((E1422/D1422)*100, 0)</f>
        <v>3</v>
      </c>
      <c r="P1422" s="19">
        <f t="shared" si="44"/>
        <v>1</v>
      </c>
      <c r="Q1422" t="s">
        <v>8326</v>
      </c>
      <c r="R1422" t="s">
        <v>8345</v>
      </c>
      <c r="S1422" s="30">
        <f>(((I1422/60)/60)/24)+DATE(1970, 1, 1)</f>
        <v>42549.667662037042</v>
      </c>
      <c r="T1422" s="30">
        <f t="shared" si="45"/>
        <v>42524.667662037042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 s="19">
        <v>200000</v>
      </c>
      <c r="E1423" s="19">
        <v>200</v>
      </c>
      <c r="F1423" s="36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40">
        <f>ROUND((E1423/D1423)*100, 0)</f>
        <v>0</v>
      </c>
      <c r="P1423" s="19">
        <f t="shared" si="44"/>
        <v>100</v>
      </c>
      <c r="Q1423" t="s">
        <v>8326</v>
      </c>
      <c r="R1423" t="s">
        <v>8345</v>
      </c>
      <c r="S1423" s="30">
        <f>(((I1423/60)/60)/24)+DATE(1970, 1, 1)</f>
        <v>42043.915613425925</v>
      </c>
      <c r="T1423" s="30">
        <f t="shared" si="45"/>
        <v>42013.915613425925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 s="19">
        <v>25000</v>
      </c>
      <c r="E1424" s="19">
        <v>26</v>
      </c>
      <c r="F1424" s="36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40">
        <f>ROUND((E1424/D1424)*100, 0)</f>
        <v>0</v>
      </c>
      <c r="P1424" s="19">
        <f t="shared" si="44"/>
        <v>13</v>
      </c>
      <c r="Q1424" t="s">
        <v>8326</v>
      </c>
      <c r="R1424" t="s">
        <v>8345</v>
      </c>
      <c r="S1424" s="30">
        <f>(((I1424/60)/60)/24)+DATE(1970, 1, 1)</f>
        <v>42634.239629629628</v>
      </c>
      <c r="T1424" s="30">
        <f t="shared" si="45"/>
        <v>42604.239629629628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 s="19">
        <v>30000</v>
      </c>
      <c r="E1425" s="19">
        <v>100</v>
      </c>
      <c r="F1425" s="36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40">
        <f>ROUND((E1425/D1425)*100, 0)</f>
        <v>0</v>
      </c>
      <c r="P1425" s="19">
        <f t="shared" si="44"/>
        <v>100</v>
      </c>
      <c r="Q1425" t="s">
        <v>8326</v>
      </c>
      <c r="R1425" t="s">
        <v>8345</v>
      </c>
      <c r="S1425" s="30">
        <f>(((I1425/60)/60)/24)+DATE(1970, 1, 1)</f>
        <v>42370.360312500001</v>
      </c>
      <c r="T1425" s="30">
        <f t="shared" si="45"/>
        <v>42340.360312500001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 s="19">
        <v>7500</v>
      </c>
      <c r="E1426" s="19">
        <v>1527</v>
      </c>
      <c r="F1426" s="3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40">
        <f>ROUND((E1426/D1426)*100, 0)</f>
        <v>20</v>
      </c>
      <c r="P1426" s="19">
        <f t="shared" si="44"/>
        <v>109.07</v>
      </c>
      <c r="Q1426" t="s">
        <v>8326</v>
      </c>
      <c r="R1426" t="s">
        <v>8345</v>
      </c>
      <c r="S1426" s="30">
        <f>(((I1426/60)/60)/24)+DATE(1970, 1, 1)</f>
        <v>42689.759282407409</v>
      </c>
      <c r="T1426" s="30">
        <f t="shared" si="45"/>
        <v>42676.717615740738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 s="19">
        <v>13000</v>
      </c>
      <c r="E1427" s="19">
        <v>0</v>
      </c>
      <c r="F1427" s="36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40">
        <f>ROUND((E1427/D1427)*100, 0)</f>
        <v>0</v>
      </c>
      <c r="P1427" s="19">
        <f t="shared" si="44"/>
        <v>0</v>
      </c>
      <c r="Q1427" t="s">
        <v>8326</v>
      </c>
      <c r="R1427" t="s">
        <v>8345</v>
      </c>
      <c r="S1427" s="30">
        <f>(((I1427/60)/60)/24)+DATE(1970, 1, 1)</f>
        <v>42123.131469907406</v>
      </c>
      <c r="T1427" s="30">
        <f t="shared" si="45"/>
        <v>42093.131469907406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 s="19">
        <v>1000</v>
      </c>
      <c r="E1428" s="19">
        <v>0</v>
      </c>
      <c r="F1428" s="36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40">
        <f>ROUND((E1428/D1428)*100, 0)</f>
        <v>0</v>
      </c>
      <c r="P1428" s="19">
        <f t="shared" si="44"/>
        <v>0</v>
      </c>
      <c r="Q1428" t="s">
        <v>8326</v>
      </c>
      <c r="R1428" t="s">
        <v>8345</v>
      </c>
      <c r="S1428" s="30">
        <f>(((I1428/60)/60)/24)+DATE(1970, 1, 1)</f>
        <v>42240.390277777777</v>
      </c>
      <c r="T1428" s="30">
        <f t="shared" si="45"/>
        <v>42180.390277777777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 s="19">
        <v>5000</v>
      </c>
      <c r="E1429" s="19">
        <v>419</v>
      </c>
      <c r="F1429" s="36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40">
        <f>ROUND((E1429/D1429)*100, 0)</f>
        <v>8</v>
      </c>
      <c r="P1429" s="19">
        <f t="shared" si="44"/>
        <v>104.75</v>
      </c>
      <c r="Q1429" t="s">
        <v>8326</v>
      </c>
      <c r="R1429" t="s">
        <v>8345</v>
      </c>
      <c r="S1429" s="30">
        <f>(((I1429/60)/60)/24)+DATE(1970, 1, 1)</f>
        <v>42631.851678240739</v>
      </c>
      <c r="T1429" s="30">
        <f t="shared" si="45"/>
        <v>42601.851678240739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 s="19">
        <v>1000</v>
      </c>
      <c r="E1430" s="19">
        <v>45</v>
      </c>
      <c r="F1430" s="36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40">
        <f>ROUND((E1430/D1430)*100, 0)</f>
        <v>5</v>
      </c>
      <c r="P1430" s="19">
        <f t="shared" si="44"/>
        <v>15</v>
      </c>
      <c r="Q1430" t="s">
        <v>8326</v>
      </c>
      <c r="R1430" t="s">
        <v>8345</v>
      </c>
      <c r="S1430" s="30">
        <f>(((I1430/60)/60)/24)+DATE(1970, 1, 1)</f>
        <v>42462.338159722218</v>
      </c>
      <c r="T1430" s="30">
        <f t="shared" si="45"/>
        <v>42432.379826388889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 s="19">
        <v>10000</v>
      </c>
      <c r="E1431" s="19">
        <v>0</v>
      </c>
      <c r="F1431" s="36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40">
        <f>ROUND((E1431/D1431)*100, 0)</f>
        <v>0</v>
      </c>
      <c r="P1431" s="19">
        <f t="shared" si="44"/>
        <v>0</v>
      </c>
      <c r="Q1431" t="s">
        <v>8326</v>
      </c>
      <c r="R1431" t="s">
        <v>8345</v>
      </c>
      <c r="S1431" s="30">
        <f>(((I1431/60)/60)/24)+DATE(1970, 1, 1)</f>
        <v>42104.060671296291</v>
      </c>
      <c r="T1431" s="30">
        <f t="shared" si="45"/>
        <v>42074.060671296291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 s="19">
        <v>5000</v>
      </c>
      <c r="E1432" s="19">
        <v>403</v>
      </c>
      <c r="F1432" s="36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40">
        <f>ROUND((E1432/D1432)*100, 0)</f>
        <v>8</v>
      </c>
      <c r="P1432" s="19">
        <f t="shared" si="44"/>
        <v>80.599999999999994</v>
      </c>
      <c r="Q1432" t="s">
        <v>8326</v>
      </c>
      <c r="R1432" t="s">
        <v>8345</v>
      </c>
      <c r="S1432" s="30">
        <f>(((I1432/60)/60)/24)+DATE(1970, 1, 1)</f>
        <v>41992.813518518517</v>
      </c>
      <c r="T1432" s="30">
        <f t="shared" si="45"/>
        <v>41961.813518518517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 s="19">
        <v>17000</v>
      </c>
      <c r="E1433" s="19">
        <v>5431</v>
      </c>
      <c r="F1433" s="36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40">
        <f>ROUND((E1433/D1433)*100, 0)</f>
        <v>32</v>
      </c>
      <c r="P1433" s="19">
        <f t="shared" si="44"/>
        <v>115.55</v>
      </c>
      <c r="Q1433" t="s">
        <v>8326</v>
      </c>
      <c r="R1433" t="s">
        <v>8345</v>
      </c>
      <c r="S1433" s="30">
        <f>(((I1433/60)/60)/24)+DATE(1970, 1, 1)</f>
        <v>42334.252500000002</v>
      </c>
      <c r="T1433" s="30">
        <f t="shared" si="45"/>
        <v>42304.210833333331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 s="19">
        <v>40000</v>
      </c>
      <c r="E1434" s="19">
        <v>0</v>
      </c>
      <c r="F1434" s="36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40">
        <f>ROUND((E1434/D1434)*100, 0)</f>
        <v>0</v>
      </c>
      <c r="P1434" s="19">
        <f t="shared" si="44"/>
        <v>0</v>
      </c>
      <c r="Q1434" t="s">
        <v>8326</v>
      </c>
      <c r="R1434" t="s">
        <v>8345</v>
      </c>
      <c r="S1434" s="30">
        <f>(((I1434/60)/60)/24)+DATE(1970, 1, 1)</f>
        <v>42205.780416666668</v>
      </c>
      <c r="T1434" s="30">
        <f t="shared" si="45"/>
        <v>42175.780416666668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 s="19">
        <v>12000</v>
      </c>
      <c r="E1435" s="19">
        <v>805</v>
      </c>
      <c r="F1435" s="36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40">
        <f>ROUND((E1435/D1435)*100, 0)</f>
        <v>7</v>
      </c>
      <c r="P1435" s="19">
        <f t="shared" si="44"/>
        <v>80.5</v>
      </c>
      <c r="Q1435" t="s">
        <v>8326</v>
      </c>
      <c r="R1435" t="s">
        <v>8345</v>
      </c>
      <c r="S1435" s="30">
        <f>(((I1435/60)/60)/24)+DATE(1970, 1, 1)</f>
        <v>42714.458333333328</v>
      </c>
      <c r="T1435" s="30">
        <f t="shared" si="45"/>
        <v>42673.625868055555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 s="19">
        <v>82000</v>
      </c>
      <c r="E1436" s="19">
        <v>8190</v>
      </c>
      <c r="F1436" s="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40">
        <f>ROUND((E1436/D1436)*100, 0)</f>
        <v>10</v>
      </c>
      <c r="P1436" s="19">
        <f t="shared" si="44"/>
        <v>744.55</v>
      </c>
      <c r="Q1436" t="s">
        <v>8326</v>
      </c>
      <c r="R1436" t="s">
        <v>8345</v>
      </c>
      <c r="S1436" s="30">
        <f>(((I1436/60)/60)/24)+DATE(1970, 1, 1)</f>
        <v>42163.625</v>
      </c>
      <c r="T1436" s="30">
        <f t="shared" si="45"/>
        <v>42142.767106481479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 s="19">
        <v>15000</v>
      </c>
      <c r="E1437" s="19">
        <v>15</v>
      </c>
      <c r="F1437" s="36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40">
        <f>ROUND((E1437/D1437)*100, 0)</f>
        <v>0</v>
      </c>
      <c r="P1437" s="19">
        <f t="shared" si="44"/>
        <v>7.5</v>
      </c>
      <c r="Q1437" t="s">
        <v>8326</v>
      </c>
      <c r="R1437" t="s">
        <v>8345</v>
      </c>
      <c r="S1437" s="30">
        <f>(((I1437/60)/60)/24)+DATE(1970, 1, 1)</f>
        <v>42288.780324074076</v>
      </c>
      <c r="T1437" s="30">
        <f t="shared" si="45"/>
        <v>42258.780324074076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 s="19">
        <v>10000</v>
      </c>
      <c r="E1438" s="19">
        <v>77</v>
      </c>
      <c r="F1438" s="36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40">
        <f>ROUND((E1438/D1438)*100, 0)</f>
        <v>1</v>
      </c>
      <c r="P1438" s="19">
        <f t="shared" si="44"/>
        <v>38.5</v>
      </c>
      <c r="Q1438" t="s">
        <v>8326</v>
      </c>
      <c r="R1438" t="s">
        <v>8345</v>
      </c>
      <c r="S1438" s="30">
        <f>(((I1438/60)/60)/24)+DATE(1970, 1, 1)</f>
        <v>42421.35019675926</v>
      </c>
      <c r="T1438" s="30">
        <f t="shared" si="45"/>
        <v>42391.35019675926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 s="19">
        <v>3000</v>
      </c>
      <c r="E1439" s="19">
        <v>807</v>
      </c>
      <c r="F1439" s="36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40">
        <f>ROUND((E1439/D1439)*100, 0)</f>
        <v>27</v>
      </c>
      <c r="P1439" s="19">
        <f t="shared" si="44"/>
        <v>36.68</v>
      </c>
      <c r="Q1439" t="s">
        <v>8326</v>
      </c>
      <c r="R1439" t="s">
        <v>8345</v>
      </c>
      <c r="S1439" s="30">
        <f>(((I1439/60)/60)/24)+DATE(1970, 1, 1)</f>
        <v>41833.207638888889</v>
      </c>
      <c r="T1439" s="30">
        <f t="shared" si="45"/>
        <v>41796.531701388885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 s="19">
        <v>20000</v>
      </c>
      <c r="E1440" s="19">
        <v>600</v>
      </c>
      <c r="F1440" s="36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40">
        <f>ROUND((E1440/D1440)*100, 0)</f>
        <v>3</v>
      </c>
      <c r="P1440" s="19">
        <f t="shared" si="44"/>
        <v>75</v>
      </c>
      <c r="Q1440" t="s">
        <v>8326</v>
      </c>
      <c r="R1440" t="s">
        <v>8345</v>
      </c>
      <c r="S1440" s="30">
        <f>(((I1440/60)/60)/24)+DATE(1970, 1, 1)</f>
        <v>42487.579861111109</v>
      </c>
      <c r="T1440" s="30">
        <f t="shared" si="45"/>
        <v>42457.871516203704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 s="19">
        <v>2725</v>
      </c>
      <c r="E1441" s="19">
        <v>180</v>
      </c>
      <c r="F1441" s="36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40">
        <f>ROUND((E1441/D1441)*100, 0)</f>
        <v>7</v>
      </c>
      <c r="P1441" s="19">
        <f t="shared" si="44"/>
        <v>30</v>
      </c>
      <c r="Q1441" t="s">
        <v>8326</v>
      </c>
      <c r="R1441" t="s">
        <v>8345</v>
      </c>
      <c r="S1441" s="30">
        <f>(((I1441/60)/60)/24)+DATE(1970, 1, 1)</f>
        <v>42070.829872685179</v>
      </c>
      <c r="T1441" s="30">
        <f t="shared" si="45"/>
        <v>42040.829872685179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 s="19">
        <v>13000</v>
      </c>
      <c r="E1442" s="19">
        <v>1</v>
      </c>
      <c r="F1442" s="36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40">
        <f>ROUND((E1442/D1442)*100, 0)</f>
        <v>0</v>
      </c>
      <c r="P1442" s="19">
        <f t="shared" si="44"/>
        <v>1</v>
      </c>
      <c r="Q1442" t="s">
        <v>8326</v>
      </c>
      <c r="R1442" t="s">
        <v>8345</v>
      </c>
      <c r="S1442" s="30">
        <f>(((I1442/60)/60)/24)+DATE(1970, 1, 1)</f>
        <v>42516.748414351852</v>
      </c>
      <c r="T1442" s="30">
        <f t="shared" si="45"/>
        <v>42486.748414351852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 s="19">
        <v>180000</v>
      </c>
      <c r="E1443" s="19">
        <v>2020</v>
      </c>
      <c r="F1443" s="36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40">
        <f>ROUND((E1443/D1443)*100, 0)</f>
        <v>1</v>
      </c>
      <c r="P1443" s="19">
        <f t="shared" si="44"/>
        <v>673.33</v>
      </c>
      <c r="Q1443" t="s">
        <v>8326</v>
      </c>
      <c r="R1443" t="s">
        <v>8345</v>
      </c>
      <c r="S1443" s="30">
        <f>(((I1443/60)/60)/24)+DATE(1970, 1, 1)</f>
        <v>42258.765844907408</v>
      </c>
      <c r="T1443" s="30">
        <f t="shared" si="45"/>
        <v>42198.765844907408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 s="19">
        <v>1500</v>
      </c>
      <c r="E1444" s="19">
        <v>0</v>
      </c>
      <c r="F1444" s="36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40">
        <f>ROUND((E1444/D1444)*100, 0)</f>
        <v>0</v>
      </c>
      <c r="P1444" s="19">
        <f t="shared" si="44"/>
        <v>0</v>
      </c>
      <c r="Q1444" t="s">
        <v>8326</v>
      </c>
      <c r="R1444" t="s">
        <v>8345</v>
      </c>
      <c r="S1444" s="30">
        <f>(((I1444/60)/60)/24)+DATE(1970, 1, 1)</f>
        <v>42515.64534722222</v>
      </c>
      <c r="T1444" s="30">
        <f t="shared" si="45"/>
        <v>42485.64534722222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 s="19">
        <v>13000</v>
      </c>
      <c r="E1445" s="19">
        <v>0</v>
      </c>
      <c r="F1445" s="36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40">
        <f>ROUND((E1445/D1445)*100, 0)</f>
        <v>0</v>
      </c>
      <c r="P1445" s="19">
        <f t="shared" si="44"/>
        <v>0</v>
      </c>
      <c r="Q1445" t="s">
        <v>8326</v>
      </c>
      <c r="R1445" t="s">
        <v>8345</v>
      </c>
      <c r="S1445" s="30">
        <f>(((I1445/60)/60)/24)+DATE(1970, 1, 1)</f>
        <v>42737.926030092596</v>
      </c>
      <c r="T1445" s="30">
        <f t="shared" si="45"/>
        <v>42707.926030092596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 s="19">
        <v>4950</v>
      </c>
      <c r="E1446" s="19">
        <v>0</v>
      </c>
      <c r="F1446" s="3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40">
        <f>ROUND((E1446/D1446)*100, 0)</f>
        <v>0</v>
      </c>
      <c r="P1446" s="19">
        <f t="shared" si="44"/>
        <v>0</v>
      </c>
      <c r="Q1446" t="s">
        <v>8326</v>
      </c>
      <c r="R1446" t="s">
        <v>8345</v>
      </c>
      <c r="S1446" s="30">
        <f>(((I1446/60)/60)/24)+DATE(1970, 1, 1)</f>
        <v>42259.873402777783</v>
      </c>
      <c r="T1446" s="30">
        <f t="shared" si="45"/>
        <v>42199.873402777783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 s="19">
        <v>130000</v>
      </c>
      <c r="E1447" s="19">
        <v>0</v>
      </c>
      <c r="F1447" s="36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40">
        <f>ROUND((E1447/D1447)*100, 0)</f>
        <v>0</v>
      </c>
      <c r="P1447" s="19">
        <f t="shared" si="44"/>
        <v>0</v>
      </c>
      <c r="Q1447" t="s">
        <v>8326</v>
      </c>
      <c r="R1447" t="s">
        <v>8345</v>
      </c>
      <c r="S1447" s="30">
        <f>(((I1447/60)/60)/24)+DATE(1970, 1, 1)</f>
        <v>42169.542303240742</v>
      </c>
      <c r="T1447" s="30">
        <f t="shared" si="45"/>
        <v>42139.542303240742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 s="19">
        <v>900</v>
      </c>
      <c r="E1448" s="19">
        <v>0</v>
      </c>
      <c r="F1448" s="36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40">
        <f>ROUND((E1448/D1448)*100, 0)</f>
        <v>0</v>
      </c>
      <c r="P1448" s="19">
        <f t="shared" si="44"/>
        <v>0</v>
      </c>
      <c r="Q1448" t="s">
        <v>8326</v>
      </c>
      <c r="R1448" t="s">
        <v>8345</v>
      </c>
      <c r="S1448" s="30">
        <f>(((I1448/60)/60)/24)+DATE(1970, 1, 1)</f>
        <v>42481.447662037041</v>
      </c>
      <c r="T1448" s="30">
        <f t="shared" si="45"/>
        <v>42461.447662037041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 s="19">
        <v>500000</v>
      </c>
      <c r="E1449" s="19">
        <v>75</v>
      </c>
      <c r="F1449" s="36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40">
        <f>ROUND((E1449/D1449)*100, 0)</f>
        <v>0</v>
      </c>
      <c r="P1449" s="19">
        <f t="shared" si="44"/>
        <v>25</v>
      </c>
      <c r="Q1449" t="s">
        <v>8326</v>
      </c>
      <c r="R1449" t="s">
        <v>8345</v>
      </c>
      <c r="S1449" s="30">
        <f>(((I1449/60)/60)/24)+DATE(1970, 1, 1)</f>
        <v>42559.730717592596</v>
      </c>
      <c r="T1449" s="30">
        <f t="shared" si="45"/>
        <v>42529.730717592596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 s="19">
        <v>200000</v>
      </c>
      <c r="E1450" s="19">
        <v>0</v>
      </c>
      <c r="F1450" s="36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40">
        <f>ROUND((E1450/D1450)*100, 0)</f>
        <v>0</v>
      </c>
      <c r="P1450" s="19">
        <f t="shared" si="44"/>
        <v>0</v>
      </c>
      <c r="Q1450" t="s">
        <v>8326</v>
      </c>
      <c r="R1450" t="s">
        <v>8345</v>
      </c>
      <c r="S1450" s="30">
        <f>(((I1450/60)/60)/24)+DATE(1970, 1, 1)</f>
        <v>42146.225694444445</v>
      </c>
      <c r="T1450" s="30">
        <f t="shared" si="45"/>
        <v>42115.936550925922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 s="19">
        <v>8888</v>
      </c>
      <c r="E1451" s="19">
        <v>0</v>
      </c>
      <c r="F1451" s="36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40">
        <f>ROUND((E1451/D1451)*100, 0)</f>
        <v>0</v>
      </c>
      <c r="P1451" s="19">
        <f t="shared" si="44"/>
        <v>0</v>
      </c>
      <c r="Q1451" t="s">
        <v>8326</v>
      </c>
      <c r="R1451" t="s">
        <v>8345</v>
      </c>
      <c r="S1451" s="30">
        <f>(((I1451/60)/60)/24)+DATE(1970, 1, 1)</f>
        <v>42134.811400462961</v>
      </c>
      <c r="T1451" s="30">
        <f t="shared" si="45"/>
        <v>42086.811400462961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 s="19">
        <v>100000</v>
      </c>
      <c r="E1452" s="19">
        <v>1</v>
      </c>
      <c r="F1452" s="36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40">
        <f>ROUND((E1452/D1452)*100, 0)</f>
        <v>0</v>
      </c>
      <c r="P1452" s="19">
        <f t="shared" si="44"/>
        <v>1</v>
      </c>
      <c r="Q1452" t="s">
        <v>8326</v>
      </c>
      <c r="R1452" t="s">
        <v>8345</v>
      </c>
      <c r="S1452" s="30">
        <f>(((I1452/60)/60)/24)+DATE(1970, 1, 1)</f>
        <v>42420.171261574069</v>
      </c>
      <c r="T1452" s="30">
        <f t="shared" si="45"/>
        <v>42390.171261574069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 s="19">
        <v>18950</v>
      </c>
      <c r="E1453" s="19">
        <v>2</v>
      </c>
      <c r="F1453" s="35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40">
        <f>ROUND((E1453/D1453)*100, 0)</f>
        <v>0</v>
      </c>
      <c r="P1453" s="19">
        <f t="shared" si="44"/>
        <v>1</v>
      </c>
      <c r="Q1453" t="s">
        <v>8326</v>
      </c>
      <c r="R1453" t="s">
        <v>8345</v>
      </c>
      <c r="S1453" s="30">
        <f>(((I1453/60)/60)/24)+DATE(1970, 1, 1)</f>
        <v>41962.00068287037</v>
      </c>
      <c r="T1453" s="30">
        <f t="shared" si="45"/>
        <v>41931.959016203706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 s="19">
        <v>14000</v>
      </c>
      <c r="E1454" s="19">
        <v>0</v>
      </c>
      <c r="F1454" s="35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40">
        <f>ROUND((E1454/D1454)*100, 0)</f>
        <v>0</v>
      </c>
      <c r="P1454" s="19">
        <f t="shared" si="44"/>
        <v>0</v>
      </c>
      <c r="Q1454" t="s">
        <v>8326</v>
      </c>
      <c r="R1454" t="s">
        <v>8345</v>
      </c>
      <c r="S1454" s="30">
        <f>(((I1454/60)/60)/24)+DATE(1970, 1, 1)</f>
        <v>41848.703275462962</v>
      </c>
      <c r="T1454" s="30">
        <f t="shared" si="45"/>
        <v>41818.703275462962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 s="19">
        <v>25000</v>
      </c>
      <c r="E1455" s="19">
        <v>0</v>
      </c>
      <c r="F1455" s="3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40">
        <f>ROUND((E1455/D1455)*100, 0)</f>
        <v>0</v>
      </c>
      <c r="P1455" s="19">
        <f t="shared" si="44"/>
        <v>0</v>
      </c>
      <c r="Q1455" t="s">
        <v>8326</v>
      </c>
      <c r="R1455" t="s">
        <v>8345</v>
      </c>
      <c r="S1455" s="30">
        <f>(((I1455/60)/60)/24)+DATE(1970, 1, 1)</f>
        <v>42840.654479166667</v>
      </c>
      <c r="T1455" s="30">
        <f t="shared" si="45"/>
        <v>42795.696145833332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 s="19">
        <v>1750</v>
      </c>
      <c r="E1456" s="19">
        <v>15</v>
      </c>
      <c r="F1456" s="35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40">
        <f>ROUND((E1456/D1456)*100, 0)</f>
        <v>1</v>
      </c>
      <c r="P1456" s="19">
        <f t="shared" si="44"/>
        <v>15</v>
      </c>
      <c r="Q1456" t="s">
        <v>8326</v>
      </c>
      <c r="R1456" t="s">
        <v>8345</v>
      </c>
      <c r="S1456" s="30">
        <f>(((I1456/60)/60)/24)+DATE(1970, 1, 1)</f>
        <v>42484.915972222225</v>
      </c>
      <c r="T1456" s="30">
        <f t="shared" si="45"/>
        <v>42463.866666666669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 s="19">
        <v>15000</v>
      </c>
      <c r="E1457" s="19">
        <v>1575</v>
      </c>
      <c r="F1457" s="35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40">
        <f>ROUND((E1457/D1457)*100, 0)</f>
        <v>11</v>
      </c>
      <c r="P1457" s="19">
        <f t="shared" si="44"/>
        <v>225</v>
      </c>
      <c r="Q1457" t="s">
        <v>8326</v>
      </c>
      <c r="R1457" t="s">
        <v>8345</v>
      </c>
      <c r="S1457" s="30">
        <f>(((I1457/60)/60)/24)+DATE(1970, 1, 1)</f>
        <v>41887.568749999999</v>
      </c>
      <c r="T1457" s="30">
        <f t="shared" si="45"/>
        <v>41832.672685185185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 s="19">
        <v>5000</v>
      </c>
      <c r="E1458" s="19">
        <v>145</v>
      </c>
      <c r="F1458" s="35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40">
        <f>ROUND((E1458/D1458)*100, 0)</f>
        <v>3</v>
      </c>
      <c r="P1458" s="19">
        <f t="shared" si="44"/>
        <v>48.33</v>
      </c>
      <c r="Q1458" t="s">
        <v>8326</v>
      </c>
      <c r="R1458" t="s">
        <v>8345</v>
      </c>
      <c r="S1458" s="30">
        <f>(((I1458/60)/60)/24)+DATE(1970, 1, 1)</f>
        <v>42738.668576388889</v>
      </c>
      <c r="T1458" s="30">
        <f t="shared" si="45"/>
        <v>42708.668576388889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 s="19">
        <v>6000</v>
      </c>
      <c r="E1459" s="19">
        <v>0</v>
      </c>
      <c r="F1459" s="35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40">
        <f>ROUND((E1459/D1459)*100, 0)</f>
        <v>0</v>
      </c>
      <c r="P1459" s="19">
        <f t="shared" si="44"/>
        <v>0</v>
      </c>
      <c r="Q1459" t="s">
        <v>8326</v>
      </c>
      <c r="R1459" t="s">
        <v>8345</v>
      </c>
      <c r="S1459" s="30">
        <f>(((I1459/60)/60)/24)+DATE(1970, 1, 1)</f>
        <v>42319.938009259262</v>
      </c>
      <c r="T1459" s="30">
        <f t="shared" si="45"/>
        <v>42289.89634259259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 s="19">
        <v>5000</v>
      </c>
      <c r="E1460" s="19">
        <v>0</v>
      </c>
      <c r="F1460" s="35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40">
        <f>ROUND((E1460/D1460)*100, 0)</f>
        <v>0</v>
      </c>
      <c r="P1460" s="19">
        <f t="shared" si="44"/>
        <v>0</v>
      </c>
      <c r="Q1460" t="s">
        <v>8326</v>
      </c>
      <c r="R1460" t="s">
        <v>8345</v>
      </c>
      <c r="S1460" s="30">
        <f>(((I1460/60)/60)/24)+DATE(1970, 1, 1)</f>
        <v>41862.166666666664</v>
      </c>
      <c r="T1460" s="30">
        <f t="shared" si="45"/>
        <v>41831.705555555556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 s="19">
        <v>37000</v>
      </c>
      <c r="E1461" s="19">
        <v>0</v>
      </c>
      <c r="F1461" s="35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40">
        <f>ROUND((E1461/D1461)*100, 0)</f>
        <v>0</v>
      </c>
      <c r="P1461" s="19">
        <f t="shared" si="44"/>
        <v>0</v>
      </c>
      <c r="Q1461" t="s">
        <v>8326</v>
      </c>
      <c r="R1461" t="s">
        <v>8345</v>
      </c>
      <c r="S1461" s="30">
        <f>(((I1461/60)/60)/24)+DATE(1970, 1, 1)</f>
        <v>42340.725694444445</v>
      </c>
      <c r="T1461" s="30">
        <f t="shared" si="45"/>
        <v>42312.204814814817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 s="19">
        <v>25000000</v>
      </c>
      <c r="E1462" s="19">
        <v>0</v>
      </c>
      <c r="F1462" s="35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40">
        <f>ROUND((E1462/D1462)*100, 0)</f>
        <v>0</v>
      </c>
      <c r="P1462" s="19">
        <f t="shared" si="44"/>
        <v>0</v>
      </c>
      <c r="Q1462" t="s">
        <v>8326</v>
      </c>
      <c r="R1462" t="s">
        <v>8345</v>
      </c>
      <c r="S1462" s="30">
        <f>(((I1462/60)/60)/24)+DATE(1970, 1, 1)</f>
        <v>41973.989583333328</v>
      </c>
      <c r="T1462" s="30">
        <f t="shared" si="45"/>
        <v>41915.896967592591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 s="19">
        <v>15000</v>
      </c>
      <c r="E1463" s="19">
        <v>15186.69</v>
      </c>
      <c r="F1463" s="34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38">
        <f>ROUND((E1463/D1463)*100, 0)</f>
        <v>101</v>
      </c>
      <c r="P1463" s="19">
        <f t="shared" si="44"/>
        <v>44.67</v>
      </c>
      <c r="Q1463" t="s">
        <v>8326</v>
      </c>
      <c r="R1463" t="s">
        <v>8346</v>
      </c>
      <c r="S1463" s="30">
        <f>(((I1463/60)/60)/24)+DATE(1970, 1, 1)</f>
        <v>41933</v>
      </c>
      <c r="T1463" s="30">
        <f t="shared" si="45"/>
        <v>41899.645300925928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 s="19">
        <v>4000</v>
      </c>
      <c r="E1464" s="19">
        <v>4340.7</v>
      </c>
      <c r="F1464" s="3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38">
        <f>ROUND((E1464/D1464)*100, 0)</f>
        <v>109</v>
      </c>
      <c r="P1464" s="19">
        <f t="shared" si="44"/>
        <v>28.94</v>
      </c>
      <c r="Q1464" t="s">
        <v>8326</v>
      </c>
      <c r="R1464" t="s">
        <v>8346</v>
      </c>
      <c r="S1464" s="30">
        <f>(((I1464/60)/60)/24)+DATE(1970, 1, 1)</f>
        <v>41374.662858796299</v>
      </c>
      <c r="T1464" s="30">
        <f t="shared" si="45"/>
        <v>41344.662858796299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 s="19">
        <v>600</v>
      </c>
      <c r="E1465" s="19">
        <v>886</v>
      </c>
      <c r="F1465" s="34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38">
        <f>ROUND((E1465/D1465)*100, 0)</f>
        <v>148</v>
      </c>
      <c r="P1465" s="19">
        <f t="shared" si="44"/>
        <v>35.44</v>
      </c>
      <c r="Q1465" t="s">
        <v>8326</v>
      </c>
      <c r="R1465" t="s">
        <v>8346</v>
      </c>
      <c r="S1465" s="30">
        <f>(((I1465/60)/60)/24)+DATE(1970, 1, 1)</f>
        <v>41371.869652777779</v>
      </c>
      <c r="T1465" s="30">
        <f t="shared" si="45"/>
        <v>41326.911319444444</v>
      </c>
    </row>
    <row r="1466" spans="1:20" x14ac:dyDescent="0.25">
      <c r="A1466">
        <v>1464</v>
      </c>
      <c r="B1466" s="3" t="s">
        <v>1465</v>
      </c>
      <c r="C1466" s="3" t="s">
        <v>5574</v>
      </c>
      <c r="D1466" s="19">
        <v>5000</v>
      </c>
      <c r="E1466" s="19">
        <v>8160</v>
      </c>
      <c r="F1466" s="34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38">
        <f>ROUND((E1466/D1466)*100, 0)</f>
        <v>163</v>
      </c>
      <c r="P1466" s="19">
        <f t="shared" si="44"/>
        <v>34.869999999999997</v>
      </c>
      <c r="Q1466" t="s">
        <v>8326</v>
      </c>
      <c r="R1466" t="s">
        <v>8346</v>
      </c>
      <c r="S1466" s="30">
        <f>(((I1466/60)/60)/24)+DATE(1970, 1, 1)</f>
        <v>41321.661550925928</v>
      </c>
      <c r="T1466" s="30">
        <f t="shared" si="45"/>
        <v>41291.661550925928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 s="19">
        <v>30000</v>
      </c>
      <c r="E1467" s="19">
        <v>136924.35</v>
      </c>
      <c r="F1467" s="34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39">
        <f>ROUND((E1467/D1467)*100, 0)</f>
        <v>456</v>
      </c>
      <c r="P1467" s="19">
        <f t="shared" si="44"/>
        <v>52.62</v>
      </c>
      <c r="Q1467" t="s">
        <v>8326</v>
      </c>
      <c r="R1467" t="s">
        <v>8346</v>
      </c>
      <c r="S1467" s="30">
        <f>(((I1467/60)/60)/24)+DATE(1970, 1, 1)</f>
        <v>40990.125</v>
      </c>
      <c r="T1467" s="30">
        <f t="shared" si="45"/>
        <v>40959.734398148146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 s="19">
        <v>16000</v>
      </c>
      <c r="E1468" s="19">
        <v>17260.37</v>
      </c>
      <c r="F1468" s="34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38">
        <f>ROUND((E1468/D1468)*100, 0)</f>
        <v>108</v>
      </c>
      <c r="P1468" s="19">
        <f t="shared" si="44"/>
        <v>69.599999999999994</v>
      </c>
      <c r="Q1468" t="s">
        <v>8326</v>
      </c>
      <c r="R1468" t="s">
        <v>8346</v>
      </c>
      <c r="S1468" s="30">
        <f>(((I1468/60)/60)/24)+DATE(1970, 1, 1)</f>
        <v>42381.208333333328</v>
      </c>
      <c r="T1468" s="30">
        <f t="shared" si="45"/>
        <v>42340.172060185185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 s="19">
        <v>40000</v>
      </c>
      <c r="E1469" s="19">
        <v>46032</v>
      </c>
      <c r="F1469" s="34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38">
        <f>ROUND((E1469/D1469)*100, 0)</f>
        <v>115</v>
      </c>
      <c r="P1469" s="19">
        <f t="shared" si="44"/>
        <v>76.72</v>
      </c>
      <c r="Q1469" t="s">
        <v>8326</v>
      </c>
      <c r="R1469" t="s">
        <v>8346</v>
      </c>
      <c r="S1469" s="30">
        <f>(((I1469/60)/60)/24)+DATE(1970, 1, 1)</f>
        <v>40993.760243055556</v>
      </c>
      <c r="T1469" s="30">
        <f t="shared" si="45"/>
        <v>40933.80190972222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 s="19">
        <v>9500</v>
      </c>
      <c r="E1470" s="19">
        <v>9725</v>
      </c>
      <c r="F1470" s="34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38">
        <f>ROUND((E1470/D1470)*100, 0)</f>
        <v>102</v>
      </c>
      <c r="P1470" s="19">
        <f t="shared" si="44"/>
        <v>33.19</v>
      </c>
      <c r="Q1470" t="s">
        <v>8326</v>
      </c>
      <c r="R1470" t="s">
        <v>8346</v>
      </c>
      <c r="S1470" s="30">
        <f>(((I1470/60)/60)/24)+DATE(1970, 1, 1)</f>
        <v>40706.014456018522</v>
      </c>
      <c r="T1470" s="30">
        <f t="shared" si="45"/>
        <v>40646.014456018522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 s="19">
        <v>44250</v>
      </c>
      <c r="E1471" s="19">
        <v>47978</v>
      </c>
      <c r="F1471" s="34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38">
        <f>ROUND((E1471/D1471)*100, 0)</f>
        <v>108</v>
      </c>
      <c r="P1471" s="19">
        <f t="shared" si="44"/>
        <v>149.46</v>
      </c>
      <c r="Q1471" t="s">
        <v>8326</v>
      </c>
      <c r="R1471" t="s">
        <v>8346</v>
      </c>
      <c r="S1471" s="30">
        <f>(((I1471/60)/60)/24)+DATE(1970, 1, 1)</f>
        <v>41320.598483796297</v>
      </c>
      <c r="T1471" s="30">
        <f t="shared" si="45"/>
        <v>41290.598483796297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 s="19">
        <v>1500</v>
      </c>
      <c r="E1472" s="19">
        <v>1877</v>
      </c>
      <c r="F1472" s="34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38">
        <f>ROUND((E1472/D1472)*100, 0)</f>
        <v>125</v>
      </c>
      <c r="P1472" s="19">
        <f t="shared" si="44"/>
        <v>23.17</v>
      </c>
      <c r="Q1472" t="s">
        <v>8326</v>
      </c>
      <c r="R1472" t="s">
        <v>8346</v>
      </c>
      <c r="S1472" s="30">
        <f>(((I1472/60)/60)/24)+DATE(1970, 1, 1)</f>
        <v>41271.827118055553</v>
      </c>
      <c r="T1472" s="30">
        <f t="shared" si="45"/>
        <v>41250.827118055553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 s="19">
        <v>32000</v>
      </c>
      <c r="E1473" s="19">
        <v>33229</v>
      </c>
      <c r="F1473" s="34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38">
        <f>ROUND((E1473/D1473)*100, 0)</f>
        <v>104</v>
      </c>
      <c r="P1473" s="19">
        <f t="shared" si="44"/>
        <v>96.88</v>
      </c>
      <c r="Q1473" t="s">
        <v>8326</v>
      </c>
      <c r="R1473" t="s">
        <v>8346</v>
      </c>
      <c r="S1473" s="30">
        <f>(((I1473/60)/60)/24)+DATE(1970, 1, 1)</f>
        <v>42103.957569444443</v>
      </c>
      <c r="T1473" s="30">
        <f t="shared" si="45"/>
        <v>42073.957569444443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 s="19">
        <v>25000</v>
      </c>
      <c r="E1474" s="19">
        <v>34676</v>
      </c>
      <c r="F1474" s="3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38">
        <f>ROUND((E1474/D1474)*100, 0)</f>
        <v>139</v>
      </c>
      <c r="P1474" s="19">
        <f t="shared" si="44"/>
        <v>103.2</v>
      </c>
      <c r="Q1474" t="s">
        <v>8326</v>
      </c>
      <c r="R1474" t="s">
        <v>8346</v>
      </c>
      <c r="S1474" s="30">
        <f>(((I1474/60)/60)/24)+DATE(1970, 1, 1)</f>
        <v>41563.542858796296</v>
      </c>
      <c r="T1474" s="30">
        <f t="shared" si="45"/>
        <v>41533.542858796296</v>
      </c>
    </row>
    <row r="1475" spans="1:20" x14ac:dyDescent="0.25">
      <c r="A1475">
        <v>1473</v>
      </c>
      <c r="B1475" s="3" t="s">
        <v>1474</v>
      </c>
      <c r="C1475" s="3" t="s">
        <v>5583</v>
      </c>
      <c r="D1475" s="19">
        <v>1500</v>
      </c>
      <c r="E1475" s="19">
        <v>1807.74</v>
      </c>
      <c r="F1475" s="34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38">
        <f>ROUND((E1475/D1475)*100, 0)</f>
        <v>121</v>
      </c>
      <c r="P1475" s="19">
        <f t="shared" ref="P1475:P1538" si="46">IFERROR(ROUND((E1475/L1475), 2),0)</f>
        <v>38.46</v>
      </c>
      <c r="Q1475" t="s">
        <v>8326</v>
      </c>
      <c r="R1475" t="s">
        <v>8346</v>
      </c>
      <c r="S1475" s="30">
        <f>(((I1475/60)/60)/24)+DATE(1970, 1, 1)</f>
        <v>40969.979618055557</v>
      </c>
      <c r="T1475" s="30">
        <f t="shared" ref="T1475:T1538" si="47">(((J1475/60)/60)/24)+DATE(1970, 1, 1)</f>
        <v>40939.979618055557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 s="19">
        <v>3000</v>
      </c>
      <c r="E1476" s="19">
        <v>3368</v>
      </c>
      <c r="F1476" s="34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38">
        <f>ROUND((E1476/D1476)*100, 0)</f>
        <v>112</v>
      </c>
      <c r="P1476" s="19">
        <f t="shared" si="46"/>
        <v>44.32</v>
      </c>
      <c r="Q1476" t="s">
        <v>8326</v>
      </c>
      <c r="R1476" t="s">
        <v>8346</v>
      </c>
      <c r="S1476" s="30">
        <f>(((I1476/60)/60)/24)+DATE(1970, 1, 1)</f>
        <v>41530.727916666663</v>
      </c>
      <c r="T1476" s="30">
        <f t="shared" si="47"/>
        <v>41500.727916666663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 s="19">
        <v>15000</v>
      </c>
      <c r="E1477" s="19">
        <v>28300.45</v>
      </c>
      <c r="F1477" s="34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38">
        <f>ROUND((E1477/D1477)*100, 0)</f>
        <v>189</v>
      </c>
      <c r="P1477" s="19">
        <f t="shared" si="46"/>
        <v>64.17</v>
      </c>
      <c r="Q1477" t="s">
        <v>8326</v>
      </c>
      <c r="R1477" t="s">
        <v>8346</v>
      </c>
      <c r="S1477" s="30">
        <f>(((I1477/60)/60)/24)+DATE(1970, 1, 1)</f>
        <v>41993.207638888889</v>
      </c>
      <c r="T1477" s="30">
        <f t="shared" si="47"/>
        <v>41960.722951388889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 s="19">
        <v>6000</v>
      </c>
      <c r="E1478" s="19">
        <v>39693.279999999999</v>
      </c>
      <c r="F1478" s="34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39">
        <f>ROUND((E1478/D1478)*100, 0)</f>
        <v>662</v>
      </c>
      <c r="P1478" s="19">
        <f t="shared" si="46"/>
        <v>43.33</v>
      </c>
      <c r="Q1478" t="s">
        <v>8326</v>
      </c>
      <c r="R1478" t="s">
        <v>8346</v>
      </c>
      <c r="S1478" s="30">
        <f>(((I1478/60)/60)/24)+DATE(1970, 1, 1)</f>
        <v>40796.041921296295</v>
      </c>
      <c r="T1478" s="30">
        <f t="shared" si="47"/>
        <v>40766.041921296295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 s="19">
        <v>30000</v>
      </c>
      <c r="E1479" s="19">
        <v>33393</v>
      </c>
      <c r="F1479" s="34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38">
        <f>ROUND((E1479/D1479)*100, 0)</f>
        <v>111</v>
      </c>
      <c r="P1479" s="19">
        <f t="shared" si="46"/>
        <v>90.5</v>
      </c>
      <c r="Q1479" t="s">
        <v>8326</v>
      </c>
      <c r="R1479" t="s">
        <v>8346</v>
      </c>
      <c r="S1479" s="30">
        <f>(((I1479/60)/60)/24)+DATE(1970, 1, 1)</f>
        <v>40900.125</v>
      </c>
      <c r="T1479" s="30">
        <f t="shared" si="47"/>
        <v>40840.615787037037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 s="19">
        <v>50000</v>
      </c>
      <c r="E1480" s="19">
        <v>590807.11</v>
      </c>
      <c r="F1480" s="34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39">
        <f>ROUND((E1480/D1480)*100, 0)</f>
        <v>1182</v>
      </c>
      <c r="P1480" s="19">
        <f t="shared" si="46"/>
        <v>29.19</v>
      </c>
      <c r="Q1480" t="s">
        <v>8326</v>
      </c>
      <c r="R1480" t="s">
        <v>8346</v>
      </c>
      <c r="S1480" s="30">
        <f>(((I1480/60)/60)/24)+DATE(1970, 1, 1)</f>
        <v>41408.871678240743</v>
      </c>
      <c r="T1480" s="30">
        <f t="shared" si="47"/>
        <v>41394.871678240743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 s="19">
        <v>1600</v>
      </c>
      <c r="E1481" s="19">
        <v>2198</v>
      </c>
      <c r="F1481" s="34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38">
        <f>ROUND((E1481/D1481)*100, 0)</f>
        <v>137</v>
      </c>
      <c r="P1481" s="19">
        <f t="shared" si="46"/>
        <v>30.96</v>
      </c>
      <c r="Q1481" t="s">
        <v>8326</v>
      </c>
      <c r="R1481" t="s">
        <v>8346</v>
      </c>
      <c r="S1481" s="30">
        <f>(((I1481/60)/60)/24)+DATE(1970, 1, 1)</f>
        <v>41769.165972222225</v>
      </c>
      <c r="T1481" s="30">
        <f t="shared" si="47"/>
        <v>41754.745243055557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 s="19">
        <v>50000</v>
      </c>
      <c r="E1482" s="19">
        <v>58520.2</v>
      </c>
      <c r="F1482" s="34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38">
        <f>ROUND((E1482/D1482)*100, 0)</f>
        <v>117</v>
      </c>
      <c r="P1482" s="19">
        <f t="shared" si="46"/>
        <v>92.16</v>
      </c>
      <c r="Q1482" t="s">
        <v>8326</v>
      </c>
      <c r="R1482" t="s">
        <v>8346</v>
      </c>
      <c r="S1482" s="30">
        <f>(((I1482/60)/60)/24)+DATE(1970, 1, 1)</f>
        <v>41481.708333333336</v>
      </c>
      <c r="T1482" s="30">
        <f t="shared" si="47"/>
        <v>41464.934016203704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 s="19">
        <v>5000</v>
      </c>
      <c r="E1483" s="19">
        <v>105</v>
      </c>
      <c r="F1483" s="36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40">
        <f>ROUND((E1483/D1483)*100, 0)</f>
        <v>2</v>
      </c>
      <c r="P1483" s="19">
        <f t="shared" si="46"/>
        <v>17.5</v>
      </c>
      <c r="Q1483" t="s">
        <v>8326</v>
      </c>
      <c r="R1483" t="s">
        <v>8328</v>
      </c>
      <c r="S1483" s="30">
        <f>(((I1483/60)/60)/24)+DATE(1970, 1, 1)</f>
        <v>41580.922974537039</v>
      </c>
      <c r="T1483" s="30">
        <f t="shared" si="47"/>
        <v>41550.922974537039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 s="19">
        <v>5000</v>
      </c>
      <c r="E1484" s="19">
        <v>5</v>
      </c>
      <c r="F1484" s="36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40">
        <f>ROUND((E1484/D1484)*100, 0)</f>
        <v>0</v>
      </c>
      <c r="P1484" s="19">
        <f t="shared" si="46"/>
        <v>5</v>
      </c>
      <c r="Q1484" t="s">
        <v>8326</v>
      </c>
      <c r="R1484" t="s">
        <v>8328</v>
      </c>
      <c r="S1484" s="30">
        <f>(((I1484/60)/60)/24)+DATE(1970, 1, 1)</f>
        <v>41159.32708333333</v>
      </c>
      <c r="T1484" s="30">
        <f t="shared" si="47"/>
        <v>41136.85805555556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 s="19">
        <v>7000</v>
      </c>
      <c r="E1485" s="19">
        <v>50</v>
      </c>
      <c r="F1485" s="36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40">
        <f>ROUND((E1485/D1485)*100, 0)</f>
        <v>1</v>
      </c>
      <c r="P1485" s="19">
        <f t="shared" si="46"/>
        <v>25</v>
      </c>
      <c r="Q1485" t="s">
        <v>8326</v>
      </c>
      <c r="R1485" t="s">
        <v>8328</v>
      </c>
      <c r="S1485" s="30">
        <f>(((I1485/60)/60)/24)+DATE(1970, 1, 1)</f>
        <v>42573.192997685182</v>
      </c>
      <c r="T1485" s="30">
        <f t="shared" si="47"/>
        <v>42548.192997685182</v>
      </c>
    </row>
    <row r="1486" spans="1:20" x14ac:dyDescent="0.25">
      <c r="A1486">
        <v>1484</v>
      </c>
      <c r="B1486" s="3" t="s">
        <v>1485</v>
      </c>
      <c r="C1486" s="3" t="s">
        <v>5594</v>
      </c>
      <c r="D1486" s="19">
        <v>2000</v>
      </c>
      <c r="E1486" s="19">
        <v>0</v>
      </c>
      <c r="F1486" s="3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40">
        <f>ROUND((E1486/D1486)*100, 0)</f>
        <v>0</v>
      </c>
      <c r="P1486" s="19">
        <f t="shared" si="46"/>
        <v>0</v>
      </c>
      <c r="Q1486" t="s">
        <v>8326</v>
      </c>
      <c r="R1486" t="s">
        <v>8328</v>
      </c>
      <c r="S1486" s="30">
        <f>(((I1486/60)/60)/24)+DATE(1970, 1, 1)</f>
        <v>41111.618750000001</v>
      </c>
      <c r="T1486" s="30">
        <f t="shared" si="47"/>
        <v>41053.200960648144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 s="19">
        <v>6700</v>
      </c>
      <c r="E1487" s="19">
        <v>150</v>
      </c>
      <c r="F1487" s="36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40">
        <f>ROUND((E1487/D1487)*100, 0)</f>
        <v>2</v>
      </c>
      <c r="P1487" s="19">
        <f t="shared" si="46"/>
        <v>50</v>
      </c>
      <c r="Q1487" t="s">
        <v>8326</v>
      </c>
      <c r="R1487" t="s">
        <v>8328</v>
      </c>
      <c r="S1487" s="30">
        <f>(((I1487/60)/60)/24)+DATE(1970, 1, 1)</f>
        <v>42175.795983796299</v>
      </c>
      <c r="T1487" s="30">
        <f t="shared" si="47"/>
        <v>42130.795983796299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 s="19">
        <v>20000</v>
      </c>
      <c r="E1488" s="19">
        <v>48</v>
      </c>
      <c r="F1488" s="36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40">
        <f>ROUND((E1488/D1488)*100, 0)</f>
        <v>0</v>
      </c>
      <c r="P1488" s="19">
        <f t="shared" si="46"/>
        <v>16</v>
      </c>
      <c r="Q1488" t="s">
        <v>8326</v>
      </c>
      <c r="R1488" t="s">
        <v>8328</v>
      </c>
      <c r="S1488" s="30">
        <f>(((I1488/60)/60)/24)+DATE(1970, 1, 1)</f>
        <v>42062.168530092589</v>
      </c>
      <c r="T1488" s="30">
        <f t="shared" si="47"/>
        <v>42032.168530092589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 s="19">
        <v>10000</v>
      </c>
      <c r="E1489" s="19">
        <v>0</v>
      </c>
      <c r="F1489" s="36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40">
        <f>ROUND((E1489/D1489)*100, 0)</f>
        <v>0</v>
      </c>
      <c r="P1489" s="19">
        <f t="shared" si="46"/>
        <v>0</v>
      </c>
      <c r="Q1489" t="s">
        <v>8326</v>
      </c>
      <c r="R1489" t="s">
        <v>8328</v>
      </c>
      <c r="S1489" s="30">
        <f>(((I1489/60)/60)/24)+DATE(1970, 1, 1)</f>
        <v>42584.917488425926</v>
      </c>
      <c r="T1489" s="30">
        <f t="shared" si="47"/>
        <v>42554.917488425926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 s="19">
        <v>15000</v>
      </c>
      <c r="E1490" s="19">
        <v>360</v>
      </c>
      <c r="F1490" s="36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40">
        <f>ROUND((E1490/D1490)*100, 0)</f>
        <v>2</v>
      </c>
      <c r="P1490" s="19">
        <f t="shared" si="46"/>
        <v>60</v>
      </c>
      <c r="Q1490" t="s">
        <v>8326</v>
      </c>
      <c r="R1490" t="s">
        <v>8328</v>
      </c>
      <c r="S1490" s="30">
        <f>(((I1490/60)/60)/24)+DATE(1970, 1, 1)</f>
        <v>41644.563194444447</v>
      </c>
      <c r="T1490" s="30">
        <f t="shared" si="47"/>
        <v>41614.563194444447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 s="19">
        <v>5000</v>
      </c>
      <c r="E1491" s="19">
        <v>0</v>
      </c>
      <c r="F1491" s="36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40">
        <f>ROUND((E1491/D1491)*100, 0)</f>
        <v>0</v>
      </c>
      <c r="P1491" s="19">
        <f t="shared" si="46"/>
        <v>0</v>
      </c>
      <c r="Q1491" t="s">
        <v>8326</v>
      </c>
      <c r="R1491" t="s">
        <v>8328</v>
      </c>
      <c r="S1491" s="30">
        <f>(((I1491/60)/60)/24)+DATE(1970, 1, 1)</f>
        <v>41228.653379629628</v>
      </c>
      <c r="T1491" s="30">
        <f t="shared" si="47"/>
        <v>41198.611712962964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 s="19">
        <v>2900</v>
      </c>
      <c r="E1492" s="19">
        <v>895</v>
      </c>
      <c r="F1492" s="36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40">
        <f>ROUND((E1492/D1492)*100, 0)</f>
        <v>31</v>
      </c>
      <c r="P1492" s="19">
        <f t="shared" si="46"/>
        <v>47.11</v>
      </c>
      <c r="Q1492" t="s">
        <v>8326</v>
      </c>
      <c r="R1492" t="s">
        <v>8328</v>
      </c>
      <c r="S1492" s="30">
        <f>(((I1492/60)/60)/24)+DATE(1970, 1, 1)</f>
        <v>41549.561041666668</v>
      </c>
      <c r="T1492" s="30">
        <f t="shared" si="47"/>
        <v>41520.561041666668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 s="19">
        <v>1200</v>
      </c>
      <c r="E1493" s="19">
        <v>100</v>
      </c>
      <c r="F1493" s="36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40">
        <f>ROUND((E1493/D1493)*100, 0)</f>
        <v>8</v>
      </c>
      <c r="P1493" s="19">
        <f t="shared" si="46"/>
        <v>100</v>
      </c>
      <c r="Q1493" t="s">
        <v>8326</v>
      </c>
      <c r="R1493" t="s">
        <v>8328</v>
      </c>
      <c r="S1493" s="30">
        <f>(((I1493/60)/60)/24)+DATE(1970, 1, 1)</f>
        <v>42050.651388888888</v>
      </c>
      <c r="T1493" s="30">
        <f t="shared" si="47"/>
        <v>41991.713460648149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 s="19">
        <v>4000</v>
      </c>
      <c r="E1494" s="19">
        <v>30</v>
      </c>
      <c r="F1494" s="36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40">
        <f>ROUND((E1494/D1494)*100, 0)</f>
        <v>1</v>
      </c>
      <c r="P1494" s="19">
        <f t="shared" si="46"/>
        <v>15</v>
      </c>
      <c r="Q1494" t="s">
        <v>8326</v>
      </c>
      <c r="R1494" t="s">
        <v>8328</v>
      </c>
      <c r="S1494" s="30">
        <f>(((I1494/60)/60)/24)+DATE(1970, 1, 1)</f>
        <v>40712.884791666671</v>
      </c>
      <c r="T1494" s="30">
        <f t="shared" si="47"/>
        <v>40682.884791666671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 s="19">
        <v>2400</v>
      </c>
      <c r="E1495" s="19">
        <v>0</v>
      </c>
      <c r="F1495" s="36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40">
        <f>ROUND((E1495/D1495)*100, 0)</f>
        <v>0</v>
      </c>
      <c r="P1495" s="19">
        <f t="shared" si="46"/>
        <v>0</v>
      </c>
      <c r="Q1495" t="s">
        <v>8326</v>
      </c>
      <c r="R1495" t="s">
        <v>8328</v>
      </c>
      <c r="S1495" s="30">
        <f>(((I1495/60)/60)/24)+DATE(1970, 1, 1)</f>
        <v>41441.866608796299</v>
      </c>
      <c r="T1495" s="30">
        <f t="shared" si="47"/>
        <v>41411.866608796299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 s="19">
        <v>5000</v>
      </c>
      <c r="E1496" s="19">
        <v>445</v>
      </c>
      <c r="F1496" s="3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40">
        <f>ROUND((E1496/D1496)*100, 0)</f>
        <v>9</v>
      </c>
      <c r="P1496" s="19">
        <f t="shared" si="46"/>
        <v>40.450000000000003</v>
      </c>
      <c r="Q1496" t="s">
        <v>8326</v>
      </c>
      <c r="R1496" t="s">
        <v>8328</v>
      </c>
      <c r="S1496" s="30">
        <f>(((I1496/60)/60)/24)+DATE(1970, 1, 1)</f>
        <v>42097.651388888888</v>
      </c>
      <c r="T1496" s="30">
        <f t="shared" si="47"/>
        <v>42067.722372685181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 s="19">
        <v>2000</v>
      </c>
      <c r="E1497" s="19">
        <v>0</v>
      </c>
      <c r="F1497" s="36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40">
        <f>ROUND((E1497/D1497)*100, 0)</f>
        <v>0</v>
      </c>
      <c r="P1497" s="19">
        <f t="shared" si="46"/>
        <v>0</v>
      </c>
      <c r="Q1497" t="s">
        <v>8326</v>
      </c>
      <c r="R1497" t="s">
        <v>8328</v>
      </c>
      <c r="S1497" s="30">
        <f>(((I1497/60)/60)/24)+DATE(1970, 1, 1)</f>
        <v>40782.789710648147</v>
      </c>
      <c r="T1497" s="30">
        <f t="shared" si="47"/>
        <v>40752.789710648147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 s="19">
        <v>1500</v>
      </c>
      <c r="E1498" s="19">
        <v>0</v>
      </c>
      <c r="F1498" s="36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40">
        <f>ROUND((E1498/D1498)*100, 0)</f>
        <v>0</v>
      </c>
      <c r="P1498" s="19">
        <f t="shared" si="46"/>
        <v>0</v>
      </c>
      <c r="Q1498" t="s">
        <v>8326</v>
      </c>
      <c r="R1498" t="s">
        <v>8328</v>
      </c>
      <c r="S1498" s="30">
        <f>(((I1498/60)/60)/24)+DATE(1970, 1, 1)</f>
        <v>41898.475219907406</v>
      </c>
      <c r="T1498" s="30">
        <f t="shared" si="47"/>
        <v>41838.475219907406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 s="19">
        <v>15000</v>
      </c>
      <c r="E1499" s="19">
        <v>1</v>
      </c>
      <c r="F1499" s="36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40">
        <f>ROUND((E1499/D1499)*100, 0)</f>
        <v>0</v>
      </c>
      <c r="P1499" s="19">
        <f t="shared" si="46"/>
        <v>1</v>
      </c>
      <c r="Q1499" t="s">
        <v>8326</v>
      </c>
      <c r="R1499" t="s">
        <v>8328</v>
      </c>
      <c r="S1499" s="30">
        <f>(((I1499/60)/60)/24)+DATE(1970, 1, 1)</f>
        <v>41486.821527777778</v>
      </c>
      <c r="T1499" s="30">
        <f t="shared" si="47"/>
        <v>41444.64261574074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 s="19">
        <v>3000</v>
      </c>
      <c r="E1500" s="19">
        <v>57</v>
      </c>
      <c r="F1500" s="36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40">
        <f>ROUND((E1500/D1500)*100, 0)</f>
        <v>2</v>
      </c>
      <c r="P1500" s="19">
        <f t="shared" si="46"/>
        <v>19</v>
      </c>
      <c r="Q1500" t="s">
        <v>8326</v>
      </c>
      <c r="R1500" t="s">
        <v>8328</v>
      </c>
      <c r="S1500" s="30">
        <f>(((I1500/60)/60)/24)+DATE(1970, 1, 1)</f>
        <v>41885.983541666668</v>
      </c>
      <c r="T1500" s="30">
        <f t="shared" si="47"/>
        <v>41840.983541666668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 s="19">
        <v>2000</v>
      </c>
      <c r="E1501" s="19">
        <v>5</v>
      </c>
      <c r="F1501" s="36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40">
        <f>ROUND((E1501/D1501)*100, 0)</f>
        <v>0</v>
      </c>
      <c r="P1501" s="19">
        <f t="shared" si="46"/>
        <v>5</v>
      </c>
      <c r="Q1501" t="s">
        <v>8326</v>
      </c>
      <c r="R1501" t="s">
        <v>8328</v>
      </c>
      <c r="S1501" s="30">
        <f>(((I1501/60)/60)/24)+DATE(1970, 1, 1)</f>
        <v>42587.007326388892</v>
      </c>
      <c r="T1501" s="30">
        <f t="shared" si="47"/>
        <v>42527.007326388892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 s="19">
        <v>2800</v>
      </c>
      <c r="E1502" s="19">
        <v>701</v>
      </c>
      <c r="F1502" s="36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40">
        <f>ROUND((E1502/D1502)*100, 0)</f>
        <v>25</v>
      </c>
      <c r="P1502" s="19">
        <f t="shared" si="46"/>
        <v>46.73</v>
      </c>
      <c r="Q1502" t="s">
        <v>8326</v>
      </c>
      <c r="R1502" t="s">
        <v>8328</v>
      </c>
      <c r="S1502" s="30">
        <f>(((I1502/60)/60)/24)+DATE(1970, 1, 1)</f>
        <v>41395.904594907406</v>
      </c>
      <c r="T1502" s="30">
        <f t="shared" si="47"/>
        <v>41365.904594907406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 s="19">
        <v>52000</v>
      </c>
      <c r="E1503" s="19">
        <v>86492</v>
      </c>
      <c r="F1503" s="34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38">
        <f>ROUND((E1503/D1503)*100, 0)</f>
        <v>166</v>
      </c>
      <c r="P1503" s="19">
        <f t="shared" si="46"/>
        <v>97.73</v>
      </c>
      <c r="Q1503" t="s">
        <v>8342</v>
      </c>
      <c r="R1503" t="s">
        <v>8343</v>
      </c>
      <c r="S1503" s="30">
        <f>(((I1503/60)/60)/24)+DATE(1970, 1, 1)</f>
        <v>42193.583599537036</v>
      </c>
      <c r="T1503" s="30">
        <f t="shared" si="47"/>
        <v>42163.583599537036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 s="19">
        <v>22000</v>
      </c>
      <c r="E1504" s="19">
        <v>22318</v>
      </c>
      <c r="F1504" s="3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38">
        <f>ROUND((E1504/D1504)*100, 0)</f>
        <v>101</v>
      </c>
      <c r="P1504" s="19">
        <f t="shared" si="46"/>
        <v>67.84</v>
      </c>
      <c r="Q1504" t="s">
        <v>8342</v>
      </c>
      <c r="R1504" t="s">
        <v>8343</v>
      </c>
      <c r="S1504" s="30">
        <f>(((I1504/60)/60)/24)+DATE(1970, 1, 1)</f>
        <v>42454.916666666672</v>
      </c>
      <c r="T1504" s="30">
        <f t="shared" si="47"/>
        <v>42426.542592592596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 s="19">
        <v>3750</v>
      </c>
      <c r="E1505" s="19">
        <v>4045.93</v>
      </c>
      <c r="F1505" s="34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38">
        <f>ROUND((E1505/D1505)*100, 0)</f>
        <v>108</v>
      </c>
      <c r="P1505" s="19">
        <f t="shared" si="46"/>
        <v>56.98</v>
      </c>
      <c r="Q1505" t="s">
        <v>8342</v>
      </c>
      <c r="R1505" t="s">
        <v>8343</v>
      </c>
      <c r="S1505" s="30">
        <f>(((I1505/60)/60)/24)+DATE(1970, 1, 1)</f>
        <v>42666.347233796296</v>
      </c>
      <c r="T1505" s="30">
        <f t="shared" si="47"/>
        <v>42606.347233796296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 s="19">
        <v>6500</v>
      </c>
      <c r="E1506" s="19">
        <v>18066</v>
      </c>
      <c r="F1506" s="34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39">
        <f>ROUND((E1506/D1506)*100, 0)</f>
        <v>278</v>
      </c>
      <c r="P1506" s="19">
        <f t="shared" si="46"/>
        <v>67.16</v>
      </c>
      <c r="Q1506" t="s">
        <v>8342</v>
      </c>
      <c r="R1506" t="s">
        <v>8343</v>
      </c>
      <c r="S1506" s="30">
        <f>(((I1506/60)/60)/24)+DATE(1970, 1, 1)</f>
        <v>41800.356249999997</v>
      </c>
      <c r="T1506" s="30">
        <f t="shared" si="47"/>
        <v>41772.657685185186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 s="19">
        <v>16000</v>
      </c>
      <c r="E1507" s="19">
        <v>16573</v>
      </c>
      <c r="F1507" s="34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38">
        <f>ROUND((E1507/D1507)*100, 0)</f>
        <v>104</v>
      </c>
      <c r="P1507" s="19">
        <f t="shared" si="46"/>
        <v>48.04</v>
      </c>
      <c r="Q1507" t="s">
        <v>8342</v>
      </c>
      <c r="R1507" t="s">
        <v>8343</v>
      </c>
      <c r="S1507" s="30">
        <f>(((I1507/60)/60)/24)+DATE(1970, 1, 1)</f>
        <v>42451.834027777775</v>
      </c>
      <c r="T1507" s="30">
        <f t="shared" si="47"/>
        <v>42414.44332175926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 s="19">
        <v>1500</v>
      </c>
      <c r="E1508" s="19">
        <v>1671</v>
      </c>
      <c r="F1508" s="34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38">
        <f>ROUND((E1508/D1508)*100, 0)</f>
        <v>111</v>
      </c>
      <c r="P1508" s="19">
        <f t="shared" si="46"/>
        <v>38.86</v>
      </c>
      <c r="Q1508" t="s">
        <v>8342</v>
      </c>
      <c r="R1508" t="s">
        <v>8343</v>
      </c>
      <c r="S1508" s="30">
        <f>(((I1508/60)/60)/24)+DATE(1970, 1, 1)</f>
        <v>41844.785925925928</v>
      </c>
      <c r="T1508" s="30">
        <f t="shared" si="47"/>
        <v>41814.785925925928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 s="19">
        <v>1200</v>
      </c>
      <c r="E1509" s="19">
        <v>2580</v>
      </c>
      <c r="F1509" s="34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39">
        <f>ROUND((E1509/D1509)*100, 0)</f>
        <v>215</v>
      </c>
      <c r="P1509" s="19">
        <f t="shared" si="46"/>
        <v>78.180000000000007</v>
      </c>
      <c r="Q1509" t="s">
        <v>8342</v>
      </c>
      <c r="R1509" t="s">
        <v>8343</v>
      </c>
      <c r="S1509" s="30">
        <f>(((I1509/60)/60)/24)+DATE(1970, 1, 1)</f>
        <v>40313.340277777781</v>
      </c>
      <c r="T1509" s="30">
        <f t="shared" si="47"/>
        <v>40254.450335648151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 s="19">
        <v>18500</v>
      </c>
      <c r="E1510" s="19">
        <v>20491</v>
      </c>
      <c r="F1510" s="34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38">
        <f>ROUND((E1510/D1510)*100, 0)</f>
        <v>111</v>
      </c>
      <c r="P1510" s="19">
        <f t="shared" si="46"/>
        <v>97.11</v>
      </c>
      <c r="Q1510" t="s">
        <v>8342</v>
      </c>
      <c r="R1510" t="s">
        <v>8343</v>
      </c>
      <c r="S1510" s="30">
        <f>(((I1510/60)/60)/24)+DATE(1970, 1, 1)</f>
        <v>41817.614363425928</v>
      </c>
      <c r="T1510" s="30">
        <f t="shared" si="47"/>
        <v>41786.614363425928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 s="19">
        <v>17500</v>
      </c>
      <c r="E1511" s="19">
        <v>21637.22</v>
      </c>
      <c r="F1511" s="34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38">
        <f>ROUND((E1511/D1511)*100, 0)</f>
        <v>124</v>
      </c>
      <c r="P1511" s="19">
        <f t="shared" si="46"/>
        <v>110.39</v>
      </c>
      <c r="Q1511" t="s">
        <v>8342</v>
      </c>
      <c r="R1511" t="s">
        <v>8343</v>
      </c>
      <c r="S1511" s="30">
        <f>(((I1511/60)/60)/24)+DATE(1970, 1, 1)</f>
        <v>42780.957638888889</v>
      </c>
      <c r="T1511" s="30">
        <f t="shared" si="47"/>
        <v>42751.533391203702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 s="19">
        <v>16000</v>
      </c>
      <c r="E1512" s="19">
        <v>16165.6</v>
      </c>
      <c r="F1512" s="34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38">
        <f>ROUND((E1512/D1512)*100, 0)</f>
        <v>101</v>
      </c>
      <c r="P1512" s="19">
        <f t="shared" si="46"/>
        <v>39.92</v>
      </c>
      <c r="Q1512" t="s">
        <v>8342</v>
      </c>
      <c r="R1512" t="s">
        <v>8343</v>
      </c>
      <c r="S1512" s="30">
        <f>(((I1512/60)/60)/24)+DATE(1970, 1, 1)</f>
        <v>41839.385162037033</v>
      </c>
      <c r="T1512" s="30">
        <f t="shared" si="47"/>
        <v>41809.385162037033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 s="19">
        <v>14000</v>
      </c>
      <c r="E1513" s="19">
        <v>15651</v>
      </c>
      <c r="F1513" s="34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38">
        <f>ROUND((E1513/D1513)*100, 0)</f>
        <v>112</v>
      </c>
      <c r="P1513" s="19">
        <f t="shared" si="46"/>
        <v>75.98</v>
      </c>
      <c r="Q1513" t="s">
        <v>8342</v>
      </c>
      <c r="R1513" t="s">
        <v>8343</v>
      </c>
      <c r="S1513" s="30">
        <f>(((I1513/60)/60)/24)+DATE(1970, 1, 1)</f>
        <v>42326.625046296293</v>
      </c>
      <c r="T1513" s="30">
        <f t="shared" si="47"/>
        <v>42296.583379629628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 s="19">
        <v>3500</v>
      </c>
      <c r="E1514" s="19">
        <v>19557</v>
      </c>
      <c r="F1514" s="3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39">
        <f>ROUND((E1514/D1514)*100, 0)</f>
        <v>559</v>
      </c>
      <c r="P1514" s="19">
        <f t="shared" si="46"/>
        <v>58.38</v>
      </c>
      <c r="Q1514" t="s">
        <v>8342</v>
      </c>
      <c r="R1514" t="s">
        <v>8343</v>
      </c>
      <c r="S1514" s="30">
        <f>(((I1514/60)/60)/24)+DATE(1970, 1, 1)</f>
        <v>42771.684479166666</v>
      </c>
      <c r="T1514" s="30">
        <f t="shared" si="47"/>
        <v>42741.684479166666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 s="19">
        <v>8000</v>
      </c>
      <c r="E1515" s="19">
        <v>12001.5</v>
      </c>
      <c r="F1515" s="34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38">
        <f>ROUND((E1515/D1515)*100, 0)</f>
        <v>150</v>
      </c>
      <c r="P1515" s="19">
        <f t="shared" si="46"/>
        <v>55.82</v>
      </c>
      <c r="Q1515" t="s">
        <v>8342</v>
      </c>
      <c r="R1515" t="s">
        <v>8343</v>
      </c>
      <c r="S1515" s="30">
        <f>(((I1515/60)/60)/24)+DATE(1970, 1, 1)</f>
        <v>41836.637337962966</v>
      </c>
      <c r="T1515" s="30">
        <f t="shared" si="47"/>
        <v>41806.637337962966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 s="19">
        <v>25000</v>
      </c>
      <c r="E1516" s="19">
        <v>26619</v>
      </c>
      <c r="F1516" s="34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38">
        <f>ROUND((E1516/D1516)*100, 0)</f>
        <v>106</v>
      </c>
      <c r="P1516" s="19">
        <f t="shared" si="46"/>
        <v>151.24</v>
      </c>
      <c r="Q1516" t="s">
        <v>8342</v>
      </c>
      <c r="R1516" t="s">
        <v>8343</v>
      </c>
      <c r="S1516" s="30">
        <f>(((I1516/60)/60)/24)+DATE(1970, 1, 1)</f>
        <v>42274.597685185188</v>
      </c>
      <c r="T1516" s="30">
        <f t="shared" si="47"/>
        <v>42234.597685185188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 s="19">
        <v>300000</v>
      </c>
      <c r="E1517" s="19">
        <v>471567</v>
      </c>
      <c r="F1517" s="34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38">
        <f>ROUND((E1517/D1517)*100, 0)</f>
        <v>157</v>
      </c>
      <c r="P1517" s="19">
        <f t="shared" si="46"/>
        <v>849.67</v>
      </c>
      <c r="Q1517" t="s">
        <v>8342</v>
      </c>
      <c r="R1517" t="s">
        <v>8343</v>
      </c>
      <c r="S1517" s="30">
        <f>(((I1517/60)/60)/24)+DATE(1970, 1, 1)</f>
        <v>42445.211770833332</v>
      </c>
      <c r="T1517" s="30">
        <f t="shared" si="47"/>
        <v>42415.253437499996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 s="19">
        <v>17000</v>
      </c>
      <c r="E1518" s="19">
        <v>18472</v>
      </c>
      <c r="F1518" s="34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38">
        <f>ROUND((E1518/D1518)*100, 0)</f>
        <v>109</v>
      </c>
      <c r="P1518" s="19">
        <f t="shared" si="46"/>
        <v>159.24</v>
      </c>
      <c r="Q1518" t="s">
        <v>8342</v>
      </c>
      <c r="R1518" t="s">
        <v>8343</v>
      </c>
      <c r="S1518" s="30">
        <f>(((I1518/60)/60)/24)+DATE(1970, 1, 1)</f>
        <v>42649.583333333328</v>
      </c>
      <c r="T1518" s="30">
        <f t="shared" si="47"/>
        <v>42619.466342592597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 s="19">
        <v>15000</v>
      </c>
      <c r="E1519" s="19">
        <v>24297</v>
      </c>
      <c r="F1519" s="34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38">
        <f>ROUND((E1519/D1519)*100, 0)</f>
        <v>162</v>
      </c>
      <c r="P1519" s="19">
        <f t="shared" si="46"/>
        <v>39.51</v>
      </c>
      <c r="Q1519" t="s">
        <v>8342</v>
      </c>
      <c r="R1519" t="s">
        <v>8343</v>
      </c>
      <c r="S1519" s="30">
        <f>(((I1519/60)/60)/24)+DATE(1970, 1, 1)</f>
        <v>41979.25</v>
      </c>
      <c r="T1519" s="30">
        <f t="shared" si="47"/>
        <v>41948.56658564815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 s="19">
        <v>15000</v>
      </c>
      <c r="E1520" s="19">
        <v>30805</v>
      </c>
      <c r="F1520" s="34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39">
        <f>ROUND((E1520/D1520)*100, 0)</f>
        <v>205</v>
      </c>
      <c r="P1520" s="19">
        <f t="shared" si="46"/>
        <v>130.53</v>
      </c>
      <c r="Q1520" t="s">
        <v>8342</v>
      </c>
      <c r="R1520" t="s">
        <v>8343</v>
      </c>
      <c r="S1520" s="30">
        <f>(((I1520/60)/60)/24)+DATE(1970, 1, 1)</f>
        <v>41790.8200462963</v>
      </c>
      <c r="T1520" s="30">
        <f t="shared" si="47"/>
        <v>41760.8200462963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 s="19">
        <v>9000</v>
      </c>
      <c r="E1521" s="19">
        <v>9302.75</v>
      </c>
      <c r="F1521" s="34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38">
        <f>ROUND((E1521/D1521)*100, 0)</f>
        <v>103</v>
      </c>
      <c r="P1521" s="19">
        <f t="shared" si="46"/>
        <v>64.16</v>
      </c>
      <c r="Q1521" t="s">
        <v>8342</v>
      </c>
      <c r="R1521" t="s">
        <v>8343</v>
      </c>
      <c r="S1521" s="30">
        <f>(((I1521/60)/60)/24)+DATE(1970, 1, 1)</f>
        <v>41810.915972222225</v>
      </c>
      <c r="T1521" s="30">
        <f t="shared" si="47"/>
        <v>41782.741701388892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 s="19">
        <v>18000</v>
      </c>
      <c r="E1522" s="19">
        <v>18625</v>
      </c>
      <c r="F1522" s="34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38">
        <f>ROUND((E1522/D1522)*100, 0)</f>
        <v>103</v>
      </c>
      <c r="P1522" s="19">
        <f t="shared" si="46"/>
        <v>111.53</v>
      </c>
      <c r="Q1522" t="s">
        <v>8342</v>
      </c>
      <c r="R1522" t="s">
        <v>8343</v>
      </c>
      <c r="S1522" s="30">
        <f>(((I1522/60)/60)/24)+DATE(1970, 1, 1)</f>
        <v>41992.166666666672</v>
      </c>
      <c r="T1522" s="30">
        <f t="shared" si="47"/>
        <v>41955.857789351852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 s="19">
        <v>37500</v>
      </c>
      <c r="E1523" s="19">
        <v>40055</v>
      </c>
      <c r="F1523" s="34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38">
        <f>ROUND((E1523/D1523)*100, 0)</f>
        <v>107</v>
      </c>
      <c r="P1523" s="19">
        <f t="shared" si="46"/>
        <v>170.45</v>
      </c>
      <c r="Q1523" t="s">
        <v>8342</v>
      </c>
      <c r="R1523" t="s">
        <v>8343</v>
      </c>
      <c r="S1523" s="30">
        <f>(((I1523/60)/60)/24)+DATE(1970, 1, 1)</f>
        <v>42528.167719907404</v>
      </c>
      <c r="T1523" s="30">
        <f t="shared" si="47"/>
        <v>42493.167719907404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 s="19">
        <v>43500</v>
      </c>
      <c r="E1524" s="19">
        <v>60450.1</v>
      </c>
      <c r="F1524" s="3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38">
        <f>ROUND((E1524/D1524)*100, 0)</f>
        <v>139</v>
      </c>
      <c r="P1524" s="19">
        <f t="shared" si="46"/>
        <v>133.74</v>
      </c>
      <c r="Q1524" t="s">
        <v>8342</v>
      </c>
      <c r="R1524" t="s">
        <v>8343</v>
      </c>
      <c r="S1524" s="30">
        <f>(((I1524/60)/60)/24)+DATE(1970, 1, 1)</f>
        <v>41929.830312500002</v>
      </c>
      <c r="T1524" s="30">
        <f t="shared" si="47"/>
        <v>41899.830312500002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 s="19">
        <v>18500</v>
      </c>
      <c r="E1525" s="19">
        <v>23096</v>
      </c>
      <c r="F1525" s="34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38">
        <f>ROUND((E1525/D1525)*100, 0)</f>
        <v>125</v>
      </c>
      <c r="P1525" s="19">
        <f t="shared" si="46"/>
        <v>95.83</v>
      </c>
      <c r="Q1525" t="s">
        <v>8342</v>
      </c>
      <c r="R1525" t="s">
        <v>8343</v>
      </c>
      <c r="S1525" s="30">
        <f>(((I1525/60)/60)/24)+DATE(1970, 1, 1)</f>
        <v>41996</v>
      </c>
      <c r="T1525" s="30">
        <f t="shared" si="47"/>
        <v>41964.751342592594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 s="19">
        <v>3000</v>
      </c>
      <c r="E1526" s="19">
        <v>6210</v>
      </c>
      <c r="F1526" s="34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39">
        <f>ROUND((E1526/D1526)*100, 0)</f>
        <v>207</v>
      </c>
      <c r="P1526" s="19">
        <f t="shared" si="46"/>
        <v>221.79</v>
      </c>
      <c r="Q1526" t="s">
        <v>8342</v>
      </c>
      <c r="R1526" t="s">
        <v>8343</v>
      </c>
      <c r="S1526" s="30">
        <f>(((I1526/60)/60)/24)+DATE(1970, 1, 1)</f>
        <v>42786.501041666663</v>
      </c>
      <c r="T1526" s="30">
        <f t="shared" si="47"/>
        <v>42756.501041666663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 s="19">
        <v>2600</v>
      </c>
      <c r="E1527" s="19">
        <v>4524.1499999999996</v>
      </c>
      <c r="F1527" s="34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38">
        <f>ROUND((E1527/D1527)*100, 0)</f>
        <v>174</v>
      </c>
      <c r="P1527" s="19">
        <f t="shared" si="46"/>
        <v>32.32</v>
      </c>
      <c r="Q1527" t="s">
        <v>8342</v>
      </c>
      <c r="R1527" t="s">
        <v>8343</v>
      </c>
      <c r="S1527" s="30">
        <f>(((I1527/60)/60)/24)+DATE(1970, 1, 1)</f>
        <v>42600.702986111108</v>
      </c>
      <c r="T1527" s="30">
        <f t="shared" si="47"/>
        <v>42570.702986111108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 s="19">
        <v>23000</v>
      </c>
      <c r="E1528" s="19">
        <v>27675</v>
      </c>
      <c r="F1528" s="34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38">
        <f>ROUND((E1528/D1528)*100, 0)</f>
        <v>120</v>
      </c>
      <c r="P1528" s="19">
        <f t="shared" si="46"/>
        <v>98.84</v>
      </c>
      <c r="Q1528" t="s">
        <v>8342</v>
      </c>
      <c r="R1528" t="s">
        <v>8343</v>
      </c>
      <c r="S1528" s="30">
        <f>(((I1528/60)/60)/24)+DATE(1970, 1, 1)</f>
        <v>42388.276006944448</v>
      </c>
      <c r="T1528" s="30">
        <f t="shared" si="47"/>
        <v>42339.276006944448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 s="19">
        <v>3500</v>
      </c>
      <c r="E1529" s="19">
        <v>3865.55</v>
      </c>
      <c r="F1529" s="34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38">
        <f>ROUND((E1529/D1529)*100, 0)</f>
        <v>110</v>
      </c>
      <c r="P1529" s="19">
        <f t="shared" si="46"/>
        <v>55.22</v>
      </c>
      <c r="Q1529" t="s">
        <v>8342</v>
      </c>
      <c r="R1529" t="s">
        <v>8343</v>
      </c>
      <c r="S1529" s="30">
        <f>(((I1529/60)/60)/24)+DATE(1970, 1, 1)</f>
        <v>42808.558865740735</v>
      </c>
      <c r="T1529" s="30">
        <f t="shared" si="47"/>
        <v>42780.600532407407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 s="19">
        <v>3000</v>
      </c>
      <c r="E1530" s="19">
        <v>8447</v>
      </c>
      <c r="F1530" s="34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39">
        <f>ROUND((E1530/D1530)*100, 0)</f>
        <v>282</v>
      </c>
      <c r="P1530" s="19">
        <f t="shared" si="46"/>
        <v>52.79</v>
      </c>
      <c r="Q1530" t="s">
        <v>8342</v>
      </c>
      <c r="R1530" t="s">
        <v>8343</v>
      </c>
      <c r="S1530" s="30">
        <f>(((I1530/60)/60)/24)+DATE(1970, 1, 1)</f>
        <v>42767</v>
      </c>
      <c r="T1530" s="30">
        <f t="shared" si="47"/>
        <v>42736.732893518521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 s="19">
        <v>19000</v>
      </c>
      <c r="E1531" s="19">
        <v>19129</v>
      </c>
      <c r="F1531" s="34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38">
        <f>ROUND((E1531/D1531)*100, 0)</f>
        <v>101</v>
      </c>
      <c r="P1531" s="19">
        <f t="shared" si="46"/>
        <v>135.66999999999999</v>
      </c>
      <c r="Q1531" t="s">
        <v>8342</v>
      </c>
      <c r="R1531" t="s">
        <v>8343</v>
      </c>
      <c r="S1531" s="30">
        <f>(((I1531/60)/60)/24)+DATE(1970, 1, 1)</f>
        <v>42082.587037037039</v>
      </c>
      <c r="T1531" s="30">
        <f t="shared" si="47"/>
        <v>42052.628703703704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 s="19">
        <v>35000</v>
      </c>
      <c r="E1532" s="19">
        <v>47189</v>
      </c>
      <c r="F1532" s="34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38">
        <f>ROUND((E1532/D1532)*100, 0)</f>
        <v>135</v>
      </c>
      <c r="P1532" s="19">
        <f t="shared" si="46"/>
        <v>53.99</v>
      </c>
      <c r="Q1532" t="s">
        <v>8342</v>
      </c>
      <c r="R1532" t="s">
        <v>8343</v>
      </c>
      <c r="S1532" s="30">
        <f>(((I1532/60)/60)/24)+DATE(1970, 1, 1)</f>
        <v>42300.767303240747</v>
      </c>
      <c r="T1532" s="30">
        <f t="shared" si="47"/>
        <v>42275.767303240747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 s="19">
        <v>2350</v>
      </c>
      <c r="E1533" s="19">
        <v>4135</v>
      </c>
      <c r="F1533" s="34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38">
        <f>ROUND((E1533/D1533)*100, 0)</f>
        <v>176</v>
      </c>
      <c r="P1533" s="19">
        <f t="shared" si="46"/>
        <v>56.64</v>
      </c>
      <c r="Q1533" t="s">
        <v>8342</v>
      </c>
      <c r="R1533" t="s">
        <v>8343</v>
      </c>
      <c r="S1533" s="30">
        <f>(((I1533/60)/60)/24)+DATE(1970, 1, 1)</f>
        <v>41974.125</v>
      </c>
      <c r="T1533" s="30">
        <f t="shared" si="47"/>
        <v>41941.802384259259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 s="19">
        <v>5000</v>
      </c>
      <c r="E1534" s="19">
        <v>24201</v>
      </c>
      <c r="F1534" s="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39">
        <f>ROUND((E1534/D1534)*100, 0)</f>
        <v>484</v>
      </c>
      <c r="P1534" s="19">
        <f t="shared" si="46"/>
        <v>82.32</v>
      </c>
      <c r="Q1534" t="s">
        <v>8342</v>
      </c>
      <c r="R1534" t="s">
        <v>8343</v>
      </c>
      <c r="S1534" s="30">
        <f>(((I1534/60)/60)/24)+DATE(1970, 1, 1)</f>
        <v>42415.625</v>
      </c>
      <c r="T1534" s="30">
        <f t="shared" si="47"/>
        <v>42391.475289351853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 s="19">
        <v>45000</v>
      </c>
      <c r="E1535" s="19">
        <v>65313</v>
      </c>
      <c r="F1535" s="34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38">
        <f>ROUND((E1535/D1535)*100, 0)</f>
        <v>145</v>
      </c>
      <c r="P1535" s="19">
        <f t="shared" si="46"/>
        <v>88.26</v>
      </c>
      <c r="Q1535" t="s">
        <v>8342</v>
      </c>
      <c r="R1535" t="s">
        <v>8343</v>
      </c>
      <c r="S1535" s="30">
        <f>(((I1535/60)/60)/24)+DATE(1970, 1, 1)</f>
        <v>42492.165972222225</v>
      </c>
      <c r="T1535" s="30">
        <f t="shared" si="47"/>
        <v>42443.00204861111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 s="19">
        <v>7500</v>
      </c>
      <c r="E1536" s="19">
        <v>31330</v>
      </c>
      <c r="F1536" s="34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39">
        <f>ROUND((E1536/D1536)*100, 0)</f>
        <v>418</v>
      </c>
      <c r="P1536" s="19">
        <f t="shared" si="46"/>
        <v>84.91</v>
      </c>
      <c r="Q1536" t="s">
        <v>8342</v>
      </c>
      <c r="R1536" t="s">
        <v>8343</v>
      </c>
      <c r="S1536" s="30">
        <f>(((I1536/60)/60)/24)+DATE(1970, 1, 1)</f>
        <v>42251.67432870371</v>
      </c>
      <c r="T1536" s="30">
        <f t="shared" si="47"/>
        <v>42221.67432870371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 s="19">
        <v>4000</v>
      </c>
      <c r="E1537" s="19">
        <v>5297</v>
      </c>
      <c r="F1537" s="34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38">
        <f>ROUND((E1537/D1537)*100, 0)</f>
        <v>132</v>
      </c>
      <c r="P1537" s="19">
        <f t="shared" si="46"/>
        <v>48.15</v>
      </c>
      <c r="Q1537" t="s">
        <v>8342</v>
      </c>
      <c r="R1537" t="s">
        <v>8343</v>
      </c>
      <c r="S1537" s="30">
        <f>(((I1537/60)/60)/24)+DATE(1970, 1, 1)</f>
        <v>42513.916666666672</v>
      </c>
      <c r="T1537" s="30">
        <f t="shared" si="47"/>
        <v>42484.829062500001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 s="19">
        <v>12000</v>
      </c>
      <c r="E1538" s="19">
        <v>30037.01</v>
      </c>
      <c r="F1538" s="34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39">
        <f>ROUND((E1538/D1538)*100, 0)</f>
        <v>250</v>
      </c>
      <c r="P1538" s="19">
        <f t="shared" si="46"/>
        <v>66.02</v>
      </c>
      <c r="Q1538" t="s">
        <v>8342</v>
      </c>
      <c r="R1538" t="s">
        <v>8343</v>
      </c>
      <c r="S1538" s="30">
        <f>(((I1538/60)/60)/24)+DATE(1970, 1, 1)</f>
        <v>42243.802199074074</v>
      </c>
      <c r="T1538" s="30">
        <f t="shared" si="47"/>
        <v>42213.802199074074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 s="19">
        <v>12000</v>
      </c>
      <c r="E1539" s="19">
        <v>21588</v>
      </c>
      <c r="F1539" s="34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38">
        <f>ROUND((E1539/D1539)*100, 0)</f>
        <v>180</v>
      </c>
      <c r="P1539" s="19">
        <f t="shared" ref="P1539:P1602" si="48">IFERROR(ROUND((E1539/L1539), 2),0)</f>
        <v>96.38</v>
      </c>
      <c r="Q1539" t="s">
        <v>8342</v>
      </c>
      <c r="R1539" t="s">
        <v>8343</v>
      </c>
      <c r="S1539" s="30">
        <f>(((I1539/60)/60)/24)+DATE(1970, 1, 1)</f>
        <v>42588.75</v>
      </c>
      <c r="T1539" s="30">
        <f t="shared" ref="T1539:T1602" si="49">(((J1539/60)/60)/24)+DATE(1970, 1, 1)</f>
        <v>42552.315127314811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 s="19">
        <v>7000</v>
      </c>
      <c r="E1540" s="19">
        <v>7184</v>
      </c>
      <c r="F1540" s="34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38">
        <f>ROUND((E1540/D1540)*100, 0)</f>
        <v>103</v>
      </c>
      <c r="P1540" s="19">
        <f t="shared" si="48"/>
        <v>156.16999999999999</v>
      </c>
      <c r="Q1540" t="s">
        <v>8342</v>
      </c>
      <c r="R1540" t="s">
        <v>8343</v>
      </c>
      <c r="S1540" s="30">
        <f>(((I1540/60)/60)/24)+DATE(1970, 1, 1)</f>
        <v>42026.782060185185</v>
      </c>
      <c r="T1540" s="30">
        <f t="shared" si="49"/>
        <v>41981.782060185185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 s="19">
        <v>20000</v>
      </c>
      <c r="E1541" s="19">
        <v>27197.22</v>
      </c>
      <c r="F1541" s="34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38">
        <f>ROUND((E1541/D1541)*100, 0)</f>
        <v>136</v>
      </c>
      <c r="P1541" s="19">
        <f t="shared" si="48"/>
        <v>95.76</v>
      </c>
      <c r="Q1541" t="s">
        <v>8342</v>
      </c>
      <c r="R1541" t="s">
        <v>8343</v>
      </c>
      <c r="S1541" s="30">
        <f>(((I1541/60)/60)/24)+DATE(1970, 1, 1)</f>
        <v>42738.919201388882</v>
      </c>
      <c r="T1541" s="30">
        <f t="shared" si="49"/>
        <v>42705.919201388882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 s="19">
        <v>15000</v>
      </c>
      <c r="E1542" s="19">
        <v>17680</v>
      </c>
      <c r="F1542" s="34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38">
        <f>ROUND((E1542/D1542)*100, 0)</f>
        <v>118</v>
      </c>
      <c r="P1542" s="19">
        <f t="shared" si="48"/>
        <v>180.41</v>
      </c>
      <c r="Q1542" t="s">
        <v>8342</v>
      </c>
      <c r="R1542" t="s">
        <v>8343</v>
      </c>
      <c r="S1542" s="30">
        <f>(((I1542/60)/60)/24)+DATE(1970, 1, 1)</f>
        <v>41969.052083333328</v>
      </c>
      <c r="T1542" s="30">
        <f t="shared" si="49"/>
        <v>41939.00712962963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 s="19">
        <v>18000</v>
      </c>
      <c r="E1543" s="19">
        <v>6</v>
      </c>
      <c r="F1543" s="36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40">
        <f>ROUND((E1543/D1543)*100, 0)</f>
        <v>0</v>
      </c>
      <c r="P1543" s="19">
        <f t="shared" si="48"/>
        <v>3</v>
      </c>
      <c r="Q1543" t="s">
        <v>8342</v>
      </c>
      <c r="R1543" t="s">
        <v>8347</v>
      </c>
      <c r="S1543" s="30">
        <f>(((I1543/60)/60)/24)+DATE(1970, 1, 1)</f>
        <v>42004.712245370371</v>
      </c>
      <c r="T1543" s="30">
        <f t="shared" si="49"/>
        <v>41974.712245370371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 s="19">
        <v>500</v>
      </c>
      <c r="E1544" s="19">
        <v>20</v>
      </c>
      <c r="F1544" s="36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40">
        <f>ROUND((E1544/D1544)*100, 0)</f>
        <v>4</v>
      </c>
      <c r="P1544" s="19">
        <f t="shared" si="48"/>
        <v>20</v>
      </c>
      <c r="Q1544" t="s">
        <v>8342</v>
      </c>
      <c r="R1544" t="s">
        <v>8347</v>
      </c>
      <c r="S1544" s="30">
        <f>(((I1544/60)/60)/24)+DATE(1970, 1, 1)</f>
        <v>42185.996527777781</v>
      </c>
      <c r="T1544" s="30">
        <f t="shared" si="49"/>
        <v>42170.996527777781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 s="19">
        <v>2250</v>
      </c>
      <c r="E1545" s="19">
        <v>10</v>
      </c>
      <c r="F1545" s="36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40">
        <f>ROUND((E1545/D1545)*100, 0)</f>
        <v>0</v>
      </c>
      <c r="P1545" s="19">
        <f t="shared" si="48"/>
        <v>10</v>
      </c>
      <c r="Q1545" t="s">
        <v>8342</v>
      </c>
      <c r="R1545" t="s">
        <v>8347</v>
      </c>
      <c r="S1545" s="30">
        <f>(((I1545/60)/60)/24)+DATE(1970, 1, 1)</f>
        <v>41965.551319444443</v>
      </c>
      <c r="T1545" s="30">
        <f t="shared" si="49"/>
        <v>41935.509652777779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 s="19">
        <v>1000</v>
      </c>
      <c r="E1546" s="19">
        <v>0</v>
      </c>
      <c r="F1546" s="3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40">
        <f>ROUND((E1546/D1546)*100, 0)</f>
        <v>0</v>
      </c>
      <c r="P1546" s="19">
        <f t="shared" si="48"/>
        <v>0</v>
      </c>
      <c r="Q1546" t="s">
        <v>8342</v>
      </c>
      <c r="R1546" t="s">
        <v>8347</v>
      </c>
      <c r="S1546" s="30">
        <f>(((I1546/60)/60)/24)+DATE(1970, 1, 1)</f>
        <v>42095.012499999997</v>
      </c>
      <c r="T1546" s="30">
        <f t="shared" si="49"/>
        <v>42053.051203703704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 s="19">
        <v>3000</v>
      </c>
      <c r="E1547" s="19">
        <v>1</v>
      </c>
      <c r="F1547" s="36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40">
        <f>ROUND((E1547/D1547)*100, 0)</f>
        <v>0</v>
      </c>
      <c r="P1547" s="19">
        <f t="shared" si="48"/>
        <v>1</v>
      </c>
      <c r="Q1547" t="s">
        <v>8342</v>
      </c>
      <c r="R1547" t="s">
        <v>8347</v>
      </c>
      <c r="S1547" s="30">
        <f>(((I1547/60)/60)/24)+DATE(1970, 1, 1)</f>
        <v>42065.886111111111</v>
      </c>
      <c r="T1547" s="30">
        <f t="shared" si="49"/>
        <v>42031.884652777779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 s="19">
        <v>1000</v>
      </c>
      <c r="E1548" s="19">
        <v>289</v>
      </c>
      <c r="F1548" s="36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40">
        <f>ROUND((E1548/D1548)*100, 0)</f>
        <v>29</v>
      </c>
      <c r="P1548" s="19">
        <f t="shared" si="48"/>
        <v>26.27</v>
      </c>
      <c r="Q1548" t="s">
        <v>8342</v>
      </c>
      <c r="R1548" t="s">
        <v>8347</v>
      </c>
      <c r="S1548" s="30">
        <f>(((I1548/60)/60)/24)+DATE(1970, 1, 1)</f>
        <v>41899.212951388887</v>
      </c>
      <c r="T1548" s="30">
        <f t="shared" si="49"/>
        <v>41839.212951388887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 s="19">
        <v>20</v>
      </c>
      <c r="E1549" s="19">
        <v>0</v>
      </c>
      <c r="F1549" s="36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40">
        <f>ROUND((E1549/D1549)*100, 0)</f>
        <v>0</v>
      </c>
      <c r="P1549" s="19">
        <f t="shared" si="48"/>
        <v>0</v>
      </c>
      <c r="Q1549" t="s">
        <v>8342</v>
      </c>
      <c r="R1549" t="s">
        <v>8347</v>
      </c>
      <c r="S1549" s="30">
        <f>(((I1549/60)/60)/24)+DATE(1970, 1, 1)</f>
        <v>42789.426875000005</v>
      </c>
      <c r="T1549" s="30">
        <f t="shared" si="49"/>
        <v>42782.426875000005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 s="19">
        <v>700</v>
      </c>
      <c r="E1550" s="19">
        <v>60</v>
      </c>
      <c r="F1550" s="36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40">
        <f>ROUND((E1550/D1550)*100, 0)</f>
        <v>9</v>
      </c>
      <c r="P1550" s="19">
        <f t="shared" si="48"/>
        <v>60</v>
      </c>
      <c r="Q1550" t="s">
        <v>8342</v>
      </c>
      <c r="R1550" t="s">
        <v>8347</v>
      </c>
      <c r="S1550" s="30">
        <f>(((I1550/60)/60)/24)+DATE(1970, 1, 1)</f>
        <v>42316.923842592587</v>
      </c>
      <c r="T1550" s="30">
        <f t="shared" si="49"/>
        <v>42286.88217592593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 s="19">
        <v>500</v>
      </c>
      <c r="E1551" s="19">
        <v>170</v>
      </c>
      <c r="F1551" s="36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40">
        <f>ROUND((E1551/D1551)*100, 0)</f>
        <v>34</v>
      </c>
      <c r="P1551" s="19">
        <f t="shared" si="48"/>
        <v>28.33</v>
      </c>
      <c r="Q1551" t="s">
        <v>8342</v>
      </c>
      <c r="R1551" t="s">
        <v>8347</v>
      </c>
      <c r="S1551" s="30">
        <f>(((I1551/60)/60)/24)+DATE(1970, 1, 1)</f>
        <v>42311.177766203706</v>
      </c>
      <c r="T1551" s="30">
        <f t="shared" si="49"/>
        <v>42281.136099537034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 s="19">
        <v>750</v>
      </c>
      <c r="E1552" s="19">
        <v>101</v>
      </c>
      <c r="F1552" s="36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40">
        <f>ROUND((E1552/D1552)*100, 0)</f>
        <v>13</v>
      </c>
      <c r="P1552" s="19">
        <f t="shared" si="48"/>
        <v>14.43</v>
      </c>
      <c r="Q1552" t="s">
        <v>8342</v>
      </c>
      <c r="R1552" t="s">
        <v>8347</v>
      </c>
      <c r="S1552" s="30">
        <f>(((I1552/60)/60)/24)+DATE(1970, 1, 1)</f>
        <v>42502.449467592596</v>
      </c>
      <c r="T1552" s="30">
        <f t="shared" si="49"/>
        <v>42472.449467592596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 s="19">
        <v>3500</v>
      </c>
      <c r="E1553" s="19">
        <v>0</v>
      </c>
      <c r="F1553" s="36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40">
        <f>ROUND((E1553/D1553)*100, 0)</f>
        <v>0</v>
      </c>
      <c r="P1553" s="19">
        <f t="shared" si="48"/>
        <v>0</v>
      </c>
      <c r="Q1553" t="s">
        <v>8342</v>
      </c>
      <c r="R1553" t="s">
        <v>8347</v>
      </c>
      <c r="S1553" s="30">
        <f>(((I1553/60)/60)/24)+DATE(1970, 1, 1)</f>
        <v>42151.824525462958</v>
      </c>
      <c r="T1553" s="30">
        <f t="shared" si="49"/>
        <v>42121.824525462958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 s="19">
        <v>4300</v>
      </c>
      <c r="E1554" s="19">
        <v>2115</v>
      </c>
      <c r="F1554" s="36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40">
        <f>ROUND((E1554/D1554)*100, 0)</f>
        <v>49</v>
      </c>
      <c r="P1554" s="19">
        <f t="shared" si="48"/>
        <v>132.19</v>
      </c>
      <c r="Q1554" t="s">
        <v>8342</v>
      </c>
      <c r="R1554" t="s">
        <v>8347</v>
      </c>
      <c r="S1554" s="30">
        <f>(((I1554/60)/60)/24)+DATE(1970, 1, 1)</f>
        <v>41913.165972222225</v>
      </c>
      <c r="T1554" s="30">
        <f t="shared" si="49"/>
        <v>41892.688750000001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 s="19">
        <v>6000</v>
      </c>
      <c r="E1555" s="19">
        <v>0</v>
      </c>
      <c r="F1555" s="36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40">
        <f>ROUND((E1555/D1555)*100, 0)</f>
        <v>0</v>
      </c>
      <c r="P1555" s="19">
        <f t="shared" si="48"/>
        <v>0</v>
      </c>
      <c r="Q1555" t="s">
        <v>8342</v>
      </c>
      <c r="R1555" t="s">
        <v>8347</v>
      </c>
      <c r="S1555" s="30">
        <f>(((I1555/60)/60)/24)+DATE(1970, 1, 1)</f>
        <v>42249.282951388886</v>
      </c>
      <c r="T1555" s="30">
        <f t="shared" si="49"/>
        <v>42219.282951388886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 s="19">
        <v>20000</v>
      </c>
      <c r="E1556" s="19">
        <v>0</v>
      </c>
      <c r="F1556" s="3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40">
        <f>ROUND((E1556/D1556)*100, 0)</f>
        <v>0</v>
      </c>
      <c r="P1556" s="19">
        <f t="shared" si="48"/>
        <v>0</v>
      </c>
      <c r="Q1556" t="s">
        <v>8342</v>
      </c>
      <c r="R1556" t="s">
        <v>8347</v>
      </c>
      <c r="S1556" s="30">
        <f>(((I1556/60)/60)/24)+DATE(1970, 1, 1)</f>
        <v>42218.252199074079</v>
      </c>
      <c r="T1556" s="30">
        <f t="shared" si="49"/>
        <v>42188.252199074079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 s="19">
        <v>750</v>
      </c>
      <c r="E1557" s="19">
        <v>0</v>
      </c>
      <c r="F1557" s="36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40">
        <f>ROUND((E1557/D1557)*100, 0)</f>
        <v>0</v>
      </c>
      <c r="P1557" s="19">
        <f t="shared" si="48"/>
        <v>0</v>
      </c>
      <c r="Q1557" t="s">
        <v>8342</v>
      </c>
      <c r="R1557" t="s">
        <v>8347</v>
      </c>
      <c r="S1557" s="30">
        <f>(((I1557/60)/60)/24)+DATE(1970, 1, 1)</f>
        <v>42264.708333333328</v>
      </c>
      <c r="T1557" s="30">
        <f t="shared" si="49"/>
        <v>42241.613796296297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 s="19">
        <v>1500</v>
      </c>
      <c r="E1558" s="19">
        <v>677</v>
      </c>
      <c r="F1558" s="36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40">
        <f>ROUND((E1558/D1558)*100, 0)</f>
        <v>45</v>
      </c>
      <c r="P1558" s="19">
        <f t="shared" si="48"/>
        <v>56.42</v>
      </c>
      <c r="Q1558" t="s">
        <v>8342</v>
      </c>
      <c r="R1558" t="s">
        <v>8347</v>
      </c>
      <c r="S1558" s="30">
        <f>(((I1558/60)/60)/24)+DATE(1970, 1, 1)</f>
        <v>42555.153055555551</v>
      </c>
      <c r="T1558" s="30">
        <f t="shared" si="49"/>
        <v>42525.153055555551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 s="19">
        <v>2500</v>
      </c>
      <c r="E1559" s="19">
        <v>100</v>
      </c>
      <c r="F1559" s="36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40">
        <f>ROUND((E1559/D1559)*100, 0)</f>
        <v>4</v>
      </c>
      <c r="P1559" s="19">
        <f t="shared" si="48"/>
        <v>100</v>
      </c>
      <c r="Q1559" t="s">
        <v>8342</v>
      </c>
      <c r="R1559" t="s">
        <v>8347</v>
      </c>
      <c r="S1559" s="30">
        <f>(((I1559/60)/60)/24)+DATE(1970, 1, 1)</f>
        <v>41902.65315972222</v>
      </c>
      <c r="T1559" s="30">
        <f t="shared" si="49"/>
        <v>41871.65315972222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 s="19">
        <v>750</v>
      </c>
      <c r="E1560" s="19">
        <v>35</v>
      </c>
      <c r="F1560" s="36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40">
        <f>ROUND((E1560/D1560)*100, 0)</f>
        <v>5</v>
      </c>
      <c r="P1560" s="19">
        <f t="shared" si="48"/>
        <v>11.67</v>
      </c>
      <c r="Q1560" t="s">
        <v>8342</v>
      </c>
      <c r="R1560" t="s">
        <v>8347</v>
      </c>
      <c r="S1560" s="30">
        <f>(((I1560/60)/60)/24)+DATE(1970, 1, 1)</f>
        <v>42244.508333333331</v>
      </c>
      <c r="T1560" s="30">
        <f t="shared" si="49"/>
        <v>42185.397673611107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 s="19">
        <v>15000</v>
      </c>
      <c r="E1561" s="19">
        <v>50</v>
      </c>
      <c r="F1561" s="36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40">
        <f>ROUND((E1561/D1561)*100, 0)</f>
        <v>0</v>
      </c>
      <c r="P1561" s="19">
        <f t="shared" si="48"/>
        <v>50</v>
      </c>
      <c r="Q1561" t="s">
        <v>8342</v>
      </c>
      <c r="R1561" t="s">
        <v>8347</v>
      </c>
      <c r="S1561" s="30">
        <f>(((I1561/60)/60)/24)+DATE(1970, 1, 1)</f>
        <v>42123.05322916666</v>
      </c>
      <c r="T1561" s="30">
        <f t="shared" si="49"/>
        <v>42108.05322916666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 s="19">
        <v>2500</v>
      </c>
      <c r="E1562" s="19">
        <v>94</v>
      </c>
      <c r="F1562" s="36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40">
        <f>ROUND((E1562/D1562)*100, 0)</f>
        <v>4</v>
      </c>
      <c r="P1562" s="19">
        <f t="shared" si="48"/>
        <v>23.5</v>
      </c>
      <c r="Q1562" t="s">
        <v>8342</v>
      </c>
      <c r="R1562" t="s">
        <v>8347</v>
      </c>
      <c r="S1562" s="30">
        <f>(((I1562/60)/60)/24)+DATE(1970, 1, 1)</f>
        <v>41956.062418981484</v>
      </c>
      <c r="T1562" s="30">
        <f t="shared" si="49"/>
        <v>41936.020752314813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 s="19">
        <v>10000</v>
      </c>
      <c r="E1563" s="19">
        <v>67</v>
      </c>
      <c r="F1563" s="35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40">
        <f>ROUND((E1563/D1563)*100, 0)</f>
        <v>1</v>
      </c>
      <c r="P1563" s="19">
        <f t="shared" si="48"/>
        <v>67</v>
      </c>
      <c r="Q1563" t="s">
        <v>8326</v>
      </c>
      <c r="R1563" t="s">
        <v>8348</v>
      </c>
      <c r="S1563" s="30">
        <f>(((I1563/60)/60)/24)+DATE(1970, 1, 1)</f>
        <v>41585.083368055559</v>
      </c>
      <c r="T1563" s="30">
        <f t="shared" si="49"/>
        <v>41555.041701388887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 s="19">
        <v>4000</v>
      </c>
      <c r="E1564" s="19">
        <v>0</v>
      </c>
      <c r="F1564" s="35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40">
        <f>ROUND((E1564/D1564)*100, 0)</f>
        <v>0</v>
      </c>
      <c r="P1564" s="19">
        <f t="shared" si="48"/>
        <v>0</v>
      </c>
      <c r="Q1564" t="s">
        <v>8326</v>
      </c>
      <c r="R1564" t="s">
        <v>8348</v>
      </c>
      <c r="S1564" s="30">
        <f>(((I1564/60)/60)/24)+DATE(1970, 1, 1)</f>
        <v>40149.034722222219</v>
      </c>
      <c r="T1564" s="30">
        <f t="shared" si="49"/>
        <v>40079.566157407404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 s="19">
        <v>6000</v>
      </c>
      <c r="E1565" s="19">
        <v>85</v>
      </c>
      <c r="F1565" s="3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40">
        <f>ROUND((E1565/D1565)*100, 0)</f>
        <v>1</v>
      </c>
      <c r="P1565" s="19">
        <f t="shared" si="48"/>
        <v>42.5</v>
      </c>
      <c r="Q1565" t="s">
        <v>8326</v>
      </c>
      <c r="R1565" t="s">
        <v>8348</v>
      </c>
      <c r="S1565" s="30">
        <f>(((I1565/60)/60)/24)+DATE(1970, 1, 1)</f>
        <v>41712.700821759259</v>
      </c>
      <c r="T1565" s="30">
        <f t="shared" si="49"/>
        <v>41652.742488425924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 s="19">
        <v>10000</v>
      </c>
      <c r="E1566" s="19">
        <v>10</v>
      </c>
      <c r="F1566" s="35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40">
        <f>ROUND((E1566/D1566)*100, 0)</f>
        <v>0</v>
      </c>
      <c r="P1566" s="19">
        <f t="shared" si="48"/>
        <v>10</v>
      </c>
      <c r="Q1566" t="s">
        <v>8326</v>
      </c>
      <c r="R1566" t="s">
        <v>8348</v>
      </c>
      <c r="S1566" s="30">
        <f>(((I1566/60)/60)/24)+DATE(1970, 1, 1)</f>
        <v>42152.836805555555</v>
      </c>
      <c r="T1566" s="30">
        <f t="shared" si="49"/>
        <v>42121.367002314815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 s="19">
        <v>4000</v>
      </c>
      <c r="E1567" s="19">
        <v>100</v>
      </c>
      <c r="F1567" s="35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40">
        <f>ROUND((E1567/D1567)*100, 0)</f>
        <v>3</v>
      </c>
      <c r="P1567" s="19">
        <f t="shared" si="48"/>
        <v>100</v>
      </c>
      <c r="Q1567" t="s">
        <v>8326</v>
      </c>
      <c r="R1567" t="s">
        <v>8348</v>
      </c>
      <c r="S1567" s="30">
        <f>(((I1567/60)/60)/24)+DATE(1970, 1, 1)</f>
        <v>40702.729872685188</v>
      </c>
      <c r="T1567" s="30">
        <f t="shared" si="49"/>
        <v>40672.729872685188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 s="19">
        <v>30000</v>
      </c>
      <c r="E1568" s="19">
        <v>6375</v>
      </c>
      <c r="F1568" s="35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40">
        <f>ROUND((E1568/D1568)*100, 0)</f>
        <v>21</v>
      </c>
      <c r="P1568" s="19">
        <f t="shared" si="48"/>
        <v>108.05</v>
      </c>
      <c r="Q1568" t="s">
        <v>8326</v>
      </c>
      <c r="R1568" t="s">
        <v>8348</v>
      </c>
      <c r="S1568" s="30">
        <f>(((I1568/60)/60)/24)+DATE(1970, 1, 1)</f>
        <v>42578.916666666672</v>
      </c>
      <c r="T1568" s="30">
        <f t="shared" si="49"/>
        <v>42549.916712962964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 s="19">
        <v>8500</v>
      </c>
      <c r="E1569" s="19">
        <v>350</v>
      </c>
      <c r="F1569" s="35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40">
        <f>ROUND((E1569/D1569)*100, 0)</f>
        <v>4</v>
      </c>
      <c r="P1569" s="19">
        <f t="shared" si="48"/>
        <v>26.92</v>
      </c>
      <c r="Q1569" t="s">
        <v>8326</v>
      </c>
      <c r="R1569" t="s">
        <v>8348</v>
      </c>
      <c r="S1569" s="30">
        <f>(((I1569/60)/60)/24)+DATE(1970, 1, 1)</f>
        <v>41687</v>
      </c>
      <c r="T1569" s="30">
        <f t="shared" si="49"/>
        <v>41671.936863425923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 s="19">
        <v>25000</v>
      </c>
      <c r="E1570" s="19">
        <v>3410</v>
      </c>
      <c r="F1570" s="35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40">
        <f>ROUND((E1570/D1570)*100, 0)</f>
        <v>14</v>
      </c>
      <c r="P1570" s="19">
        <f t="shared" si="48"/>
        <v>155</v>
      </c>
      <c r="Q1570" t="s">
        <v>8326</v>
      </c>
      <c r="R1570" t="s">
        <v>8348</v>
      </c>
      <c r="S1570" s="30">
        <f>(((I1570/60)/60)/24)+DATE(1970, 1, 1)</f>
        <v>41997.062326388885</v>
      </c>
      <c r="T1570" s="30">
        <f t="shared" si="49"/>
        <v>41962.062326388885</v>
      </c>
    </row>
    <row r="1571" spans="1:20" x14ac:dyDescent="0.25">
      <c r="A1571">
        <v>1569</v>
      </c>
      <c r="B1571" s="3" t="s">
        <v>1570</v>
      </c>
      <c r="C1571" s="3" t="s">
        <v>5679</v>
      </c>
      <c r="D1571" s="19">
        <v>30000</v>
      </c>
      <c r="E1571" s="19">
        <v>0</v>
      </c>
      <c r="F1571" s="35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40">
        <f>ROUND((E1571/D1571)*100, 0)</f>
        <v>0</v>
      </c>
      <c r="P1571" s="19">
        <f t="shared" si="48"/>
        <v>0</v>
      </c>
      <c r="Q1571" t="s">
        <v>8326</v>
      </c>
      <c r="R1571" t="s">
        <v>8348</v>
      </c>
      <c r="S1571" s="30">
        <f>(((I1571/60)/60)/24)+DATE(1970, 1, 1)</f>
        <v>41419.679560185185</v>
      </c>
      <c r="T1571" s="30">
        <f t="shared" si="49"/>
        <v>41389.679560185185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 s="19">
        <v>6000</v>
      </c>
      <c r="E1572" s="19">
        <v>2484</v>
      </c>
      <c r="F1572" s="35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40">
        <f>ROUND((E1572/D1572)*100, 0)</f>
        <v>41</v>
      </c>
      <c r="P1572" s="19">
        <f t="shared" si="48"/>
        <v>47.77</v>
      </c>
      <c r="Q1572" t="s">
        <v>8326</v>
      </c>
      <c r="R1572" t="s">
        <v>8348</v>
      </c>
      <c r="S1572" s="30">
        <f>(((I1572/60)/60)/24)+DATE(1970, 1, 1)</f>
        <v>42468.771782407406</v>
      </c>
      <c r="T1572" s="30">
        <f t="shared" si="49"/>
        <v>42438.813449074078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 s="19">
        <v>12100</v>
      </c>
      <c r="E1573" s="19">
        <v>80</v>
      </c>
      <c r="F1573" s="35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40">
        <f>ROUND((E1573/D1573)*100, 0)</f>
        <v>1</v>
      </c>
      <c r="P1573" s="19">
        <f t="shared" si="48"/>
        <v>20</v>
      </c>
      <c r="Q1573" t="s">
        <v>8326</v>
      </c>
      <c r="R1573" t="s">
        <v>8348</v>
      </c>
      <c r="S1573" s="30">
        <f>(((I1573/60)/60)/24)+DATE(1970, 1, 1)</f>
        <v>42174.769479166673</v>
      </c>
      <c r="T1573" s="30">
        <f t="shared" si="49"/>
        <v>42144.769479166673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 s="19">
        <v>2500</v>
      </c>
      <c r="E1574" s="19">
        <v>125</v>
      </c>
      <c r="F1574" s="35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40">
        <f>ROUND((E1574/D1574)*100, 0)</f>
        <v>5</v>
      </c>
      <c r="P1574" s="19">
        <f t="shared" si="48"/>
        <v>41.67</v>
      </c>
      <c r="Q1574" t="s">
        <v>8326</v>
      </c>
      <c r="R1574" t="s">
        <v>8348</v>
      </c>
      <c r="S1574" s="30">
        <f>(((I1574/60)/60)/24)+DATE(1970, 1, 1)</f>
        <v>42428.999305555553</v>
      </c>
      <c r="T1574" s="30">
        <f t="shared" si="49"/>
        <v>42404.033090277779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 s="19">
        <v>9000</v>
      </c>
      <c r="E1575" s="19">
        <v>223</v>
      </c>
      <c r="F1575" s="3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40">
        <f>ROUND((E1575/D1575)*100, 0)</f>
        <v>2</v>
      </c>
      <c r="P1575" s="19">
        <f t="shared" si="48"/>
        <v>74.33</v>
      </c>
      <c r="Q1575" t="s">
        <v>8326</v>
      </c>
      <c r="R1575" t="s">
        <v>8348</v>
      </c>
      <c r="S1575" s="30">
        <f>(((I1575/60)/60)/24)+DATE(1970, 1, 1)</f>
        <v>42826.165972222225</v>
      </c>
      <c r="T1575" s="30">
        <f t="shared" si="49"/>
        <v>42786.000023148154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 s="19">
        <v>10000</v>
      </c>
      <c r="E1576" s="19">
        <v>506</v>
      </c>
      <c r="F1576" s="35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40">
        <f>ROUND((E1576/D1576)*100, 0)</f>
        <v>5</v>
      </c>
      <c r="P1576" s="19">
        <f t="shared" si="48"/>
        <v>84.33</v>
      </c>
      <c r="Q1576" t="s">
        <v>8326</v>
      </c>
      <c r="R1576" t="s">
        <v>8348</v>
      </c>
      <c r="S1576" s="30">
        <f>(((I1576/60)/60)/24)+DATE(1970, 1, 1)</f>
        <v>42052.927418981482</v>
      </c>
      <c r="T1576" s="30">
        <f t="shared" si="49"/>
        <v>42017.927418981482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 s="19">
        <v>10000</v>
      </c>
      <c r="E1577" s="19">
        <v>2291</v>
      </c>
      <c r="F1577" s="35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40">
        <f>ROUND((E1577/D1577)*100, 0)</f>
        <v>23</v>
      </c>
      <c r="P1577" s="19">
        <f t="shared" si="48"/>
        <v>65.459999999999994</v>
      </c>
      <c r="Q1577" t="s">
        <v>8326</v>
      </c>
      <c r="R1577" t="s">
        <v>8348</v>
      </c>
      <c r="S1577" s="30">
        <f>(((I1577/60)/60)/24)+DATE(1970, 1, 1)</f>
        <v>41829.524259259262</v>
      </c>
      <c r="T1577" s="30">
        <f t="shared" si="49"/>
        <v>41799.524259259262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 s="19">
        <v>5000</v>
      </c>
      <c r="E1578" s="19">
        <v>650</v>
      </c>
      <c r="F1578" s="35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40">
        <f>ROUND((E1578/D1578)*100, 0)</f>
        <v>13</v>
      </c>
      <c r="P1578" s="19">
        <f t="shared" si="48"/>
        <v>65</v>
      </c>
      <c r="Q1578" t="s">
        <v>8326</v>
      </c>
      <c r="R1578" t="s">
        <v>8348</v>
      </c>
      <c r="S1578" s="30">
        <f>(((I1578/60)/60)/24)+DATE(1970, 1, 1)</f>
        <v>42185.879259259258</v>
      </c>
      <c r="T1578" s="30">
        <f t="shared" si="49"/>
        <v>42140.879259259258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 s="19">
        <v>10000</v>
      </c>
      <c r="E1579" s="19">
        <v>55</v>
      </c>
      <c r="F1579" s="35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40">
        <f>ROUND((E1579/D1579)*100, 0)</f>
        <v>1</v>
      </c>
      <c r="P1579" s="19">
        <f t="shared" si="48"/>
        <v>27.5</v>
      </c>
      <c r="Q1579" t="s">
        <v>8326</v>
      </c>
      <c r="R1579" t="s">
        <v>8348</v>
      </c>
      <c r="S1579" s="30">
        <f>(((I1579/60)/60)/24)+DATE(1970, 1, 1)</f>
        <v>41114.847777777781</v>
      </c>
      <c r="T1579" s="30">
        <f t="shared" si="49"/>
        <v>41054.847777777781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 s="19">
        <v>1897</v>
      </c>
      <c r="E1580" s="19">
        <v>205</v>
      </c>
      <c r="F1580" s="35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40">
        <f>ROUND((E1580/D1580)*100, 0)</f>
        <v>11</v>
      </c>
      <c r="P1580" s="19">
        <f t="shared" si="48"/>
        <v>51.25</v>
      </c>
      <c r="Q1580" t="s">
        <v>8326</v>
      </c>
      <c r="R1580" t="s">
        <v>8348</v>
      </c>
      <c r="S1580" s="30">
        <f>(((I1580/60)/60)/24)+DATE(1970, 1, 1)</f>
        <v>40423.083333333336</v>
      </c>
      <c r="T1580" s="30">
        <f t="shared" si="49"/>
        <v>40399.065868055557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 s="19">
        <v>3333</v>
      </c>
      <c r="E1581" s="19">
        <v>28</v>
      </c>
      <c r="F1581" s="35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40">
        <f>ROUND((E1581/D1581)*100, 0)</f>
        <v>1</v>
      </c>
      <c r="P1581" s="19">
        <f t="shared" si="48"/>
        <v>14</v>
      </c>
      <c r="Q1581" t="s">
        <v>8326</v>
      </c>
      <c r="R1581" t="s">
        <v>8348</v>
      </c>
      <c r="S1581" s="30">
        <f>(((I1581/60)/60)/24)+DATE(1970, 1, 1)</f>
        <v>41514.996423611112</v>
      </c>
      <c r="T1581" s="30">
        <f t="shared" si="49"/>
        <v>41481.996423611112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 s="19">
        <v>1750</v>
      </c>
      <c r="E1582" s="19">
        <v>0</v>
      </c>
      <c r="F1582" s="35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40">
        <f>ROUND((E1582/D1582)*100, 0)</f>
        <v>0</v>
      </c>
      <c r="P1582" s="19">
        <f t="shared" si="48"/>
        <v>0</v>
      </c>
      <c r="Q1582" t="s">
        <v>8326</v>
      </c>
      <c r="R1582" t="s">
        <v>8348</v>
      </c>
      <c r="S1582" s="30">
        <f>(((I1582/60)/60)/24)+DATE(1970, 1, 1)</f>
        <v>41050.050069444449</v>
      </c>
      <c r="T1582" s="30">
        <f t="shared" si="49"/>
        <v>40990.050069444449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 s="19">
        <v>1000</v>
      </c>
      <c r="E1583" s="19">
        <v>5</v>
      </c>
      <c r="F1583" s="36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40">
        <f>ROUND((E1583/D1583)*100, 0)</f>
        <v>1</v>
      </c>
      <c r="P1583" s="19">
        <f t="shared" si="48"/>
        <v>5</v>
      </c>
      <c r="Q1583" t="s">
        <v>8342</v>
      </c>
      <c r="R1583" t="s">
        <v>8349</v>
      </c>
      <c r="S1583" s="30">
        <f>(((I1583/60)/60)/24)+DATE(1970, 1, 1)</f>
        <v>42357.448958333334</v>
      </c>
      <c r="T1583" s="30">
        <f t="shared" si="49"/>
        <v>42325.448958333334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 s="19">
        <v>1000</v>
      </c>
      <c r="E1584" s="19">
        <v>93</v>
      </c>
      <c r="F1584" s="36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40">
        <f>ROUND((E1584/D1584)*100, 0)</f>
        <v>9</v>
      </c>
      <c r="P1584" s="19">
        <f t="shared" si="48"/>
        <v>31</v>
      </c>
      <c r="Q1584" t="s">
        <v>8342</v>
      </c>
      <c r="R1584" t="s">
        <v>8349</v>
      </c>
      <c r="S1584" s="30">
        <f>(((I1584/60)/60)/24)+DATE(1970, 1, 1)</f>
        <v>42303.888888888891</v>
      </c>
      <c r="T1584" s="30">
        <f t="shared" si="49"/>
        <v>42246.789965277778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 s="19">
        <v>20000</v>
      </c>
      <c r="E1585" s="19">
        <v>15</v>
      </c>
      <c r="F1585" s="36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40">
        <f>ROUND((E1585/D1585)*100, 0)</f>
        <v>0</v>
      </c>
      <c r="P1585" s="19">
        <f t="shared" si="48"/>
        <v>15</v>
      </c>
      <c r="Q1585" t="s">
        <v>8342</v>
      </c>
      <c r="R1585" t="s">
        <v>8349</v>
      </c>
      <c r="S1585" s="30">
        <f>(((I1585/60)/60)/24)+DATE(1970, 1, 1)</f>
        <v>41907.904988425929</v>
      </c>
      <c r="T1585" s="30">
        <f t="shared" si="49"/>
        <v>41877.904988425929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 s="19">
        <v>1200</v>
      </c>
      <c r="E1586" s="19">
        <v>0</v>
      </c>
      <c r="F1586" s="3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40">
        <f>ROUND((E1586/D1586)*100, 0)</f>
        <v>0</v>
      </c>
      <c r="P1586" s="19">
        <f t="shared" si="48"/>
        <v>0</v>
      </c>
      <c r="Q1586" t="s">
        <v>8342</v>
      </c>
      <c r="R1586" t="s">
        <v>8349</v>
      </c>
      <c r="S1586" s="30">
        <f>(((I1586/60)/60)/24)+DATE(1970, 1, 1)</f>
        <v>41789.649317129632</v>
      </c>
      <c r="T1586" s="30">
        <f t="shared" si="49"/>
        <v>41779.649317129632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 s="19">
        <v>2000</v>
      </c>
      <c r="E1587" s="19">
        <v>1580</v>
      </c>
      <c r="F1587" s="36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40">
        <f>ROUND((E1587/D1587)*100, 0)</f>
        <v>79</v>
      </c>
      <c r="P1587" s="19">
        <f t="shared" si="48"/>
        <v>131.66999999999999</v>
      </c>
      <c r="Q1587" t="s">
        <v>8342</v>
      </c>
      <c r="R1587" t="s">
        <v>8349</v>
      </c>
      <c r="S1587" s="30">
        <f>(((I1587/60)/60)/24)+DATE(1970, 1, 1)</f>
        <v>42729.458333333328</v>
      </c>
      <c r="T1587" s="30">
        <f t="shared" si="49"/>
        <v>42707.895462962959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 s="19">
        <v>1500</v>
      </c>
      <c r="E1588" s="19">
        <v>0</v>
      </c>
      <c r="F1588" s="36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40">
        <f>ROUND((E1588/D1588)*100, 0)</f>
        <v>0</v>
      </c>
      <c r="P1588" s="19">
        <f t="shared" si="48"/>
        <v>0</v>
      </c>
      <c r="Q1588" t="s">
        <v>8342</v>
      </c>
      <c r="R1588" t="s">
        <v>8349</v>
      </c>
      <c r="S1588" s="30">
        <f>(((I1588/60)/60)/24)+DATE(1970, 1, 1)</f>
        <v>42099.062754629631</v>
      </c>
      <c r="T1588" s="30">
        <f t="shared" si="49"/>
        <v>42069.104421296302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 s="19">
        <v>7500</v>
      </c>
      <c r="E1589" s="19">
        <v>1</v>
      </c>
      <c r="F1589" s="36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40">
        <f>ROUND((E1589/D1589)*100, 0)</f>
        <v>0</v>
      </c>
      <c r="P1589" s="19">
        <f t="shared" si="48"/>
        <v>1</v>
      </c>
      <c r="Q1589" t="s">
        <v>8342</v>
      </c>
      <c r="R1589" t="s">
        <v>8349</v>
      </c>
      <c r="S1589" s="30">
        <f>(((I1589/60)/60)/24)+DATE(1970, 1, 1)</f>
        <v>41986.950983796298</v>
      </c>
      <c r="T1589" s="30">
        <f t="shared" si="49"/>
        <v>41956.950983796298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 s="19">
        <v>516</v>
      </c>
      <c r="E1590" s="19">
        <v>0</v>
      </c>
      <c r="F1590" s="36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40">
        <f>ROUND((E1590/D1590)*100, 0)</f>
        <v>0</v>
      </c>
      <c r="P1590" s="19">
        <f t="shared" si="48"/>
        <v>0</v>
      </c>
      <c r="Q1590" t="s">
        <v>8342</v>
      </c>
      <c r="R1590" t="s">
        <v>8349</v>
      </c>
      <c r="S1590" s="30">
        <f>(((I1590/60)/60)/24)+DATE(1970, 1, 1)</f>
        <v>42035.841666666667</v>
      </c>
      <c r="T1590" s="30">
        <f t="shared" si="49"/>
        <v>42005.24998842593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 s="19">
        <v>1200</v>
      </c>
      <c r="E1591" s="19">
        <v>0</v>
      </c>
      <c r="F1591" s="36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40">
        <f>ROUND((E1591/D1591)*100, 0)</f>
        <v>0</v>
      </c>
      <c r="P1591" s="19">
        <f t="shared" si="48"/>
        <v>0</v>
      </c>
      <c r="Q1591" t="s">
        <v>8342</v>
      </c>
      <c r="R1591" t="s">
        <v>8349</v>
      </c>
      <c r="S1591" s="30">
        <f>(((I1591/60)/60)/24)+DATE(1970, 1, 1)</f>
        <v>42286.984791666662</v>
      </c>
      <c r="T1591" s="30">
        <f t="shared" si="49"/>
        <v>42256.984791666662</v>
      </c>
    </row>
    <row r="1592" spans="1:20" x14ac:dyDescent="0.25">
      <c r="A1592">
        <v>1590</v>
      </c>
      <c r="B1592" s="3" t="s">
        <v>1591</v>
      </c>
      <c r="C1592" s="3" t="s">
        <v>5700</v>
      </c>
      <c r="D1592" s="19">
        <v>60000</v>
      </c>
      <c r="E1592" s="19">
        <v>1020</v>
      </c>
      <c r="F1592" s="36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40">
        <f>ROUND((E1592/D1592)*100, 0)</f>
        <v>2</v>
      </c>
      <c r="P1592" s="19">
        <f t="shared" si="48"/>
        <v>510</v>
      </c>
      <c r="Q1592" t="s">
        <v>8342</v>
      </c>
      <c r="R1592" t="s">
        <v>8349</v>
      </c>
      <c r="S1592" s="30">
        <f>(((I1592/60)/60)/24)+DATE(1970, 1, 1)</f>
        <v>42270.857222222221</v>
      </c>
      <c r="T1592" s="30">
        <f t="shared" si="49"/>
        <v>42240.857222222221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 s="19">
        <v>14000</v>
      </c>
      <c r="E1593" s="19">
        <v>4092</v>
      </c>
      <c r="F1593" s="36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40">
        <f>ROUND((E1593/D1593)*100, 0)</f>
        <v>29</v>
      </c>
      <c r="P1593" s="19">
        <f t="shared" si="48"/>
        <v>44.48</v>
      </c>
      <c r="Q1593" t="s">
        <v>8342</v>
      </c>
      <c r="R1593" t="s">
        <v>8349</v>
      </c>
      <c r="S1593" s="30">
        <f>(((I1593/60)/60)/24)+DATE(1970, 1, 1)</f>
        <v>42463.68450231482</v>
      </c>
      <c r="T1593" s="30">
        <f t="shared" si="49"/>
        <v>42433.726168981477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 s="19">
        <v>25</v>
      </c>
      <c r="E1594" s="19">
        <v>0</v>
      </c>
      <c r="F1594" s="36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40">
        <f>ROUND((E1594/D1594)*100, 0)</f>
        <v>0</v>
      </c>
      <c r="P1594" s="19">
        <f t="shared" si="48"/>
        <v>0</v>
      </c>
      <c r="Q1594" t="s">
        <v>8342</v>
      </c>
      <c r="R1594" t="s">
        <v>8349</v>
      </c>
      <c r="S1594" s="30">
        <f>(((I1594/60)/60)/24)+DATE(1970, 1, 1)</f>
        <v>42091.031076388885</v>
      </c>
      <c r="T1594" s="30">
        <f t="shared" si="49"/>
        <v>42046.072743055556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 s="19">
        <v>22000</v>
      </c>
      <c r="E1595" s="19">
        <v>3</v>
      </c>
      <c r="F1595" s="36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40">
        <f>ROUND((E1595/D1595)*100, 0)</f>
        <v>0</v>
      </c>
      <c r="P1595" s="19">
        <f t="shared" si="48"/>
        <v>1</v>
      </c>
      <c r="Q1595" t="s">
        <v>8342</v>
      </c>
      <c r="R1595" t="s">
        <v>8349</v>
      </c>
      <c r="S1595" s="30">
        <f>(((I1595/60)/60)/24)+DATE(1970, 1, 1)</f>
        <v>42063.845543981486</v>
      </c>
      <c r="T1595" s="30">
        <f t="shared" si="49"/>
        <v>42033.845543981486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 s="19">
        <v>1000</v>
      </c>
      <c r="E1596" s="19">
        <v>205</v>
      </c>
      <c r="F1596" s="3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40">
        <f>ROUND((E1596/D1596)*100, 0)</f>
        <v>21</v>
      </c>
      <c r="P1596" s="19">
        <f t="shared" si="48"/>
        <v>20.5</v>
      </c>
      <c r="Q1596" t="s">
        <v>8342</v>
      </c>
      <c r="R1596" t="s">
        <v>8349</v>
      </c>
      <c r="S1596" s="30">
        <f>(((I1596/60)/60)/24)+DATE(1970, 1, 1)</f>
        <v>42505.681249999994</v>
      </c>
      <c r="T1596" s="30">
        <f t="shared" si="49"/>
        <v>42445.712754629625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 s="19">
        <v>100000</v>
      </c>
      <c r="E1597" s="19">
        <v>280</v>
      </c>
      <c r="F1597" s="36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40">
        <f>ROUND((E1597/D1597)*100, 0)</f>
        <v>0</v>
      </c>
      <c r="P1597" s="19">
        <f t="shared" si="48"/>
        <v>40</v>
      </c>
      <c r="Q1597" t="s">
        <v>8342</v>
      </c>
      <c r="R1597" t="s">
        <v>8349</v>
      </c>
      <c r="S1597" s="30">
        <f>(((I1597/60)/60)/24)+DATE(1970, 1, 1)</f>
        <v>41808.842361111114</v>
      </c>
      <c r="T1597" s="30">
        <f t="shared" si="49"/>
        <v>41780.050092592595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 s="19">
        <v>3250</v>
      </c>
      <c r="E1598" s="19">
        <v>75</v>
      </c>
      <c r="F1598" s="36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40">
        <f>ROUND((E1598/D1598)*100, 0)</f>
        <v>2</v>
      </c>
      <c r="P1598" s="19">
        <f t="shared" si="48"/>
        <v>25</v>
      </c>
      <c r="Q1598" t="s">
        <v>8342</v>
      </c>
      <c r="R1598" t="s">
        <v>8349</v>
      </c>
      <c r="S1598" s="30">
        <f>(((I1598/60)/60)/24)+DATE(1970, 1, 1)</f>
        <v>41986.471863425926</v>
      </c>
      <c r="T1598" s="30">
        <f t="shared" si="49"/>
        <v>41941.430196759262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 s="19">
        <v>15000</v>
      </c>
      <c r="E1599" s="19">
        <v>0</v>
      </c>
      <c r="F1599" s="36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40">
        <f>ROUND((E1599/D1599)*100, 0)</f>
        <v>0</v>
      </c>
      <c r="P1599" s="19">
        <f t="shared" si="48"/>
        <v>0</v>
      </c>
      <c r="Q1599" t="s">
        <v>8342</v>
      </c>
      <c r="R1599" t="s">
        <v>8349</v>
      </c>
      <c r="S1599" s="30">
        <f>(((I1599/60)/60)/24)+DATE(1970, 1, 1)</f>
        <v>42633.354131944448</v>
      </c>
      <c r="T1599" s="30">
        <f t="shared" si="49"/>
        <v>42603.354131944448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 s="19">
        <v>800</v>
      </c>
      <c r="E1600" s="19">
        <v>1</v>
      </c>
      <c r="F1600" s="36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40">
        <f>ROUND((E1600/D1600)*100, 0)</f>
        <v>0</v>
      </c>
      <c r="P1600" s="19">
        <f t="shared" si="48"/>
        <v>1</v>
      </c>
      <c r="Q1600" t="s">
        <v>8342</v>
      </c>
      <c r="R1600" t="s">
        <v>8349</v>
      </c>
      <c r="S1600" s="30">
        <f>(((I1600/60)/60)/24)+DATE(1970, 1, 1)</f>
        <v>42211.667337962965</v>
      </c>
      <c r="T1600" s="30">
        <f t="shared" si="49"/>
        <v>42151.667337962965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 s="19">
        <v>500</v>
      </c>
      <c r="E1601" s="19">
        <v>0</v>
      </c>
      <c r="F1601" s="36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40">
        <f>ROUND((E1601/D1601)*100, 0)</f>
        <v>0</v>
      </c>
      <c r="P1601" s="19">
        <f t="shared" si="48"/>
        <v>0</v>
      </c>
      <c r="Q1601" t="s">
        <v>8342</v>
      </c>
      <c r="R1601" t="s">
        <v>8349</v>
      </c>
      <c r="S1601" s="30">
        <f>(((I1601/60)/60)/24)+DATE(1970, 1, 1)</f>
        <v>42468.497407407413</v>
      </c>
      <c r="T1601" s="30">
        <f t="shared" si="49"/>
        <v>42438.53907407407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 s="19">
        <v>5000</v>
      </c>
      <c r="E1602" s="19">
        <v>367</v>
      </c>
      <c r="F1602" s="36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40">
        <f>ROUND((E1602/D1602)*100, 0)</f>
        <v>7</v>
      </c>
      <c r="P1602" s="19">
        <f t="shared" si="48"/>
        <v>40.78</v>
      </c>
      <c r="Q1602" t="s">
        <v>8342</v>
      </c>
      <c r="R1602" t="s">
        <v>8349</v>
      </c>
      <c r="S1602" s="30">
        <f>(((I1602/60)/60)/24)+DATE(1970, 1, 1)</f>
        <v>41835.21597222222</v>
      </c>
      <c r="T1602" s="30">
        <f t="shared" si="49"/>
        <v>41791.057314814818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 s="19">
        <v>2500</v>
      </c>
      <c r="E1603" s="19">
        <v>2706.23</v>
      </c>
      <c r="F1603" s="34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38">
        <f>ROUND((E1603/D1603)*100, 0)</f>
        <v>108</v>
      </c>
      <c r="P1603" s="19">
        <f t="shared" ref="P1603:P1666" si="50">IFERROR(ROUND((E1603/L1603), 2),0)</f>
        <v>48.33</v>
      </c>
      <c r="Q1603" t="s">
        <v>8329</v>
      </c>
      <c r="R1603" t="s">
        <v>8330</v>
      </c>
      <c r="S1603" s="30">
        <f>(((I1603/60)/60)/24)+DATE(1970, 1, 1)</f>
        <v>40668.092974537038</v>
      </c>
      <c r="T1603" s="30">
        <f t="shared" ref="T1603:T1666" si="51">(((J1603/60)/60)/24)+DATE(1970, 1, 1)</f>
        <v>40638.092974537038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 s="19">
        <v>1500</v>
      </c>
      <c r="E1604" s="19">
        <v>1502.5</v>
      </c>
      <c r="F1604" s="3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38">
        <f>ROUND((E1604/D1604)*100, 0)</f>
        <v>100</v>
      </c>
      <c r="P1604" s="19">
        <f t="shared" si="50"/>
        <v>46.95</v>
      </c>
      <c r="Q1604" t="s">
        <v>8329</v>
      </c>
      <c r="R1604" t="s">
        <v>8330</v>
      </c>
      <c r="S1604" s="30">
        <f>(((I1604/60)/60)/24)+DATE(1970, 1, 1)</f>
        <v>40830.958333333336</v>
      </c>
      <c r="T1604" s="30">
        <f t="shared" si="51"/>
        <v>40788.297650462962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 s="19">
        <v>2000</v>
      </c>
      <c r="E1605" s="19">
        <v>2000.66</v>
      </c>
      <c r="F1605" s="34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38">
        <f>ROUND((E1605/D1605)*100, 0)</f>
        <v>100</v>
      </c>
      <c r="P1605" s="19">
        <f t="shared" si="50"/>
        <v>66.69</v>
      </c>
      <c r="Q1605" t="s">
        <v>8329</v>
      </c>
      <c r="R1605" t="s">
        <v>8330</v>
      </c>
      <c r="S1605" s="30">
        <f>(((I1605/60)/60)/24)+DATE(1970, 1, 1)</f>
        <v>40936.169664351852</v>
      </c>
      <c r="T1605" s="30">
        <f t="shared" si="51"/>
        <v>40876.169664351852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 s="19">
        <v>2800</v>
      </c>
      <c r="E1606" s="19">
        <v>3419</v>
      </c>
      <c r="F1606" s="34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38">
        <f>ROUND((E1606/D1606)*100, 0)</f>
        <v>122</v>
      </c>
      <c r="P1606" s="19">
        <f t="shared" si="50"/>
        <v>48.84</v>
      </c>
      <c r="Q1606" t="s">
        <v>8329</v>
      </c>
      <c r="R1606" t="s">
        <v>8330</v>
      </c>
      <c r="S1606" s="30">
        <f>(((I1606/60)/60)/24)+DATE(1970, 1, 1)</f>
        <v>40985.80364583333</v>
      </c>
      <c r="T1606" s="30">
        <f t="shared" si="51"/>
        <v>40945.845312500001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 s="19">
        <v>6000</v>
      </c>
      <c r="E1607" s="19">
        <v>6041.6</v>
      </c>
      <c r="F1607" s="34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38">
        <f>ROUND((E1607/D1607)*100, 0)</f>
        <v>101</v>
      </c>
      <c r="P1607" s="19">
        <f t="shared" si="50"/>
        <v>137.31</v>
      </c>
      <c r="Q1607" t="s">
        <v>8329</v>
      </c>
      <c r="R1607" t="s">
        <v>8330</v>
      </c>
      <c r="S1607" s="30">
        <f>(((I1607/60)/60)/24)+DATE(1970, 1, 1)</f>
        <v>40756.291666666664</v>
      </c>
      <c r="T1607" s="30">
        <f t="shared" si="51"/>
        <v>40747.012881944444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 s="19">
        <v>8000</v>
      </c>
      <c r="E1608" s="19">
        <v>8080.33</v>
      </c>
      <c r="F1608" s="34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38">
        <f>ROUND((E1608/D1608)*100, 0)</f>
        <v>101</v>
      </c>
      <c r="P1608" s="19">
        <f t="shared" si="50"/>
        <v>87.83</v>
      </c>
      <c r="Q1608" t="s">
        <v>8329</v>
      </c>
      <c r="R1608" t="s">
        <v>8330</v>
      </c>
      <c r="S1608" s="30">
        <f>(((I1608/60)/60)/24)+DATE(1970, 1, 1)</f>
        <v>40626.069884259261</v>
      </c>
      <c r="T1608" s="30">
        <f t="shared" si="51"/>
        <v>40536.111550925925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 s="19">
        <v>10000</v>
      </c>
      <c r="E1609" s="19">
        <v>14511</v>
      </c>
      <c r="F1609" s="34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38">
        <f>ROUND((E1609/D1609)*100, 0)</f>
        <v>145</v>
      </c>
      <c r="P1609" s="19">
        <f t="shared" si="50"/>
        <v>70.790000000000006</v>
      </c>
      <c r="Q1609" t="s">
        <v>8329</v>
      </c>
      <c r="R1609" t="s">
        <v>8330</v>
      </c>
      <c r="S1609" s="30">
        <f>(((I1609/60)/60)/24)+DATE(1970, 1, 1)</f>
        <v>41074.80846064815</v>
      </c>
      <c r="T1609" s="30">
        <f t="shared" si="51"/>
        <v>41053.80846064815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 s="19">
        <v>1200</v>
      </c>
      <c r="E1610" s="19">
        <v>1215</v>
      </c>
      <c r="F1610" s="34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38">
        <f>ROUND((E1610/D1610)*100, 0)</f>
        <v>101</v>
      </c>
      <c r="P1610" s="19">
        <f t="shared" si="50"/>
        <v>52.83</v>
      </c>
      <c r="Q1610" t="s">
        <v>8329</v>
      </c>
      <c r="R1610" t="s">
        <v>8330</v>
      </c>
      <c r="S1610" s="30">
        <f>(((I1610/60)/60)/24)+DATE(1970, 1, 1)</f>
        <v>41640.226388888892</v>
      </c>
      <c r="T1610" s="30">
        <f t="shared" si="51"/>
        <v>41607.83085648148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 s="19">
        <v>1500</v>
      </c>
      <c r="E1611" s="19">
        <v>1775</v>
      </c>
      <c r="F1611" s="34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38">
        <f>ROUND((E1611/D1611)*100, 0)</f>
        <v>118</v>
      </c>
      <c r="P1611" s="19">
        <f t="shared" si="50"/>
        <v>443.75</v>
      </c>
      <c r="Q1611" t="s">
        <v>8329</v>
      </c>
      <c r="R1611" t="s">
        <v>8330</v>
      </c>
      <c r="S1611" s="30">
        <f>(((I1611/60)/60)/24)+DATE(1970, 1, 1)</f>
        <v>40849.333333333336</v>
      </c>
      <c r="T1611" s="30">
        <f t="shared" si="51"/>
        <v>40796.001261574071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 s="19">
        <v>2000</v>
      </c>
      <c r="E1612" s="19">
        <v>5437</v>
      </c>
      <c r="F1612" s="34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39">
        <f>ROUND((E1612/D1612)*100, 0)</f>
        <v>272</v>
      </c>
      <c r="P1612" s="19">
        <f t="shared" si="50"/>
        <v>48.54</v>
      </c>
      <c r="Q1612" t="s">
        <v>8329</v>
      </c>
      <c r="R1612" t="s">
        <v>8330</v>
      </c>
      <c r="S1612" s="30">
        <f>(((I1612/60)/60)/24)+DATE(1970, 1, 1)</f>
        <v>41258.924884259257</v>
      </c>
      <c r="T1612" s="30">
        <f t="shared" si="51"/>
        <v>41228.924884259257</v>
      </c>
    </row>
    <row r="1613" spans="1:20" x14ac:dyDescent="0.25">
      <c r="A1613">
        <v>1611</v>
      </c>
      <c r="B1613" s="3" t="s">
        <v>1612</v>
      </c>
      <c r="C1613" s="3" t="s">
        <v>5721</v>
      </c>
      <c r="D1613" s="19">
        <v>800</v>
      </c>
      <c r="E1613" s="19">
        <v>1001</v>
      </c>
      <c r="F1613" s="34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38">
        <f>ROUND((E1613/D1613)*100, 0)</f>
        <v>125</v>
      </c>
      <c r="P1613" s="19">
        <f t="shared" si="50"/>
        <v>37.07</v>
      </c>
      <c r="Q1613" t="s">
        <v>8329</v>
      </c>
      <c r="R1613" t="s">
        <v>8330</v>
      </c>
      <c r="S1613" s="30">
        <f>(((I1613/60)/60)/24)+DATE(1970, 1, 1)</f>
        <v>41430.00037037037</v>
      </c>
      <c r="T1613" s="30">
        <f t="shared" si="51"/>
        <v>41409.00037037037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 s="19">
        <v>500</v>
      </c>
      <c r="E1614" s="19">
        <v>550</v>
      </c>
      <c r="F1614" s="3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38">
        <f>ROUND((E1614/D1614)*100, 0)</f>
        <v>110</v>
      </c>
      <c r="P1614" s="19">
        <f t="shared" si="50"/>
        <v>50</v>
      </c>
      <c r="Q1614" t="s">
        <v>8329</v>
      </c>
      <c r="R1614" t="s">
        <v>8330</v>
      </c>
      <c r="S1614" s="30">
        <f>(((I1614/60)/60)/24)+DATE(1970, 1, 1)</f>
        <v>41276.874814814815</v>
      </c>
      <c r="T1614" s="30">
        <f t="shared" si="51"/>
        <v>41246.874814814815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 s="19">
        <v>1000</v>
      </c>
      <c r="E1615" s="19">
        <v>1015</v>
      </c>
      <c r="F1615" s="34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38">
        <f>ROUND((E1615/D1615)*100, 0)</f>
        <v>102</v>
      </c>
      <c r="P1615" s="19">
        <f t="shared" si="50"/>
        <v>39.04</v>
      </c>
      <c r="Q1615" t="s">
        <v>8329</v>
      </c>
      <c r="R1615" t="s">
        <v>8330</v>
      </c>
      <c r="S1615" s="30">
        <f>(((I1615/60)/60)/24)+DATE(1970, 1, 1)</f>
        <v>41112.069467592592</v>
      </c>
      <c r="T1615" s="30">
        <f t="shared" si="51"/>
        <v>41082.069467592592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 s="19">
        <v>5000</v>
      </c>
      <c r="E1616" s="19">
        <v>5135</v>
      </c>
      <c r="F1616" s="34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38">
        <f>ROUND((E1616/D1616)*100, 0)</f>
        <v>103</v>
      </c>
      <c r="P1616" s="19">
        <f t="shared" si="50"/>
        <v>66.69</v>
      </c>
      <c r="Q1616" t="s">
        <v>8329</v>
      </c>
      <c r="R1616" t="s">
        <v>8330</v>
      </c>
      <c r="S1616" s="30">
        <f>(((I1616/60)/60)/24)+DATE(1970, 1, 1)</f>
        <v>41854.708333333336</v>
      </c>
      <c r="T1616" s="30">
        <f t="shared" si="51"/>
        <v>41794.981122685182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 s="19">
        <v>8000</v>
      </c>
      <c r="E1617" s="19">
        <v>9130</v>
      </c>
      <c r="F1617" s="34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38">
        <f>ROUND((E1617/D1617)*100, 0)</f>
        <v>114</v>
      </c>
      <c r="P1617" s="19">
        <f t="shared" si="50"/>
        <v>67.13</v>
      </c>
      <c r="Q1617" t="s">
        <v>8329</v>
      </c>
      <c r="R1617" t="s">
        <v>8330</v>
      </c>
      <c r="S1617" s="30">
        <f>(((I1617/60)/60)/24)+DATE(1970, 1, 1)</f>
        <v>40890.092546296299</v>
      </c>
      <c r="T1617" s="30">
        <f t="shared" si="51"/>
        <v>40845.050879629627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 s="19">
        <v>10000</v>
      </c>
      <c r="E1618" s="19">
        <v>10420</v>
      </c>
      <c r="F1618" s="34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38">
        <f>ROUND((E1618/D1618)*100, 0)</f>
        <v>104</v>
      </c>
      <c r="P1618" s="19">
        <f t="shared" si="50"/>
        <v>66.37</v>
      </c>
      <c r="Q1618" t="s">
        <v>8329</v>
      </c>
      <c r="R1618" t="s">
        <v>8330</v>
      </c>
      <c r="S1618" s="30">
        <f>(((I1618/60)/60)/24)+DATE(1970, 1, 1)</f>
        <v>41235.916666666664</v>
      </c>
      <c r="T1618" s="30">
        <f t="shared" si="51"/>
        <v>41194.715520833335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 s="19">
        <v>7000</v>
      </c>
      <c r="E1619" s="19">
        <v>10210</v>
      </c>
      <c r="F1619" s="34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38">
        <f>ROUND((E1619/D1619)*100, 0)</f>
        <v>146</v>
      </c>
      <c r="P1619" s="19">
        <f t="shared" si="50"/>
        <v>64.62</v>
      </c>
      <c r="Q1619" t="s">
        <v>8329</v>
      </c>
      <c r="R1619" t="s">
        <v>8330</v>
      </c>
      <c r="S1619" s="30">
        <f>(((I1619/60)/60)/24)+DATE(1970, 1, 1)</f>
        <v>41579.791666666664</v>
      </c>
      <c r="T1619" s="30">
        <f t="shared" si="51"/>
        <v>41546.664212962962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 s="19">
        <v>1500</v>
      </c>
      <c r="E1620" s="19">
        <v>1576</v>
      </c>
      <c r="F1620" s="34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38">
        <f>ROUND((E1620/D1620)*100, 0)</f>
        <v>105</v>
      </c>
      <c r="P1620" s="19">
        <f t="shared" si="50"/>
        <v>58.37</v>
      </c>
      <c r="Q1620" t="s">
        <v>8329</v>
      </c>
      <c r="R1620" t="s">
        <v>8330</v>
      </c>
      <c r="S1620" s="30">
        <f>(((I1620/60)/60)/24)+DATE(1970, 1, 1)</f>
        <v>41341.654340277775</v>
      </c>
      <c r="T1620" s="30">
        <f t="shared" si="51"/>
        <v>41301.654340277775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 s="19">
        <v>1500</v>
      </c>
      <c r="E1621" s="19">
        <v>2000</v>
      </c>
      <c r="F1621" s="34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38">
        <f>ROUND((E1621/D1621)*100, 0)</f>
        <v>133</v>
      </c>
      <c r="P1621" s="19">
        <f t="shared" si="50"/>
        <v>86.96</v>
      </c>
      <c r="Q1621" t="s">
        <v>8329</v>
      </c>
      <c r="R1621" t="s">
        <v>8330</v>
      </c>
      <c r="S1621" s="30">
        <f>(((I1621/60)/60)/24)+DATE(1970, 1, 1)</f>
        <v>41897.18618055556</v>
      </c>
      <c r="T1621" s="30">
        <f t="shared" si="51"/>
        <v>41876.18618055556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 s="19">
        <v>1000</v>
      </c>
      <c r="E1622" s="19">
        <v>1130</v>
      </c>
      <c r="F1622" s="34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38">
        <f>ROUND((E1622/D1622)*100, 0)</f>
        <v>113</v>
      </c>
      <c r="P1622" s="19">
        <f t="shared" si="50"/>
        <v>66.47</v>
      </c>
      <c r="Q1622" t="s">
        <v>8329</v>
      </c>
      <c r="R1622" t="s">
        <v>8330</v>
      </c>
      <c r="S1622" s="30">
        <f>(((I1622/60)/60)/24)+DATE(1970, 1, 1)</f>
        <v>41328.339583333334</v>
      </c>
      <c r="T1622" s="30">
        <f t="shared" si="51"/>
        <v>41321.339583333334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 s="19">
        <v>5000</v>
      </c>
      <c r="E1623" s="19">
        <v>6060</v>
      </c>
      <c r="F1623" s="34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38">
        <f>ROUND((E1623/D1623)*100, 0)</f>
        <v>121</v>
      </c>
      <c r="P1623" s="19">
        <f t="shared" si="50"/>
        <v>163.78</v>
      </c>
      <c r="Q1623" t="s">
        <v>8329</v>
      </c>
      <c r="R1623" t="s">
        <v>8330</v>
      </c>
      <c r="S1623" s="30">
        <f>(((I1623/60)/60)/24)+DATE(1970, 1, 1)</f>
        <v>41057.165972222225</v>
      </c>
      <c r="T1623" s="30">
        <f t="shared" si="51"/>
        <v>41003.60665509259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 s="19">
        <v>6900</v>
      </c>
      <c r="E1624" s="19">
        <v>7019</v>
      </c>
      <c r="F1624" s="3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38">
        <f>ROUND((E1624/D1624)*100, 0)</f>
        <v>102</v>
      </c>
      <c r="P1624" s="19">
        <f t="shared" si="50"/>
        <v>107.98</v>
      </c>
      <c r="Q1624" t="s">
        <v>8329</v>
      </c>
      <c r="R1624" t="s">
        <v>8330</v>
      </c>
      <c r="S1624" s="30">
        <f>(((I1624/60)/60)/24)+DATE(1970, 1, 1)</f>
        <v>41990.332638888889</v>
      </c>
      <c r="T1624" s="30">
        <f t="shared" si="51"/>
        <v>41950.29483796296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 s="19">
        <v>750</v>
      </c>
      <c r="E1625" s="19">
        <v>758</v>
      </c>
      <c r="F1625" s="34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38">
        <f>ROUND((E1625/D1625)*100, 0)</f>
        <v>101</v>
      </c>
      <c r="P1625" s="19">
        <f t="shared" si="50"/>
        <v>42.11</v>
      </c>
      <c r="Q1625" t="s">
        <v>8329</v>
      </c>
      <c r="R1625" t="s">
        <v>8330</v>
      </c>
      <c r="S1625" s="30">
        <f>(((I1625/60)/60)/24)+DATE(1970, 1, 1)</f>
        <v>41513.688530092593</v>
      </c>
      <c r="T1625" s="30">
        <f t="shared" si="51"/>
        <v>41453.688530092593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 s="19">
        <v>1000</v>
      </c>
      <c r="E1626" s="19">
        <v>1180</v>
      </c>
      <c r="F1626" s="34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38">
        <f>ROUND((E1626/D1626)*100, 0)</f>
        <v>118</v>
      </c>
      <c r="P1626" s="19">
        <f t="shared" si="50"/>
        <v>47.2</v>
      </c>
      <c r="Q1626" t="s">
        <v>8329</v>
      </c>
      <c r="R1626" t="s">
        <v>8330</v>
      </c>
      <c r="S1626" s="30">
        <f>(((I1626/60)/60)/24)+DATE(1970, 1, 1)</f>
        <v>41283.367303240739</v>
      </c>
      <c r="T1626" s="30">
        <f t="shared" si="51"/>
        <v>41243.367303240739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 s="19">
        <v>7500</v>
      </c>
      <c r="E1627" s="19">
        <v>11650</v>
      </c>
      <c r="F1627" s="34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38">
        <f>ROUND((E1627/D1627)*100, 0)</f>
        <v>155</v>
      </c>
      <c r="P1627" s="19">
        <f t="shared" si="50"/>
        <v>112.02</v>
      </c>
      <c r="Q1627" t="s">
        <v>8329</v>
      </c>
      <c r="R1627" t="s">
        <v>8330</v>
      </c>
      <c r="S1627" s="30">
        <f>(((I1627/60)/60)/24)+DATE(1970, 1, 1)</f>
        <v>41163.699687500004</v>
      </c>
      <c r="T1627" s="30">
        <f t="shared" si="51"/>
        <v>41135.699687500004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 s="19">
        <v>8000</v>
      </c>
      <c r="E1628" s="19">
        <v>8095</v>
      </c>
      <c r="F1628" s="34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38">
        <f>ROUND((E1628/D1628)*100, 0)</f>
        <v>101</v>
      </c>
      <c r="P1628" s="19">
        <f t="shared" si="50"/>
        <v>74.95</v>
      </c>
      <c r="Q1628" t="s">
        <v>8329</v>
      </c>
      <c r="R1628" t="s">
        <v>8330</v>
      </c>
      <c r="S1628" s="30">
        <f>(((I1628/60)/60)/24)+DATE(1970, 1, 1)</f>
        <v>41609.889664351853</v>
      </c>
      <c r="T1628" s="30">
        <f t="shared" si="51"/>
        <v>41579.847997685189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 s="19">
        <v>2000</v>
      </c>
      <c r="E1629" s="19">
        <v>2340</v>
      </c>
      <c r="F1629" s="34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38">
        <f>ROUND((E1629/D1629)*100, 0)</f>
        <v>117</v>
      </c>
      <c r="P1629" s="19">
        <f t="shared" si="50"/>
        <v>61.58</v>
      </c>
      <c r="Q1629" t="s">
        <v>8329</v>
      </c>
      <c r="R1629" t="s">
        <v>8330</v>
      </c>
      <c r="S1629" s="30">
        <f>(((I1629/60)/60)/24)+DATE(1970, 1, 1)</f>
        <v>41239.207638888889</v>
      </c>
      <c r="T1629" s="30">
        <f t="shared" si="51"/>
        <v>41205.707048611112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 s="19">
        <v>4000</v>
      </c>
      <c r="E1630" s="19">
        <v>4037</v>
      </c>
      <c r="F1630" s="34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38">
        <f>ROUND((E1630/D1630)*100, 0)</f>
        <v>101</v>
      </c>
      <c r="P1630" s="19">
        <f t="shared" si="50"/>
        <v>45.88</v>
      </c>
      <c r="Q1630" t="s">
        <v>8329</v>
      </c>
      <c r="R1630" t="s">
        <v>8330</v>
      </c>
      <c r="S1630" s="30">
        <f>(((I1630/60)/60)/24)+DATE(1970, 1, 1)</f>
        <v>41807.737060185187</v>
      </c>
      <c r="T1630" s="30">
        <f t="shared" si="51"/>
        <v>41774.737060185187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 s="19">
        <v>6000</v>
      </c>
      <c r="E1631" s="19">
        <v>6220</v>
      </c>
      <c r="F1631" s="34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38">
        <f>ROUND((E1631/D1631)*100, 0)</f>
        <v>104</v>
      </c>
      <c r="P1631" s="19">
        <f t="shared" si="50"/>
        <v>75.849999999999994</v>
      </c>
      <c r="Q1631" t="s">
        <v>8329</v>
      </c>
      <c r="R1631" t="s">
        <v>8330</v>
      </c>
      <c r="S1631" s="30">
        <f>(((I1631/60)/60)/24)+DATE(1970, 1, 1)</f>
        <v>41690.867280092592</v>
      </c>
      <c r="T1631" s="30">
        <f t="shared" si="51"/>
        <v>41645.867280092592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 s="19">
        <v>4000</v>
      </c>
      <c r="E1632" s="19">
        <v>10610</v>
      </c>
      <c r="F1632" s="34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39">
        <f>ROUND((E1632/D1632)*100, 0)</f>
        <v>265</v>
      </c>
      <c r="P1632" s="19">
        <f t="shared" si="50"/>
        <v>84.21</v>
      </c>
      <c r="Q1632" t="s">
        <v>8329</v>
      </c>
      <c r="R1632" t="s">
        <v>8330</v>
      </c>
      <c r="S1632" s="30">
        <f>(((I1632/60)/60)/24)+DATE(1970, 1, 1)</f>
        <v>40970.290972222225</v>
      </c>
      <c r="T1632" s="30">
        <f t="shared" si="51"/>
        <v>40939.837673611109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 s="19">
        <v>10000</v>
      </c>
      <c r="E1633" s="19">
        <v>15591</v>
      </c>
      <c r="F1633" s="34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38">
        <f>ROUND((E1633/D1633)*100, 0)</f>
        <v>156</v>
      </c>
      <c r="P1633" s="19">
        <f t="shared" si="50"/>
        <v>117.23</v>
      </c>
      <c r="Q1633" t="s">
        <v>8329</v>
      </c>
      <c r="R1633" t="s">
        <v>8330</v>
      </c>
      <c r="S1633" s="30">
        <f>(((I1633/60)/60)/24)+DATE(1970, 1, 1)</f>
        <v>41194.859502314815</v>
      </c>
      <c r="T1633" s="30">
        <f t="shared" si="51"/>
        <v>41164.859502314815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 s="19">
        <v>4000</v>
      </c>
      <c r="E1634" s="19">
        <v>4065</v>
      </c>
      <c r="F1634" s="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38">
        <f>ROUND((E1634/D1634)*100, 0)</f>
        <v>102</v>
      </c>
      <c r="P1634" s="19">
        <f t="shared" si="50"/>
        <v>86.49</v>
      </c>
      <c r="Q1634" t="s">
        <v>8329</v>
      </c>
      <c r="R1634" t="s">
        <v>8330</v>
      </c>
      <c r="S1634" s="30">
        <f>(((I1634/60)/60)/24)+DATE(1970, 1, 1)</f>
        <v>40810.340902777774</v>
      </c>
      <c r="T1634" s="30">
        <f t="shared" si="51"/>
        <v>40750.340902777774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 s="19">
        <v>10000</v>
      </c>
      <c r="E1635" s="19">
        <v>10000</v>
      </c>
      <c r="F1635" s="34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38">
        <f>ROUND((E1635/D1635)*100, 0)</f>
        <v>100</v>
      </c>
      <c r="P1635" s="19">
        <f t="shared" si="50"/>
        <v>172.41</v>
      </c>
      <c r="Q1635" t="s">
        <v>8329</v>
      </c>
      <c r="R1635" t="s">
        <v>8330</v>
      </c>
      <c r="S1635" s="30">
        <f>(((I1635/60)/60)/24)+DATE(1970, 1, 1)</f>
        <v>40924.208333333336</v>
      </c>
      <c r="T1635" s="30">
        <f t="shared" si="51"/>
        <v>40896.883750000001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 s="19">
        <v>2000</v>
      </c>
      <c r="E1636" s="19">
        <v>2010</v>
      </c>
      <c r="F1636" s="34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38">
        <f>ROUND((E1636/D1636)*100, 0)</f>
        <v>101</v>
      </c>
      <c r="P1636" s="19">
        <f t="shared" si="50"/>
        <v>62.81</v>
      </c>
      <c r="Q1636" t="s">
        <v>8329</v>
      </c>
      <c r="R1636" t="s">
        <v>8330</v>
      </c>
      <c r="S1636" s="30">
        <f>(((I1636/60)/60)/24)+DATE(1970, 1, 1)</f>
        <v>40696.249305555553</v>
      </c>
      <c r="T1636" s="30">
        <f t="shared" si="51"/>
        <v>40658.189826388887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 s="19">
        <v>2000</v>
      </c>
      <c r="E1637" s="19">
        <v>2506</v>
      </c>
      <c r="F1637" s="34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38">
        <f>ROUND((E1637/D1637)*100, 0)</f>
        <v>125</v>
      </c>
      <c r="P1637" s="19">
        <f t="shared" si="50"/>
        <v>67.73</v>
      </c>
      <c r="Q1637" t="s">
        <v>8329</v>
      </c>
      <c r="R1637" t="s">
        <v>8330</v>
      </c>
      <c r="S1637" s="30">
        <f>(((I1637/60)/60)/24)+DATE(1970, 1, 1)</f>
        <v>42562.868761574078</v>
      </c>
      <c r="T1637" s="30">
        <f t="shared" si="51"/>
        <v>42502.868761574078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 s="19">
        <v>4500</v>
      </c>
      <c r="E1638" s="19">
        <v>4660</v>
      </c>
      <c r="F1638" s="34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38">
        <f>ROUND((E1638/D1638)*100, 0)</f>
        <v>104</v>
      </c>
      <c r="P1638" s="19">
        <f t="shared" si="50"/>
        <v>53.56</v>
      </c>
      <c r="Q1638" t="s">
        <v>8329</v>
      </c>
      <c r="R1638" t="s">
        <v>8330</v>
      </c>
      <c r="S1638" s="30">
        <f>(((I1638/60)/60)/24)+DATE(1970, 1, 1)</f>
        <v>40706.166666666664</v>
      </c>
      <c r="T1638" s="30">
        <f t="shared" si="51"/>
        <v>40663.08666666667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 s="19">
        <v>500</v>
      </c>
      <c r="E1639" s="19">
        <v>519</v>
      </c>
      <c r="F1639" s="34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38">
        <f>ROUND((E1639/D1639)*100, 0)</f>
        <v>104</v>
      </c>
      <c r="P1639" s="19">
        <f t="shared" si="50"/>
        <v>34.6</v>
      </c>
      <c r="Q1639" t="s">
        <v>8329</v>
      </c>
      <c r="R1639" t="s">
        <v>8330</v>
      </c>
      <c r="S1639" s="30">
        <f>(((I1639/60)/60)/24)+DATE(1970, 1, 1)</f>
        <v>40178.98541666667</v>
      </c>
      <c r="T1639" s="30">
        <f t="shared" si="51"/>
        <v>40122.751620370371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 s="19">
        <v>1000</v>
      </c>
      <c r="E1640" s="19">
        <v>1050</v>
      </c>
      <c r="F1640" s="34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38">
        <f>ROUND((E1640/D1640)*100, 0)</f>
        <v>105</v>
      </c>
      <c r="P1640" s="19">
        <f t="shared" si="50"/>
        <v>38.89</v>
      </c>
      <c r="Q1640" t="s">
        <v>8329</v>
      </c>
      <c r="R1640" t="s">
        <v>8330</v>
      </c>
      <c r="S1640" s="30">
        <f>(((I1640/60)/60)/24)+DATE(1970, 1, 1)</f>
        <v>41333.892361111109</v>
      </c>
      <c r="T1640" s="30">
        <f t="shared" si="51"/>
        <v>41288.68712962963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 s="19">
        <v>1800</v>
      </c>
      <c r="E1641" s="19">
        <v>1800</v>
      </c>
      <c r="F1641" s="34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38">
        <f>ROUND((E1641/D1641)*100, 0)</f>
        <v>100</v>
      </c>
      <c r="P1641" s="19">
        <f t="shared" si="50"/>
        <v>94.74</v>
      </c>
      <c r="Q1641" t="s">
        <v>8329</v>
      </c>
      <c r="R1641" t="s">
        <v>8330</v>
      </c>
      <c r="S1641" s="30">
        <f>(((I1641/60)/60)/24)+DATE(1970, 1, 1)</f>
        <v>40971.652372685188</v>
      </c>
      <c r="T1641" s="30">
        <f t="shared" si="51"/>
        <v>40941.652372685188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 s="19">
        <v>400</v>
      </c>
      <c r="E1642" s="19">
        <v>679.44</v>
      </c>
      <c r="F1642" s="34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38">
        <f>ROUND((E1642/D1642)*100, 0)</f>
        <v>170</v>
      </c>
      <c r="P1642" s="19">
        <f t="shared" si="50"/>
        <v>39.97</v>
      </c>
      <c r="Q1642" t="s">
        <v>8329</v>
      </c>
      <c r="R1642" t="s">
        <v>8330</v>
      </c>
      <c r="S1642" s="30">
        <f>(((I1642/60)/60)/24)+DATE(1970, 1, 1)</f>
        <v>40393.082638888889</v>
      </c>
      <c r="T1642" s="30">
        <f t="shared" si="51"/>
        <v>40379.23096064815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 s="19">
        <v>2500</v>
      </c>
      <c r="E1643" s="19">
        <v>2535</v>
      </c>
      <c r="F1643" s="34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38">
        <f>ROUND((E1643/D1643)*100, 0)</f>
        <v>101</v>
      </c>
      <c r="P1643" s="19">
        <f t="shared" si="50"/>
        <v>97.5</v>
      </c>
      <c r="Q1643" t="s">
        <v>8329</v>
      </c>
      <c r="R1643" t="s">
        <v>8350</v>
      </c>
      <c r="S1643" s="30">
        <f>(((I1643/60)/60)/24)+DATE(1970, 1, 1)</f>
        <v>41992.596574074079</v>
      </c>
      <c r="T1643" s="30">
        <f t="shared" si="51"/>
        <v>41962.596574074079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 s="19">
        <v>1200</v>
      </c>
      <c r="E1644" s="19">
        <v>1200</v>
      </c>
      <c r="F1644" s="3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38">
        <f>ROUND((E1644/D1644)*100, 0)</f>
        <v>100</v>
      </c>
      <c r="P1644" s="19">
        <f t="shared" si="50"/>
        <v>42.86</v>
      </c>
      <c r="Q1644" t="s">
        <v>8329</v>
      </c>
      <c r="R1644" t="s">
        <v>8350</v>
      </c>
      <c r="S1644" s="30">
        <f>(((I1644/60)/60)/24)+DATE(1970, 1, 1)</f>
        <v>40708.024618055555</v>
      </c>
      <c r="T1644" s="30">
        <f t="shared" si="51"/>
        <v>40688.024618055555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 s="19">
        <v>5000</v>
      </c>
      <c r="E1645" s="19">
        <v>6235</v>
      </c>
      <c r="F1645" s="34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38">
        <f>ROUND((E1645/D1645)*100, 0)</f>
        <v>125</v>
      </c>
      <c r="P1645" s="19">
        <f t="shared" si="50"/>
        <v>168.51</v>
      </c>
      <c r="Q1645" t="s">
        <v>8329</v>
      </c>
      <c r="R1645" t="s">
        <v>8350</v>
      </c>
      <c r="S1645" s="30">
        <f>(((I1645/60)/60)/24)+DATE(1970, 1, 1)</f>
        <v>41176.824212962965</v>
      </c>
      <c r="T1645" s="30">
        <f t="shared" si="51"/>
        <v>41146.824212962965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 s="19">
        <v>10000</v>
      </c>
      <c r="E1646" s="19">
        <v>10950</v>
      </c>
      <c r="F1646" s="34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38">
        <f>ROUND((E1646/D1646)*100, 0)</f>
        <v>110</v>
      </c>
      <c r="P1646" s="19">
        <f t="shared" si="50"/>
        <v>85.55</v>
      </c>
      <c r="Q1646" t="s">
        <v>8329</v>
      </c>
      <c r="R1646" t="s">
        <v>8350</v>
      </c>
      <c r="S1646" s="30">
        <f>(((I1646/60)/60)/24)+DATE(1970, 1, 1)</f>
        <v>41235.101388888892</v>
      </c>
      <c r="T1646" s="30">
        <f t="shared" si="51"/>
        <v>41175.05972222222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 s="19">
        <v>5000</v>
      </c>
      <c r="E1647" s="19">
        <v>5540</v>
      </c>
      <c r="F1647" s="34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38">
        <f>ROUND((E1647/D1647)*100, 0)</f>
        <v>111</v>
      </c>
      <c r="P1647" s="19">
        <f t="shared" si="50"/>
        <v>554</v>
      </c>
      <c r="Q1647" t="s">
        <v>8329</v>
      </c>
      <c r="R1647" t="s">
        <v>8350</v>
      </c>
      <c r="S1647" s="30">
        <f>(((I1647/60)/60)/24)+DATE(1970, 1, 1)</f>
        <v>41535.617361111108</v>
      </c>
      <c r="T1647" s="30">
        <f t="shared" si="51"/>
        <v>41521.617361111108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 s="19">
        <v>2000</v>
      </c>
      <c r="E1648" s="19">
        <v>2204</v>
      </c>
      <c r="F1648" s="34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38">
        <f>ROUND((E1648/D1648)*100, 0)</f>
        <v>110</v>
      </c>
      <c r="P1648" s="19">
        <f t="shared" si="50"/>
        <v>26.55</v>
      </c>
      <c r="Q1648" t="s">
        <v>8329</v>
      </c>
      <c r="R1648" t="s">
        <v>8350</v>
      </c>
      <c r="S1648" s="30">
        <f>(((I1648/60)/60)/24)+DATE(1970, 1, 1)</f>
        <v>41865.757638888892</v>
      </c>
      <c r="T1648" s="30">
        <f t="shared" si="51"/>
        <v>41833.450266203705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 s="19">
        <v>5000</v>
      </c>
      <c r="E1649" s="19">
        <v>5236</v>
      </c>
      <c r="F1649" s="34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38">
        <f>ROUND((E1649/D1649)*100, 0)</f>
        <v>105</v>
      </c>
      <c r="P1649" s="19">
        <f t="shared" si="50"/>
        <v>113.83</v>
      </c>
      <c r="Q1649" t="s">
        <v>8329</v>
      </c>
      <c r="R1649" t="s">
        <v>8350</v>
      </c>
      <c r="S1649" s="30">
        <f>(((I1649/60)/60)/24)+DATE(1970, 1, 1)</f>
        <v>41069.409456018519</v>
      </c>
      <c r="T1649" s="30">
        <f t="shared" si="51"/>
        <v>41039.409456018519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 s="19">
        <v>2300</v>
      </c>
      <c r="E1650" s="19">
        <v>2881</v>
      </c>
      <c r="F1650" s="34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38">
        <f>ROUND((E1650/D1650)*100, 0)</f>
        <v>125</v>
      </c>
      <c r="P1650" s="19">
        <f t="shared" si="50"/>
        <v>32.01</v>
      </c>
      <c r="Q1650" t="s">
        <v>8329</v>
      </c>
      <c r="R1650" t="s">
        <v>8350</v>
      </c>
      <c r="S1650" s="30">
        <f>(((I1650/60)/60)/24)+DATE(1970, 1, 1)</f>
        <v>40622.662986111114</v>
      </c>
      <c r="T1650" s="30">
        <f t="shared" si="51"/>
        <v>40592.704652777778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 s="19">
        <v>3800</v>
      </c>
      <c r="E1651" s="19">
        <v>3822.33</v>
      </c>
      <c r="F1651" s="34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38">
        <f>ROUND((E1651/D1651)*100, 0)</f>
        <v>101</v>
      </c>
      <c r="P1651" s="19">
        <f t="shared" si="50"/>
        <v>47.19</v>
      </c>
      <c r="Q1651" t="s">
        <v>8329</v>
      </c>
      <c r="R1651" t="s">
        <v>8350</v>
      </c>
      <c r="S1651" s="30">
        <f>(((I1651/60)/60)/24)+DATE(1970, 1, 1)</f>
        <v>41782.684664351851</v>
      </c>
      <c r="T1651" s="30">
        <f t="shared" si="51"/>
        <v>41737.684664351851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 s="19">
        <v>2000</v>
      </c>
      <c r="E1652" s="19">
        <v>2831</v>
      </c>
      <c r="F1652" s="34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38">
        <f>ROUND((E1652/D1652)*100, 0)</f>
        <v>142</v>
      </c>
      <c r="P1652" s="19">
        <f t="shared" si="50"/>
        <v>88.47</v>
      </c>
      <c r="Q1652" t="s">
        <v>8329</v>
      </c>
      <c r="R1652" t="s">
        <v>8350</v>
      </c>
      <c r="S1652" s="30">
        <f>(((I1652/60)/60)/24)+DATE(1970, 1, 1)</f>
        <v>41556.435613425929</v>
      </c>
      <c r="T1652" s="30">
        <f t="shared" si="51"/>
        <v>41526.435613425929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 s="19">
        <v>2000</v>
      </c>
      <c r="E1653" s="19">
        <v>2015</v>
      </c>
      <c r="F1653" s="34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38">
        <f>ROUND((E1653/D1653)*100, 0)</f>
        <v>101</v>
      </c>
      <c r="P1653" s="19">
        <f t="shared" si="50"/>
        <v>100.75</v>
      </c>
      <c r="Q1653" t="s">
        <v>8329</v>
      </c>
      <c r="R1653" t="s">
        <v>8350</v>
      </c>
      <c r="S1653" s="30">
        <f>(((I1653/60)/60)/24)+DATE(1970, 1, 1)</f>
        <v>40659.290972222225</v>
      </c>
      <c r="T1653" s="30">
        <f t="shared" si="51"/>
        <v>40625.900694444441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 s="19">
        <v>4500</v>
      </c>
      <c r="E1654" s="19">
        <v>4530</v>
      </c>
      <c r="F1654" s="3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38">
        <f>ROUND((E1654/D1654)*100, 0)</f>
        <v>101</v>
      </c>
      <c r="P1654" s="19">
        <f t="shared" si="50"/>
        <v>64.709999999999994</v>
      </c>
      <c r="Q1654" t="s">
        <v>8329</v>
      </c>
      <c r="R1654" t="s">
        <v>8350</v>
      </c>
      <c r="S1654" s="30">
        <f>(((I1654/60)/60)/24)+DATE(1970, 1, 1)</f>
        <v>41602.534641203703</v>
      </c>
      <c r="T1654" s="30">
        <f t="shared" si="51"/>
        <v>41572.492974537039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 s="19">
        <v>5000</v>
      </c>
      <c r="E1655" s="19">
        <v>8711.52</v>
      </c>
      <c r="F1655" s="34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38">
        <f>ROUND((E1655/D1655)*100, 0)</f>
        <v>174</v>
      </c>
      <c r="P1655" s="19">
        <f t="shared" si="50"/>
        <v>51.85</v>
      </c>
      <c r="Q1655" t="s">
        <v>8329</v>
      </c>
      <c r="R1655" t="s">
        <v>8350</v>
      </c>
      <c r="S1655" s="30">
        <f>(((I1655/60)/60)/24)+DATE(1970, 1, 1)</f>
        <v>40657.834444444445</v>
      </c>
      <c r="T1655" s="30">
        <f t="shared" si="51"/>
        <v>40626.834444444445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 s="19">
        <v>1100</v>
      </c>
      <c r="E1656" s="19">
        <v>1319</v>
      </c>
      <c r="F1656" s="34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38">
        <f>ROUND((E1656/D1656)*100, 0)</f>
        <v>120</v>
      </c>
      <c r="P1656" s="19">
        <f t="shared" si="50"/>
        <v>38.79</v>
      </c>
      <c r="Q1656" t="s">
        <v>8329</v>
      </c>
      <c r="R1656" t="s">
        <v>8350</v>
      </c>
      <c r="S1656" s="30">
        <f>(((I1656/60)/60)/24)+DATE(1970, 1, 1)</f>
        <v>41017.890740740739</v>
      </c>
      <c r="T1656" s="30">
        <f t="shared" si="51"/>
        <v>40987.890740740739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 s="19">
        <v>1500</v>
      </c>
      <c r="E1657" s="19">
        <v>2143</v>
      </c>
      <c r="F1657" s="34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38">
        <f>ROUND((E1657/D1657)*100, 0)</f>
        <v>143</v>
      </c>
      <c r="P1657" s="19">
        <f t="shared" si="50"/>
        <v>44.65</v>
      </c>
      <c r="Q1657" t="s">
        <v>8329</v>
      </c>
      <c r="R1657" t="s">
        <v>8350</v>
      </c>
      <c r="S1657" s="30">
        <f>(((I1657/60)/60)/24)+DATE(1970, 1, 1)</f>
        <v>41004.750231481477</v>
      </c>
      <c r="T1657" s="30">
        <f t="shared" si="51"/>
        <v>40974.791898148149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 s="19">
        <v>7500</v>
      </c>
      <c r="E1658" s="19">
        <v>7525.12</v>
      </c>
      <c r="F1658" s="34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38">
        <f>ROUND((E1658/D1658)*100, 0)</f>
        <v>100</v>
      </c>
      <c r="P1658" s="19">
        <f t="shared" si="50"/>
        <v>156.77000000000001</v>
      </c>
      <c r="Q1658" t="s">
        <v>8329</v>
      </c>
      <c r="R1658" t="s">
        <v>8350</v>
      </c>
      <c r="S1658" s="30">
        <f>(((I1658/60)/60)/24)+DATE(1970, 1, 1)</f>
        <v>41256.928842592592</v>
      </c>
      <c r="T1658" s="30">
        <f t="shared" si="51"/>
        <v>41226.928842592592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 s="19">
        <v>25000</v>
      </c>
      <c r="E1659" s="19">
        <v>26233.45</v>
      </c>
      <c r="F1659" s="34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38">
        <f>ROUND((E1659/D1659)*100, 0)</f>
        <v>105</v>
      </c>
      <c r="P1659" s="19">
        <f t="shared" si="50"/>
        <v>118.7</v>
      </c>
      <c r="Q1659" t="s">
        <v>8329</v>
      </c>
      <c r="R1659" t="s">
        <v>8350</v>
      </c>
      <c r="S1659" s="30">
        <f>(((I1659/60)/60)/24)+DATE(1970, 1, 1)</f>
        <v>41053.782037037039</v>
      </c>
      <c r="T1659" s="30">
        <f t="shared" si="51"/>
        <v>41023.782037037039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 s="19">
        <v>6000</v>
      </c>
      <c r="E1660" s="19">
        <v>7934</v>
      </c>
      <c r="F1660" s="34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38">
        <f>ROUND((E1660/D1660)*100, 0)</f>
        <v>132</v>
      </c>
      <c r="P1660" s="19">
        <f t="shared" si="50"/>
        <v>74.150000000000006</v>
      </c>
      <c r="Q1660" t="s">
        <v>8329</v>
      </c>
      <c r="R1660" t="s">
        <v>8350</v>
      </c>
      <c r="S1660" s="30">
        <f>(((I1660/60)/60)/24)+DATE(1970, 1, 1)</f>
        <v>41261.597222222219</v>
      </c>
      <c r="T1660" s="30">
        <f t="shared" si="51"/>
        <v>41223.22184027778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 s="19">
        <v>500</v>
      </c>
      <c r="E1661" s="19">
        <v>564</v>
      </c>
      <c r="F1661" s="34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38">
        <f>ROUND((E1661/D1661)*100, 0)</f>
        <v>113</v>
      </c>
      <c r="P1661" s="19">
        <f t="shared" si="50"/>
        <v>12.53</v>
      </c>
      <c r="Q1661" t="s">
        <v>8329</v>
      </c>
      <c r="R1661" t="s">
        <v>8350</v>
      </c>
      <c r="S1661" s="30">
        <f>(((I1661/60)/60)/24)+DATE(1970, 1, 1)</f>
        <v>41625.5</v>
      </c>
      <c r="T1661" s="30">
        <f t="shared" si="51"/>
        <v>41596.913437499999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 s="19">
        <v>80</v>
      </c>
      <c r="E1662" s="19">
        <v>1003</v>
      </c>
      <c r="F1662" s="34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39">
        <f>ROUND((E1662/D1662)*100, 0)</f>
        <v>1254</v>
      </c>
      <c r="P1662" s="19">
        <f t="shared" si="50"/>
        <v>27.86</v>
      </c>
      <c r="Q1662" t="s">
        <v>8329</v>
      </c>
      <c r="R1662" t="s">
        <v>8350</v>
      </c>
      <c r="S1662" s="30">
        <f>(((I1662/60)/60)/24)+DATE(1970, 1, 1)</f>
        <v>42490.915972222225</v>
      </c>
      <c r="T1662" s="30">
        <f t="shared" si="51"/>
        <v>42459.693865740745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 s="19">
        <v>7900</v>
      </c>
      <c r="E1663" s="19">
        <v>8098</v>
      </c>
      <c r="F1663" s="34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38">
        <f>ROUND((E1663/D1663)*100, 0)</f>
        <v>103</v>
      </c>
      <c r="P1663" s="19">
        <f t="shared" si="50"/>
        <v>80.180000000000007</v>
      </c>
      <c r="Q1663" t="s">
        <v>8329</v>
      </c>
      <c r="R1663" t="s">
        <v>8350</v>
      </c>
      <c r="S1663" s="30">
        <f>(((I1663/60)/60)/24)+DATE(1970, 1, 1)</f>
        <v>42386.875</v>
      </c>
      <c r="T1663" s="30">
        <f t="shared" si="51"/>
        <v>42343.998043981483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 s="19">
        <v>8000</v>
      </c>
      <c r="E1664" s="19">
        <v>8211</v>
      </c>
      <c r="F1664" s="3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38">
        <f>ROUND((E1664/D1664)*100, 0)</f>
        <v>103</v>
      </c>
      <c r="P1664" s="19">
        <f t="shared" si="50"/>
        <v>132.44</v>
      </c>
      <c r="Q1664" t="s">
        <v>8329</v>
      </c>
      <c r="R1664" t="s">
        <v>8350</v>
      </c>
      <c r="S1664" s="30">
        <f>(((I1664/60)/60)/24)+DATE(1970, 1, 1)</f>
        <v>40908.239999999998</v>
      </c>
      <c r="T1664" s="30">
        <f t="shared" si="51"/>
        <v>40848.198333333334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 s="19">
        <v>1000</v>
      </c>
      <c r="E1665" s="19">
        <v>1080</v>
      </c>
      <c r="F1665" s="34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38">
        <f>ROUND((E1665/D1665)*100, 0)</f>
        <v>108</v>
      </c>
      <c r="P1665" s="19">
        <f t="shared" si="50"/>
        <v>33.75</v>
      </c>
      <c r="Q1665" t="s">
        <v>8329</v>
      </c>
      <c r="R1665" t="s">
        <v>8350</v>
      </c>
      <c r="S1665" s="30">
        <f>(((I1665/60)/60)/24)+DATE(1970, 1, 1)</f>
        <v>42036.02207175926</v>
      </c>
      <c r="T1665" s="30">
        <f t="shared" si="51"/>
        <v>42006.02207175926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 s="19">
        <v>2500</v>
      </c>
      <c r="E1666" s="19">
        <v>3060.22</v>
      </c>
      <c r="F1666" s="34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38">
        <f>ROUND((E1666/D1666)*100, 0)</f>
        <v>122</v>
      </c>
      <c r="P1666" s="19">
        <f t="shared" si="50"/>
        <v>34.380000000000003</v>
      </c>
      <c r="Q1666" t="s">
        <v>8329</v>
      </c>
      <c r="R1666" t="s">
        <v>8350</v>
      </c>
      <c r="S1666" s="30">
        <f>(((I1666/60)/60)/24)+DATE(1970, 1, 1)</f>
        <v>40984.165972222225</v>
      </c>
      <c r="T1666" s="30">
        <f t="shared" si="51"/>
        <v>40939.761782407404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 s="19">
        <v>3500</v>
      </c>
      <c r="E1667" s="19">
        <v>4181</v>
      </c>
      <c r="F1667" s="34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38">
        <f>ROUND((E1667/D1667)*100, 0)</f>
        <v>119</v>
      </c>
      <c r="P1667" s="19">
        <f t="shared" ref="P1667:P1730" si="52">IFERROR(ROUND((E1667/L1667), 2),0)</f>
        <v>44.96</v>
      </c>
      <c r="Q1667" t="s">
        <v>8329</v>
      </c>
      <c r="R1667" t="s">
        <v>8350</v>
      </c>
      <c r="S1667" s="30">
        <f>(((I1667/60)/60)/24)+DATE(1970, 1, 1)</f>
        <v>40596.125</v>
      </c>
      <c r="T1667" s="30">
        <f t="shared" ref="T1667:T1730" si="53">(((J1667/60)/60)/24)+DATE(1970, 1, 1)</f>
        <v>40564.649456018517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 s="19">
        <v>2500</v>
      </c>
      <c r="E1668" s="19">
        <v>4022</v>
      </c>
      <c r="F1668" s="34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38">
        <f>ROUND((E1668/D1668)*100, 0)</f>
        <v>161</v>
      </c>
      <c r="P1668" s="19">
        <f t="shared" si="52"/>
        <v>41.04</v>
      </c>
      <c r="Q1668" t="s">
        <v>8329</v>
      </c>
      <c r="R1668" t="s">
        <v>8350</v>
      </c>
      <c r="S1668" s="30">
        <f>(((I1668/60)/60)/24)+DATE(1970, 1, 1)</f>
        <v>41361.211493055554</v>
      </c>
      <c r="T1668" s="30">
        <f t="shared" si="53"/>
        <v>41331.253159722226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 s="19">
        <v>3400</v>
      </c>
      <c r="E1669" s="19">
        <v>4313</v>
      </c>
      <c r="F1669" s="34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38">
        <f>ROUND((E1669/D1669)*100, 0)</f>
        <v>127</v>
      </c>
      <c r="P1669" s="19">
        <f t="shared" si="52"/>
        <v>52.6</v>
      </c>
      <c r="Q1669" t="s">
        <v>8329</v>
      </c>
      <c r="R1669" t="s">
        <v>8350</v>
      </c>
      <c r="S1669" s="30">
        <f>(((I1669/60)/60)/24)+DATE(1970, 1, 1)</f>
        <v>41709.290972222225</v>
      </c>
      <c r="T1669" s="30">
        <f t="shared" si="53"/>
        <v>41682.0705787037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 s="19">
        <v>8000</v>
      </c>
      <c r="E1670" s="19">
        <v>8211</v>
      </c>
      <c r="F1670" s="34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38">
        <f>ROUND((E1670/D1670)*100, 0)</f>
        <v>103</v>
      </c>
      <c r="P1670" s="19">
        <f t="shared" si="52"/>
        <v>70.78</v>
      </c>
      <c r="Q1670" t="s">
        <v>8329</v>
      </c>
      <c r="R1670" t="s">
        <v>8350</v>
      </c>
      <c r="S1670" s="30">
        <f>(((I1670/60)/60)/24)+DATE(1970, 1, 1)</f>
        <v>40875.191423611112</v>
      </c>
      <c r="T1670" s="30">
        <f t="shared" si="53"/>
        <v>40845.14975694444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 s="19">
        <v>2000</v>
      </c>
      <c r="E1671" s="19">
        <v>2795</v>
      </c>
      <c r="F1671" s="34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38">
        <f>ROUND((E1671/D1671)*100, 0)</f>
        <v>140</v>
      </c>
      <c r="P1671" s="19">
        <f t="shared" si="52"/>
        <v>53.75</v>
      </c>
      <c r="Q1671" t="s">
        <v>8329</v>
      </c>
      <c r="R1671" t="s">
        <v>8350</v>
      </c>
      <c r="S1671" s="30">
        <f>(((I1671/60)/60)/24)+DATE(1970, 1, 1)</f>
        <v>42521.885138888887</v>
      </c>
      <c r="T1671" s="30">
        <f t="shared" si="53"/>
        <v>42461.885138888887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 s="19">
        <v>1000</v>
      </c>
      <c r="E1672" s="19">
        <v>1026</v>
      </c>
      <c r="F1672" s="34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38">
        <f>ROUND((E1672/D1672)*100, 0)</f>
        <v>103</v>
      </c>
      <c r="P1672" s="19">
        <f t="shared" si="52"/>
        <v>44.61</v>
      </c>
      <c r="Q1672" t="s">
        <v>8329</v>
      </c>
      <c r="R1672" t="s">
        <v>8350</v>
      </c>
      <c r="S1672" s="30">
        <f>(((I1672/60)/60)/24)+DATE(1970, 1, 1)</f>
        <v>40364.166666666664</v>
      </c>
      <c r="T1672" s="30">
        <f t="shared" si="53"/>
        <v>40313.930543981485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 s="19">
        <v>2000</v>
      </c>
      <c r="E1673" s="19">
        <v>2013.47</v>
      </c>
      <c r="F1673" s="34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38">
        <f>ROUND((E1673/D1673)*100, 0)</f>
        <v>101</v>
      </c>
      <c r="P1673" s="19">
        <f t="shared" si="52"/>
        <v>26.15</v>
      </c>
      <c r="Q1673" t="s">
        <v>8329</v>
      </c>
      <c r="R1673" t="s">
        <v>8350</v>
      </c>
      <c r="S1673" s="30">
        <f>(((I1673/60)/60)/24)+DATE(1970, 1, 1)</f>
        <v>42583.54414351852</v>
      </c>
      <c r="T1673" s="30">
        <f t="shared" si="53"/>
        <v>42553.54414351852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 s="19">
        <v>1700</v>
      </c>
      <c r="E1674" s="19">
        <v>1920</v>
      </c>
      <c r="F1674" s="3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38">
        <f>ROUND((E1674/D1674)*100, 0)</f>
        <v>113</v>
      </c>
      <c r="P1674" s="19">
        <f t="shared" si="52"/>
        <v>39.18</v>
      </c>
      <c r="Q1674" t="s">
        <v>8329</v>
      </c>
      <c r="R1674" t="s">
        <v>8350</v>
      </c>
      <c r="S1674" s="30">
        <f>(((I1674/60)/60)/24)+DATE(1970, 1, 1)</f>
        <v>41064.656597222223</v>
      </c>
      <c r="T1674" s="30">
        <f t="shared" si="53"/>
        <v>41034.656597222223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 s="19">
        <v>2100</v>
      </c>
      <c r="E1675" s="19">
        <v>2690</v>
      </c>
      <c r="F1675" s="34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38">
        <f>ROUND((E1675/D1675)*100, 0)</f>
        <v>128</v>
      </c>
      <c r="P1675" s="19">
        <f t="shared" si="52"/>
        <v>45.59</v>
      </c>
      <c r="Q1675" t="s">
        <v>8329</v>
      </c>
      <c r="R1675" t="s">
        <v>8350</v>
      </c>
      <c r="S1675" s="30">
        <f>(((I1675/60)/60)/24)+DATE(1970, 1, 1)</f>
        <v>42069.878379629634</v>
      </c>
      <c r="T1675" s="30">
        <f t="shared" si="53"/>
        <v>42039.878379629634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 s="19">
        <v>5000</v>
      </c>
      <c r="E1676" s="19">
        <v>10085</v>
      </c>
      <c r="F1676" s="34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39">
        <f>ROUND((E1676/D1676)*100, 0)</f>
        <v>202</v>
      </c>
      <c r="P1676" s="19">
        <f t="shared" si="52"/>
        <v>89.25</v>
      </c>
      <c r="Q1676" t="s">
        <v>8329</v>
      </c>
      <c r="R1676" t="s">
        <v>8350</v>
      </c>
      <c r="S1676" s="30">
        <f>(((I1676/60)/60)/24)+DATE(1970, 1, 1)</f>
        <v>42600.290972222225</v>
      </c>
      <c r="T1676" s="30">
        <f t="shared" si="53"/>
        <v>42569.605393518519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 s="19">
        <v>1000</v>
      </c>
      <c r="E1677" s="19">
        <v>1374.16</v>
      </c>
      <c r="F1677" s="34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38">
        <f>ROUND((E1677/D1677)*100, 0)</f>
        <v>137</v>
      </c>
      <c r="P1677" s="19">
        <f t="shared" si="52"/>
        <v>40.42</v>
      </c>
      <c r="Q1677" t="s">
        <v>8329</v>
      </c>
      <c r="R1677" t="s">
        <v>8350</v>
      </c>
      <c r="S1677" s="30">
        <f>(((I1677/60)/60)/24)+DATE(1970, 1, 1)</f>
        <v>40832.918749999997</v>
      </c>
      <c r="T1677" s="30">
        <f t="shared" si="53"/>
        <v>40802.733101851853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 s="19">
        <v>3000</v>
      </c>
      <c r="E1678" s="19">
        <v>3460</v>
      </c>
      <c r="F1678" s="34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38">
        <f>ROUND((E1678/D1678)*100, 0)</f>
        <v>115</v>
      </c>
      <c r="P1678" s="19">
        <f t="shared" si="52"/>
        <v>82.38</v>
      </c>
      <c r="Q1678" t="s">
        <v>8329</v>
      </c>
      <c r="R1678" t="s">
        <v>8350</v>
      </c>
      <c r="S1678" s="30">
        <f>(((I1678/60)/60)/24)+DATE(1970, 1, 1)</f>
        <v>41020.165972222225</v>
      </c>
      <c r="T1678" s="30">
        <f t="shared" si="53"/>
        <v>40973.72623842593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 s="19">
        <v>6000</v>
      </c>
      <c r="E1679" s="19">
        <v>6700</v>
      </c>
      <c r="F1679" s="34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38">
        <f>ROUND((E1679/D1679)*100, 0)</f>
        <v>112</v>
      </c>
      <c r="P1679" s="19">
        <f t="shared" si="52"/>
        <v>159.52000000000001</v>
      </c>
      <c r="Q1679" t="s">
        <v>8329</v>
      </c>
      <c r="R1679" t="s">
        <v>8350</v>
      </c>
      <c r="S1679" s="30">
        <f>(((I1679/60)/60)/24)+DATE(1970, 1, 1)</f>
        <v>42476.249305555553</v>
      </c>
      <c r="T1679" s="30">
        <f t="shared" si="53"/>
        <v>42416.407129629632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 s="19">
        <v>1500</v>
      </c>
      <c r="E1680" s="19">
        <v>1776</v>
      </c>
      <c r="F1680" s="34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38">
        <f>ROUND((E1680/D1680)*100, 0)</f>
        <v>118</v>
      </c>
      <c r="P1680" s="19">
        <f t="shared" si="52"/>
        <v>36.24</v>
      </c>
      <c r="Q1680" t="s">
        <v>8329</v>
      </c>
      <c r="R1680" t="s">
        <v>8350</v>
      </c>
      <c r="S1680" s="30">
        <f>(((I1680/60)/60)/24)+DATE(1970, 1, 1)</f>
        <v>41676.854988425926</v>
      </c>
      <c r="T1680" s="30">
        <f t="shared" si="53"/>
        <v>41662.854988425926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 s="19">
        <v>2000</v>
      </c>
      <c r="E1681" s="19">
        <v>3500</v>
      </c>
      <c r="F1681" s="34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38">
        <f>ROUND((E1681/D1681)*100, 0)</f>
        <v>175</v>
      </c>
      <c r="P1681" s="19">
        <f t="shared" si="52"/>
        <v>62.5</v>
      </c>
      <c r="Q1681" t="s">
        <v>8329</v>
      </c>
      <c r="R1681" t="s">
        <v>8350</v>
      </c>
      <c r="S1681" s="30">
        <f>(((I1681/60)/60)/24)+DATE(1970, 1, 1)</f>
        <v>40746.068807870368</v>
      </c>
      <c r="T1681" s="30">
        <f t="shared" si="53"/>
        <v>40723.068807870368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 s="19">
        <v>1000</v>
      </c>
      <c r="E1682" s="19">
        <v>1175</v>
      </c>
      <c r="F1682" s="34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38">
        <f>ROUND((E1682/D1682)*100, 0)</f>
        <v>118</v>
      </c>
      <c r="P1682" s="19">
        <f t="shared" si="52"/>
        <v>47</v>
      </c>
      <c r="Q1682" t="s">
        <v>8329</v>
      </c>
      <c r="R1682" t="s">
        <v>8350</v>
      </c>
      <c r="S1682" s="30">
        <f>(((I1682/60)/60)/24)+DATE(1970, 1, 1)</f>
        <v>41832.757719907408</v>
      </c>
      <c r="T1682" s="30">
        <f t="shared" si="53"/>
        <v>41802.757719907408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 s="19">
        <v>65000</v>
      </c>
      <c r="E1683" s="19">
        <v>65924.38</v>
      </c>
      <c r="F1683" s="37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38">
        <f>ROUND((E1683/D1683)*100, 0)</f>
        <v>101</v>
      </c>
      <c r="P1683" s="19">
        <f t="shared" si="52"/>
        <v>74.58</v>
      </c>
      <c r="Q1683" t="s">
        <v>8329</v>
      </c>
      <c r="R1683" t="s">
        <v>8351</v>
      </c>
      <c r="S1683" s="30">
        <f>(((I1683/60)/60)/24)+DATE(1970, 1, 1)</f>
        <v>42823.083333333328</v>
      </c>
      <c r="T1683" s="30">
        <f t="shared" si="53"/>
        <v>42774.121342592596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 s="19">
        <v>6000</v>
      </c>
      <c r="E1684" s="19">
        <v>0</v>
      </c>
      <c r="F1684" s="37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40">
        <f>ROUND((E1684/D1684)*100, 0)</f>
        <v>0</v>
      </c>
      <c r="P1684" s="19">
        <f t="shared" si="52"/>
        <v>0</v>
      </c>
      <c r="Q1684" t="s">
        <v>8329</v>
      </c>
      <c r="R1684" t="s">
        <v>8351</v>
      </c>
      <c r="S1684" s="30">
        <f>(((I1684/60)/60)/24)+DATE(1970, 1, 1)</f>
        <v>42839.171990740739</v>
      </c>
      <c r="T1684" s="30">
        <f t="shared" si="53"/>
        <v>42779.21365740741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 s="19">
        <v>3500</v>
      </c>
      <c r="E1685" s="19">
        <v>760</v>
      </c>
      <c r="F1685" s="37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40">
        <f>ROUND((E1685/D1685)*100, 0)</f>
        <v>22</v>
      </c>
      <c r="P1685" s="19">
        <f t="shared" si="52"/>
        <v>76</v>
      </c>
      <c r="Q1685" t="s">
        <v>8329</v>
      </c>
      <c r="R1685" t="s">
        <v>8351</v>
      </c>
      <c r="S1685" s="30">
        <f>(((I1685/60)/60)/24)+DATE(1970, 1, 1)</f>
        <v>42832.781689814816</v>
      </c>
      <c r="T1685" s="30">
        <f t="shared" si="53"/>
        <v>42808.781689814816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 s="19">
        <v>8000</v>
      </c>
      <c r="E1686" s="19">
        <v>8730</v>
      </c>
      <c r="F1686" s="37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38">
        <f>ROUND((E1686/D1686)*100, 0)</f>
        <v>109</v>
      </c>
      <c r="P1686" s="19">
        <f t="shared" si="52"/>
        <v>86.44</v>
      </c>
      <c r="Q1686" t="s">
        <v>8329</v>
      </c>
      <c r="R1686" t="s">
        <v>8351</v>
      </c>
      <c r="S1686" s="30">
        <f>(((I1686/60)/60)/24)+DATE(1970, 1, 1)</f>
        <v>42811.773622685185</v>
      </c>
      <c r="T1686" s="30">
        <f t="shared" si="53"/>
        <v>42783.815289351856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 s="19">
        <v>350</v>
      </c>
      <c r="E1687" s="19">
        <v>360</v>
      </c>
      <c r="F1687" s="3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38">
        <f>ROUND((E1687/D1687)*100, 0)</f>
        <v>103</v>
      </c>
      <c r="P1687" s="19">
        <f t="shared" si="52"/>
        <v>24</v>
      </c>
      <c r="Q1687" t="s">
        <v>8329</v>
      </c>
      <c r="R1687" t="s">
        <v>8351</v>
      </c>
      <c r="S1687" s="30">
        <f>(((I1687/60)/60)/24)+DATE(1970, 1, 1)</f>
        <v>42818.208599537036</v>
      </c>
      <c r="T1687" s="30">
        <f t="shared" si="53"/>
        <v>42788.2502662037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 s="19">
        <v>5000</v>
      </c>
      <c r="E1688" s="19">
        <v>18</v>
      </c>
      <c r="F1688" s="37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40">
        <f>ROUND((E1688/D1688)*100, 0)</f>
        <v>0</v>
      </c>
      <c r="P1688" s="19">
        <f t="shared" si="52"/>
        <v>18</v>
      </c>
      <c r="Q1688" t="s">
        <v>8329</v>
      </c>
      <c r="R1688" t="s">
        <v>8351</v>
      </c>
      <c r="S1688" s="30">
        <f>(((I1688/60)/60)/24)+DATE(1970, 1, 1)</f>
        <v>42852.802303240736</v>
      </c>
      <c r="T1688" s="30">
        <f t="shared" si="53"/>
        <v>42792.843969907408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 s="19">
        <v>10000</v>
      </c>
      <c r="E1689" s="19">
        <v>3125</v>
      </c>
      <c r="F1689" s="37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40">
        <f>ROUND((E1689/D1689)*100, 0)</f>
        <v>31</v>
      </c>
      <c r="P1689" s="19">
        <f t="shared" si="52"/>
        <v>80.13</v>
      </c>
      <c r="Q1689" t="s">
        <v>8329</v>
      </c>
      <c r="R1689" t="s">
        <v>8351</v>
      </c>
      <c r="S1689" s="30">
        <f>(((I1689/60)/60)/24)+DATE(1970, 1, 1)</f>
        <v>42835.84375</v>
      </c>
      <c r="T1689" s="30">
        <f t="shared" si="53"/>
        <v>42802.046817129631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 s="19">
        <v>4000</v>
      </c>
      <c r="E1690" s="19">
        <v>1772</v>
      </c>
      <c r="F1690" s="37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40">
        <f>ROUND((E1690/D1690)*100, 0)</f>
        <v>44</v>
      </c>
      <c r="P1690" s="19">
        <f t="shared" si="52"/>
        <v>253.14</v>
      </c>
      <c r="Q1690" t="s">
        <v>8329</v>
      </c>
      <c r="R1690" t="s">
        <v>8351</v>
      </c>
      <c r="S1690" s="30">
        <f>(((I1690/60)/60)/24)+DATE(1970, 1, 1)</f>
        <v>42834.492986111116</v>
      </c>
      <c r="T1690" s="30">
        <f t="shared" si="53"/>
        <v>42804.534652777773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 s="19">
        <v>2400</v>
      </c>
      <c r="E1691" s="19">
        <v>2400</v>
      </c>
      <c r="F1691" s="37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38">
        <f>ROUND((E1691/D1691)*100, 0)</f>
        <v>100</v>
      </c>
      <c r="P1691" s="19">
        <f t="shared" si="52"/>
        <v>171.43</v>
      </c>
      <c r="Q1691" t="s">
        <v>8329</v>
      </c>
      <c r="R1691" t="s">
        <v>8351</v>
      </c>
      <c r="S1691" s="30">
        <f>(((I1691/60)/60)/24)+DATE(1970, 1, 1)</f>
        <v>42810.900810185187</v>
      </c>
      <c r="T1691" s="30">
        <f t="shared" si="53"/>
        <v>42780.942476851851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 s="19">
        <v>2500</v>
      </c>
      <c r="E1692" s="19">
        <v>635</v>
      </c>
      <c r="F1692" s="37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40">
        <f>ROUND((E1692/D1692)*100, 0)</f>
        <v>25</v>
      </c>
      <c r="P1692" s="19">
        <f t="shared" si="52"/>
        <v>57.73</v>
      </c>
      <c r="Q1692" t="s">
        <v>8329</v>
      </c>
      <c r="R1692" t="s">
        <v>8351</v>
      </c>
      <c r="S1692" s="30">
        <f>(((I1692/60)/60)/24)+DATE(1970, 1, 1)</f>
        <v>42831.389374999999</v>
      </c>
      <c r="T1692" s="30">
        <f t="shared" si="53"/>
        <v>42801.43104166667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 s="19">
        <v>30000</v>
      </c>
      <c r="E1693" s="19">
        <v>10042</v>
      </c>
      <c r="F1693" s="37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40">
        <f>ROUND((E1693/D1693)*100, 0)</f>
        <v>33</v>
      </c>
      <c r="P1693" s="19">
        <f t="shared" si="52"/>
        <v>264.26</v>
      </c>
      <c r="Q1693" t="s">
        <v>8329</v>
      </c>
      <c r="R1693" t="s">
        <v>8351</v>
      </c>
      <c r="S1693" s="30">
        <f>(((I1693/60)/60)/24)+DATE(1970, 1, 1)</f>
        <v>42828.041666666672</v>
      </c>
      <c r="T1693" s="30">
        <f t="shared" si="53"/>
        <v>42795.701481481476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 s="19">
        <v>5000</v>
      </c>
      <c r="E1694" s="19">
        <v>2390</v>
      </c>
      <c r="F1694" s="37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40">
        <f>ROUND((E1694/D1694)*100, 0)</f>
        <v>48</v>
      </c>
      <c r="P1694" s="19">
        <f t="shared" si="52"/>
        <v>159.33000000000001</v>
      </c>
      <c r="Q1694" t="s">
        <v>8329</v>
      </c>
      <c r="R1694" t="s">
        <v>8351</v>
      </c>
      <c r="S1694" s="30">
        <f>(((I1694/60)/60)/24)+DATE(1970, 1, 1)</f>
        <v>42820.999305555553</v>
      </c>
      <c r="T1694" s="30">
        <f t="shared" si="53"/>
        <v>42788.151238425926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 s="19">
        <v>3000</v>
      </c>
      <c r="E1695" s="19">
        <v>280</v>
      </c>
      <c r="F1695" s="37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40">
        <f>ROUND((E1695/D1695)*100, 0)</f>
        <v>9</v>
      </c>
      <c r="P1695" s="19">
        <f t="shared" si="52"/>
        <v>35</v>
      </c>
      <c r="Q1695" t="s">
        <v>8329</v>
      </c>
      <c r="R1695" t="s">
        <v>8351</v>
      </c>
      <c r="S1695" s="30">
        <f>(((I1695/60)/60)/24)+DATE(1970, 1, 1)</f>
        <v>42834.833333333328</v>
      </c>
      <c r="T1695" s="30">
        <f t="shared" si="53"/>
        <v>42803.920277777783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 s="19">
        <v>10000</v>
      </c>
      <c r="E1696" s="19">
        <v>5</v>
      </c>
      <c r="F1696" s="37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40">
        <f>ROUND((E1696/D1696)*100, 0)</f>
        <v>0</v>
      </c>
      <c r="P1696" s="19">
        <f t="shared" si="52"/>
        <v>5</v>
      </c>
      <c r="Q1696" t="s">
        <v>8329</v>
      </c>
      <c r="R1696" t="s">
        <v>8351</v>
      </c>
      <c r="S1696" s="30">
        <f>(((I1696/60)/60)/24)+DATE(1970, 1, 1)</f>
        <v>42821.191666666666</v>
      </c>
      <c r="T1696" s="30">
        <f t="shared" si="53"/>
        <v>42791.669837962967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 s="19">
        <v>12000</v>
      </c>
      <c r="E1697" s="19">
        <v>1405</v>
      </c>
      <c r="F1697" s="3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40">
        <f>ROUND((E1697/D1697)*100, 0)</f>
        <v>12</v>
      </c>
      <c r="P1697" s="19">
        <f t="shared" si="52"/>
        <v>61.09</v>
      </c>
      <c r="Q1697" t="s">
        <v>8329</v>
      </c>
      <c r="R1697" t="s">
        <v>8351</v>
      </c>
      <c r="S1697" s="30">
        <f>(((I1697/60)/60)/24)+DATE(1970, 1, 1)</f>
        <v>42835.041666666672</v>
      </c>
      <c r="T1697" s="30">
        <f t="shared" si="53"/>
        <v>42801.031412037039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 s="19">
        <v>300000</v>
      </c>
      <c r="E1698" s="19">
        <v>0</v>
      </c>
      <c r="F1698" s="37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40">
        <f>ROUND((E1698/D1698)*100, 0)</f>
        <v>0</v>
      </c>
      <c r="P1698" s="19">
        <f t="shared" si="52"/>
        <v>0</v>
      </c>
      <c r="Q1698" t="s">
        <v>8329</v>
      </c>
      <c r="R1698" t="s">
        <v>8351</v>
      </c>
      <c r="S1698" s="30">
        <f>(((I1698/60)/60)/24)+DATE(1970, 1, 1)</f>
        <v>42826.027905092589</v>
      </c>
      <c r="T1698" s="30">
        <f t="shared" si="53"/>
        <v>42796.069571759261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 s="19">
        <v>12500</v>
      </c>
      <c r="E1699" s="19">
        <v>2526</v>
      </c>
      <c r="F1699" s="37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40">
        <f>ROUND((E1699/D1699)*100, 0)</f>
        <v>20</v>
      </c>
      <c r="P1699" s="19">
        <f t="shared" si="52"/>
        <v>114.82</v>
      </c>
      <c r="Q1699" t="s">
        <v>8329</v>
      </c>
      <c r="R1699" t="s">
        <v>8351</v>
      </c>
      <c r="S1699" s="30">
        <f>(((I1699/60)/60)/24)+DATE(1970, 1, 1)</f>
        <v>42834.991296296299</v>
      </c>
      <c r="T1699" s="30">
        <f t="shared" si="53"/>
        <v>42805.032962962956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 s="19">
        <v>125000</v>
      </c>
      <c r="E1700" s="19">
        <v>0</v>
      </c>
      <c r="F1700" s="37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40">
        <f>ROUND((E1700/D1700)*100, 0)</f>
        <v>0</v>
      </c>
      <c r="P1700" s="19">
        <f t="shared" si="52"/>
        <v>0</v>
      </c>
      <c r="Q1700" t="s">
        <v>8329</v>
      </c>
      <c r="R1700" t="s">
        <v>8351</v>
      </c>
      <c r="S1700" s="30">
        <f>(((I1700/60)/60)/24)+DATE(1970, 1, 1)</f>
        <v>42820.147916666669</v>
      </c>
      <c r="T1700" s="30">
        <f t="shared" si="53"/>
        <v>42796.207870370374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 s="19">
        <v>5105</v>
      </c>
      <c r="E1701" s="19">
        <v>216</v>
      </c>
      <c r="F1701" s="37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40">
        <f>ROUND((E1701/D1701)*100, 0)</f>
        <v>4</v>
      </c>
      <c r="P1701" s="19">
        <f t="shared" si="52"/>
        <v>54</v>
      </c>
      <c r="Q1701" t="s">
        <v>8329</v>
      </c>
      <c r="R1701" t="s">
        <v>8351</v>
      </c>
      <c r="S1701" s="30">
        <f>(((I1701/60)/60)/24)+DATE(1970, 1, 1)</f>
        <v>42836.863946759258</v>
      </c>
      <c r="T1701" s="30">
        <f t="shared" si="53"/>
        <v>42806.863946759258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 s="19">
        <v>20000</v>
      </c>
      <c r="E1702" s="19">
        <v>5212</v>
      </c>
      <c r="F1702" s="37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40">
        <f>ROUND((E1702/D1702)*100, 0)</f>
        <v>26</v>
      </c>
      <c r="P1702" s="19">
        <f t="shared" si="52"/>
        <v>65.97</v>
      </c>
      <c r="Q1702" t="s">
        <v>8329</v>
      </c>
      <c r="R1702" t="s">
        <v>8351</v>
      </c>
      <c r="S1702" s="30">
        <f>(((I1702/60)/60)/24)+DATE(1970, 1, 1)</f>
        <v>42826.166666666672</v>
      </c>
      <c r="T1702" s="30">
        <f t="shared" si="53"/>
        <v>42796.071643518517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 s="19">
        <v>5050</v>
      </c>
      <c r="E1703" s="19">
        <v>10</v>
      </c>
      <c r="F1703" s="36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40">
        <f>ROUND((E1703/D1703)*100, 0)</f>
        <v>0</v>
      </c>
      <c r="P1703" s="19">
        <f t="shared" si="52"/>
        <v>5</v>
      </c>
      <c r="Q1703" t="s">
        <v>8329</v>
      </c>
      <c r="R1703" t="s">
        <v>8351</v>
      </c>
      <c r="S1703" s="30">
        <f>(((I1703/60)/60)/24)+DATE(1970, 1, 1)</f>
        <v>42019.664409722223</v>
      </c>
      <c r="T1703" s="30">
        <f t="shared" si="53"/>
        <v>41989.664409722223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 s="19">
        <v>16500</v>
      </c>
      <c r="E1704" s="19">
        <v>1</v>
      </c>
      <c r="F1704" s="36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40">
        <f>ROUND((E1704/D1704)*100, 0)</f>
        <v>0</v>
      </c>
      <c r="P1704" s="19">
        <f t="shared" si="52"/>
        <v>1</v>
      </c>
      <c r="Q1704" t="s">
        <v>8329</v>
      </c>
      <c r="R1704" t="s">
        <v>8351</v>
      </c>
      <c r="S1704" s="30">
        <f>(((I1704/60)/60)/24)+DATE(1970, 1, 1)</f>
        <v>42093.828125</v>
      </c>
      <c r="T1704" s="30">
        <f t="shared" si="53"/>
        <v>42063.869791666672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 s="19">
        <v>5000</v>
      </c>
      <c r="E1705" s="19">
        <v>51</v>
      </c>
      <c r="F1705" s="36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40">
        <f>ROUND((E1705/D1705)*100, 0)</f>
        <v>1</v>
      </c>
      <c r="P1705" s="19">
        <f t="shared" si="52"/>
        <v>25.5</v>
      </c>
      <c r="Q1705" t="s">
        <v>8329</v>
      </c>
      <c r="R1705" t="s">
        <v>8351</v>
      </c>
      <c r="S1705" s="30">
        <f>(((I1705/60)/60)/24)+DATE(1970, 1, 1)</f>
        <v>42247.281678240746</v>
      </c>
      <c r="T1705" s="30">
        <f t="shared" si="53"/>
        <v>42187.281678240746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 s="19">
        <v>2000</v>
      </c>
      <c r="E1706" s="19">
        <v>1302</v>
      </c>
      <c r="F1706" s="3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40">
        <f>ROUND((E1706/D1706)*100, 0)</f>
        <v>65</v>
      </c>
      <c r="P1706" s="19">
        <f t="shared" si="52"/>
        <v>118.36</v>
      </c>
      <c r="Q1706" t="s">
        <v>8329</v>
      </c>
      <c r="R1706" t="s">
        <v>8351</v>
      </c>
      <c r="S1706" s="30">
        <f>(((I1706/60)/60)/24)+DATE(1970, 1, 1)</f>
        <v>42051.139733796299</v>
      </c>
      <c r="T1706" s="30">
        <f t="shared" si="53"/>
        <v>42021.139733796299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 s="19">
        <v>2000</v>
      </c>
      <c r="E1707" s="19">
        <v>0</v>
      </c>
      <c r="F1707" s="36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40">
        <f>ROUND((E1707/D1707)*100, 0)</f>
        <v>0</v>
      </c>
      <c r="P1707" s="19">
        <f t="shared" si="52"/>
        <v>0</v>
      </c>
      <c r="Q1707" t="s">
        <v>8329</v>
      </c>
      <c r="R1707" t="s">
        <v>8351</v>
      </c>
      <c r="S1707" s="30">
        <f>(((I1707/60)/60)/24)+DATE(1970, 1, 1)</f>
        <v>42256.666666666672</v>
      </c>
      <c r="T1707" s="30">
        <f t="shared" si="53"/>
        <v>42245.016736111109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 s="19">
        <v>5500</v>
      </c>
      <c r="E1708" s="19">
        <v>0</v>
      </c>
      <c r="F1708" s="36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40">
        <f>ROUND((E1708/D1708)*100, 0)</f>
        <v>0</v>
      </c>
      <c r="P1708" s="19">
        <f t="shared" si="52"/>
        <v>0</v>
      </c>
      <c r="Q1708" t="s">
        <v>8329</v>
      </c>
      <c r="R1708" t="s">
        <v>8351</v>
      </c>
      <c r="S1708" s="30">
        <f>(((I1708/60)/60)/24)+DATE(1970, 1, 1)</f>
        <v>42239.306388888886</v>
      </c>
      <c r="T1708" s="30">
        <f t="shared" si="53"/>
        <v>42179.306388888886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 s="19">
        <v>5000</v>
      </c>
      <c r="E1709" s="19">
        <v>487</v>
      </c>
      <c r="F1709" s="36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40">
        <f>ROUND((E1709/D1709)*100, 0)</f>
        <v>10</v>
      </c>
      <c r="P1709" s="19">
        <f t="shared" si="52"/>
        <v>54.11</v>
      </c>
      <c r="Q1709" t="s">
        <v>8329</v>
      </c>
      <c r="R1709" t="s">
        <v>8351</v>
      </c>
      <c r="S1709" s="30">
        <f>(((I1709/60)/60)/24)+DATE(1970, 1, 1)</f>
        <v>42457.679340277777</v>
      </c>
      <c r="T1709" s="30">
        <f t="shared" si="53"/>
        <v>42427.721006944441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 s="19">
        <v>7000</v>
      </c>
      <c r="E1710" s="19">
        <v>0</v>
      </c>
      <c r="F1710" s="36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40">
        <f>ROUND((E1710/D1710)*100, 0)</f>
        <v>0</v>
      </c>
      <c r="P1710" s="19">
        <f t="shared" si="52"/>
        <v>0</v>
      </c>
      <c r="Q1710" t="s">
        <v>8329</v>
      </c>
      <c r="R1710" t="s">
        <v>8351</v>
      </c>
      <c r="S1710" s="30">
        <f>(((I1710/60)/60)/24)+DATE(1970, 1, 1)</f>
        <v>42491.866967592592</v>
      </c>
      <c r="T1710" s="30">
        <f t="shared" si="53"/>
        <v>42451.866967592592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 s="19">
        <v>1750</v>
      </c>
      <c r="E1711" s="19">
        <v>85</v>
      </c>
      <c r="F1711" s="36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40">
        <f>ROUND((E1711/D1711)*100, 0)</f>
        <v>5</v>
      </c>
      <c r="P1711" s="19">
        <f t="shared" si="52"/>
        <v>21.25</v>
      </c>
      <c r="Q1711" t="s">
        <v>8329</v>
      </c>
      <c r="R1711" t="s">
        <v>8351</v>
      </c>
      <c r="S1711" s="30">
        <f>(((I1711/60)/60)/24)+DATE(1970, 1, 1)</f>
        <v>41882.818749999999</v>
      </c>
      <c r="T1711" s="30">
        <f t="shared" si="53"/>
        <v>41841.56381944444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 s="19">
        <v>5000</v>
      </c>
      <c r="E1712" s="19">
        <v>34</v>
      </c>
      <c r="F1712" s="36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40">
        <f>ROUND((E1712/D1712)*100, 0)</f>
        <v>1</v>
      </c>
      <c r="P1712" s="19">
        <f t="shared" si="52"/>
        <v>34</v>
      </c>
      <c r="Q1712" t="s">
        <v>8329</v>
      </c>
      <c r="R1712" t="s">
        <v>8351</v>
      </c>
      <c r="S1712" s="30">
        <f>(((I1712/60)/60)/24)+DATE(1970, 1, 1)</f>
        <v>42387.541666666672</v>
      </c>
      <c r="T1712" s="30">
        <f t="shared" si="53"/>
        <v>42341.59129629629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 s="19">
        <v>10000</v>
      </c>
      <c r="E1713" s="19">
        <v>1050</v>
      </c>
      <c r="F1713" s="36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40">
        <f>ROUND((E1713/D1713)*100, 0)</f>
        <v>11</v>
      </c>
      <c r="P1713" s="19">
        <f t="shared" si="52"/>
        <v>525</v>
      </c>
      <c r="Q1713" t="s">
        <v>8329</v>
      </c>
      <c r="R1713" t="s">
        <v>8351</v>
      </c>
      <c r="S1713" s="30">
        <f>(((I1713/60)/60)/24)+DATE(1970, 1, 1)</f>
        <v>41883.646226851852</v>
      </c>
      <c r="T1713" s="30">
        <f t="shared" si="53"/>
        <v>41852.646226851852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 s="19">
        <v>5000</v>
      </c>
      <c r="E1714" s="19">
        <v>0</v>
      </c>
      <c r="F1714" s="36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40">
        <f>ROUND((E1714/D1714)*100, 0)</f>
        <v>0</v>
      </c>
      <c r="P1714" s="19">
        <f t="shared" si="52"/>
        <v>0</v>
      </c>
      <c r="Q1714" t="s">
        <v>8329</v>
      </c>
      <c r="R1714" t="s">
        <v>8351</v>
      </c>
      <c r="S1714" s="30">
        <f>(((I1714/60)/60)/24)+DATE(1970, 1, 1)</f>
        <v>42185.913807870369</v>
      </c>
      <c r="T1714" s="30">
        <f t="shared" si="53"/>
        <v>42125.913807870369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 s="19">
        <v>3000</v>
      </c>
      <c r="E1715" s="19">
        <v>50</v>
      </c>
      <c r="F1715" s="36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40">
        <f>ROUND((E1715/D1715)*100, 0)</f>
        <v>2</v>
      </c>
      <c r="P1715" s="19">
        <f t="shared" si="52"/>
        <v>50</v>
      </c>
      <c r="Q1715" t="s">
        <v>8329</v>
      </c>
      <c r="R1715" t="s">
        <v>8351</v>
      </c>
      <c r="S1715" s="30">
        <f>(((I1715/60)/60)/24)+DATE(1970, 1, 1)</f>
        <v>41917.801064814819</v>
      </c>
      <c r="T1715" s="30">
        <f t="shared" si="53"/>
        <v>41887.801064814819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 s="19">
        <v>25000</v>
      </c>
      <c r="E1716" s="19">
        <v>1967</v>
      </c>
      <c r="F1716" s="3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40">
        <f>ROUND((E1716/D1716)*100, 0)</f>
        <v>8</v>
      </c>
      <c r="P1716" s="19">
        <f t="shared" si="52"/>
        <v>115.71</v>
      </c>
      <c r="Q1716" t="s">
        <v>8329</v>
      </c>
      <c r="R1716" t="s">
        <v>8351</v>
      </c>
      <c r="S1716" s="30">
        <f>(((I1716/60)/60)/24)+DATE(1970, 1, 1)</f>
        <v>42125.918530092589</v>
      </c>
      <c r="T1716" s="30">
        <f t="shared" si="53"/>
        <v>42095.918530092589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 s="19">
        <v>5000</v>
      </c>
      <c r="E1717" s="19">
        <v>11</v>
      </c>
      <c r="F1717" s="36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40">
        <f>ROUND((E1717/D1717)*100, 0)</f>
        <v>0</v>
      </c>
      <c r="P1717" s="19">
        <f t="shared" si="52"/>
        <v>5.5</v>
      </c>
      <c r="Q1717" t="s">
        <v>8329</v>
      </c>
      <c r="R1717" t="s">
        <v>8351</v>
      </c>
      <c r="S1717" s="30">
        <f>(((I1717/60)/60)/24)+DATE(1970, 1, 1)</f>
        <v>42094.140277777777</v>
      </c>
      <c r="T1717" s="30">
        <f t="shared" si="53"/>
        <v>42064.217418981483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 s="19">
        <v>2000</v>
      </c>
      <c r="E1718" s="19">
        <v>150</v>
      </c>
      <c r="F1718" s="36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40">
        <f>ROUND((E1718/D1718)*100, 0)</f>
        <v>8</v>
      </c>
      <c r="P1718" s="19">
        <f t="shared" si="52"/>
        <v>50</v>
      </c>
      <c r="Q1718" t="s">
        <v>8329</v>
      </c>
      <c r="R1718" t="s">
        <v>8351</v>
      </c>
      <c r="S1718" s="30">
        <f>(((I1718/60)/60)/24)+DATE(1970, 1, 1)</f>
        <v>42713.619201388887</v>
      </c>
      <c r="T1718" s="30">
        <f t="shared" si="53"/>
        <v>42673.577534722222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 s="19">
        <v>3265</v>
      </c>
      <c r="E1719" s="19">
        <v>1395</v>
      </c>
      <c r="F1719" s="36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40">
        <f>ROUND((E1719/D1719)*100, 0)</f>
        <v>43</v>
      </c>
      <c r="P1719" s="19">
        <f t="shared" si="52"/>
        <v>34.020000000000003</v>
      </c>
      <c r="Q1719" t="s">
        <v>8329</v>
      </c>
      <c r="R1719" t="s">
        <v>8351</v>
      </c>
      <c r="S1719" s="30">
        <f>(((I1719/60)/60)/24)+DATE(1970, 1, 1)</f>
        <v>42481.166666666672</v>
      </c>
      <c r="T1719" s="30">
        <f t="shared" si="53"/>
        <v>42460.98192129629</v>
      </c>
    </row>
    <row r="1720" spans="1:20" x14ac:dyDescent="0.25">
      <c r="A1720">
        <v>1718</v>
      </c>
      <c r="B1720" s="3" t="s">
        <v>1719</v>
      </c>
      <c r="C1720" s="3" t="s">
        <v>5828</v>
      </c>
      <c r="D1720" s="19">
        <v>35000</v>
      </c>
      <c r="E1720" s="19">
        <v>75</v>
      </c>
      <c r="F1720" s="36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40">
        <f>ROUND((E1720/D1720)*100, 0)</f>
        <v>0</v>
      </c>
      <c r="P1720" s="19">
        <f t="shared" si="52"/>
        <v>37.5</v>
      </c>
      <c r="Q1720" t="s">
        <v>8329</v>
      </c>
      <c r="R1720" t="s">
        <v>8351</v>
      </c>
      <c r="S1720" s="30">
        <f>(((I1720/60)/60)/24)+DATE(1970, 1, 1)</f>
        <v>42504.207638888889</v>
      </c>
      <c r="T1720" s="30">
        <f t="shared" si="53"/>
        <v>42460.610520833332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 s="19">
        <v>4000</v>
      </c>
      <c r="E1721" s="19">
        <v>35</v>
      </c>
      <c r="F1721" s="36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40">
        <f>ROUND((E1721/D1721)*100, 0)</f>
        <v>1</v>
      </c>
      <c r="P1721" s="19">
        <f t="shared" si="52"/>
        <v>11.67</v>
      </c>
      <c r="Q1721" t="s">
        <v>8329</v>
      </c>
      <c r="R1721" t="s">
        <v>8351</v>
      </c>
      <c r="S1721" s="30">
        <f>(((I1721/60)/60)/24)+DATE(1970, 1, 1)</f>
        <v>41899.534618055557</v>
      </c>
      <c r="T1721" s="30">
        <f t="shared" si="53"/>
        <v>41869.534618055557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 s="19">
        <v>4000</v>
      </c>
      <c r="E1722" s="19">
        <v>225</v>
      </c>
      <c r="F1722" s="36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40">
        <f>ROUND((E1722/D1722)*100, 0)</f>
        <v>6</v>
      </c>
      <c r="P1722" s="19">
        <f t="shared" si="52"/>
        <v>28.13</v>
      </c>
      <c r="Q1722" t="s">
        <v>8329</v>
      </c>
      <c r="R1722" t="s">
        <v>8351</v>
      </c>
      <c r="S1722" s="30">
        <f>(((I1722/60)/60)/24)+DATE(1970, 1, 1)</f>
        <v>41952.824895833335</v>
      </c>
      <c r="T1722" s="30">
        <f t="shared" si="53"/>
        <v>41922.783229166671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 s="19">
        <v>5000</v>
      </c>
      <c r="E1723" s="19">
        <v>0</v>
      </c>
      <c r="F1723" s="36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40">
        <f>ROUND((E1723/D1723)*100, 0)</f>
        <v>0</v>
      </c>
      <c r="P1723" s="19">
        <f t="shared" si="52"/>
        <v>0</v>
      </c>
      <c r="Q1723" t="s">
        <v>8329</v>
      </c>
      <c r="R1723" t="s">
        <v>8351</v>
      </c>
      <c r="S1723" s="30">
        <f>(((I1723/60)/60)/24)+DATE(1970, 1, 1)</f>
        <v>42349.461377314816</v>
      </c>
      <c r="T1723" s="30">
        <f t="shared" si="53"/>
        <v>42319.461377314816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 s="19">
        <v>2880</v>
      </c>
      <c r="E1724" s="19">
        <v>1</v>
      </c>
      <c r="F1724" s="36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40">
        <f>ROUND((E1724/D1724)*100, 0)</f>
        <v>0</v>
      </c>
      <c r="P1724" s="19">
        <f t="shared" si="52"/>
        <v>1</v>
      </c>
      <c r="Q1724" t="s">
        <v>8329</v>
      </c>
      <c r="R1724" t="s">
        <v>8351</v>
      </c>
      <c r="S1724" s="30">
        <f>(((I1724/60)/60)/24)+DATE(1970, 1, 1)</f>
        <v>42463.006944444445</v>
      </c>
      <c r="T1724" s="30">
        <f t="shared" si="53"/>
        <v>42425.960983796293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 s="19">
        <v>10000</v>
      </c>
      <c r="E1725" s="19">
        <v>650</v>
      </c>
      <c r="F1725" s="36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40">
        <f>ROUND((E1725/D1725)*100, 0)</f>
        <v>7</v>
      </c>
      <c r="P1725" s="19">
        <f t="shared" si="52"/>
        <v>216.67</v>
      </c>
      <c r="Q1725" t="s">
        <v>8329</v>
      </c>
      <c r="R1725" t="s">
        <v>8351</v>
      </c>
      <c r="S1725" s="30">
        <f>(((I1725/60)/60)/24)+DATE(1970, 1, 1)</f>
        <v>42186.25</v>
      </c>
      <c r="T1725" s="30">
        <f t="shared" si="53"/>
        <v>42129.82540509259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 s="19">
        <v>6000</v>
      </c>
      <c r="E1726" s="19">
        <v>35</v>
      </c>
      <c r="F1726" s="3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40">
        <f>ROUND((E1726/D1726)*100, 0)</f>
        <v>1</v>
      </c>
      <c r="P1726" s="19">
        <f t="shared" si="52"/>
        <v>8.75</v>
      </c>
      <c r="Q1726" t="s">
        <v>8329</v>
      </c>
      <c r="R1726" t="s">
        <v>8351</v>
      </c>
      <c r="S1726" s="30">
        <f>(((I1726/60)/60)/24)+DATE(1970, 1, 1)</f>
        <v>41942.932430555556</v>
      </c>
      <c r="T1726" s="30">
        <f t="shared" si="53"/>
        <v>41912.932430555556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 s="19">
        <v>5500</v>
      </c>
      <c r="E1727" s="19">
        <v>560</v>
      </c>
      <c r="F1727" s="36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40">
        <f>ROUND((E1727/D1727)*100, 0)</f>
        <v>10</v>
      </c>
      <c r="P1727" s="19">
        <f t="shared" si="52"/>
        <v>62.22</v>
      </c>
      <c r="Q1727" t="s">
        <v>8329</v>
      </c>
      <c r="R1727" t="s">
        <v>8351</v>
      </c>
      <c r="S1727" s="30">
        <f>(((I1727/60)/60)/24)+DATE(1970, 1, 1)</f>
        <v>41875.968159722222</v>
      </c>
      <c r="T1727" s="30">
        <f t="shared" si="53"/>
        <v>41845.968159722222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 s="19">
        <v>6500</v>
      </c>
      <c r="E1728" s="19">
        <v>2196</v>
      </c>
      <c r="F1728" s="36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40">
        <f>ROUND((E1728/D1728)*100, 0)</f>
        <v>34</v>
      </c>
      <c r="P1728" s="19">
        <f t="shared" si="52"/>
        <v>137.25</v>
      </c>
      <c r="Q1728" t="s">
        <v>8329</v>
      </c>
      <c r="R1728" t="s">
        <v>8351</v>
      </c>
      <c r="S1728" s="30">
        <f>(((I1728/60)/60)/24)+DATE(1970, 1, 1)</f>
        <v>41817.919722222221</v>
      </c>
      <c r="T1728" s="30">
        <f t="shared" si="53"/>
        <v>41788.919722222221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 s="19">
        <v>3000</v>
      </c>
      <c r="E1729" s="19">
        <v>1</v>
      </c>
      <c r="F1729" s="36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40">
        <f>ROUND((E1729/D1729)*100, 0)</f>
        <v>0</v>
      </c>
      <c r="P1729" s="19">
        <f t="shared" si="52"/>
        <v>1</v>
      </c>
      <c r="Q1729" t="s">
        <v>8329</v>
      </c>
      <c r="R1729" t="s">
        <v>8351</v>
      </c>
      <c r="S1729" s="30">
        <f>(((I1729/60)/60)/24)+DATE(1970, 1, 1)</f>
        <v>42099.458333333328</v>
      </c>
      <c r="T1729" s="30">
        <f t="shared" si="53"/>
        <v>42044.927974537044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 s="19">
        <v>1250</v>
      </c>
      <c r="E1730" s="19">
        <v>855</v>
      </c>
      <c r="F1730" s="36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40">
        <f>ROUND((E1730/D1730)*100, 0)</f>
        <v>68</v>
      </c>
      <c r="P1730" s="19">
        <f t="shared" si="52"/>
        <v>122.14</v>
      </c>
      <c r="Q1730" t="s">
        <v>8329</v>
      </c>
      <c r="R1730" t="s">
        <v>8351</v>
      </c>
      <c r="S1730" s="30">
        <f>(((I1730/60)/60)/24)+DATE(1970, 1, 1)</f>
        <v>42298.625856481478</v>
      </c>
      <c r="T1730" s="30">
        <f t="shared" si="53"/>
        <v>42268.625856481478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 s="19">
        <v>10000</v>
      </c>
      <c r="E1731" s="19">
        <v>0</v>
      </c>
      <c r="F1731" s="36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40">
        <f>ROUND((E1731/D1731)*100, 0)</f>
        <v>0</v>
      </c>
      <c r="P1731" s="19">
        <f t="shared" ref="P1731:P1794" si="54">IFERROR(ROUND((E1731/L1731), 2),0)</f>
        <v>0</v>
      </c>
      <c r="Q1731" t="s">
        <v>8329</v>
      </c>
      <c r="R1731" t="s">
        <v>8351</v>
      </c>
      <c r="S1731" s="30">
        <f>(((I1731/60)/60)/24)+DATE(1970, 1, 1)</f>
        <v>42531.052152777775</v>
      </c>
      <c r="T1731" s="30">
        <f t="shared" ref="T1731:T1794" si="55">(((J1731/60)/60)/24)+DATE(1970, 1, 1)</f>
        <v>42471.052152777775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 s="19">
        <v>3000</v>
      </c>
      <c r="E1732" s="19">
        <v>0</v>
      </c>
      <c r="F1732" s="36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40">
        <f>ROUND((E1732/D1732)*100, 0)</f>
        <v>0</v>
      </c>
      <c r="P1732" s="19">
        <f t="shared" si="54"/>
        <v>0</v>
      </c>
      <c r="Q1732" t="s">
        <v>8329</v>
      </c>
      <c r="R1732" t="s">
        <v>8351</v>
      </c>
      <c r="S1732" s="30">
        <f>(((I1732/60)/60)/24)+DATE(1970, 1, 1)</f>
        <v>42302.087766203709</v>
      </c>
      <c r="T1732" s="30">
        <f t="shared" si="55"/>
        <v>42272.087766203709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 s="19">
        <v>1000</v>
      </c>
      <c r="E1733" s="19">
        <v>0</v>
      </c>
      <c r="F1733" s="36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40">
        <f>ROUND((E1733/D1733)*100, 0)</f>
        <v>0</v>
      </c>
      <c r="P1733" s="19">
        <f t="shared" si="54"/>
        <v>0</v>
      </c>
      <c r="Q1733" t="s">
        <v>8329</v>
      </c>
      <c r="R1733" t="s">
        <v>8351</v>
      </c>
      <c r="S1733" s="30">
        <f>(((I1733/60)/60)/24)+DATE(1970, 1, 1)</f>
        <v>42166.625</v>
      </c>
      <c r="T1733" s="30">
        <f t="shared" si="55"/>
        <v>42152.906851851847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 s="19">
        <v>4000</v>
      </c>
      <c r="E1734" s="19">
        <v>0</v>
      </c>
      <c r="F1734" s="36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40">
        <f>ROUND((E1734/D1734)*100, 0)</f>
        <v>0</v>
      </c>
      <c r="P1734" s="19">
        <f t="shared" si="54"/>
        <v>0</v>
      </c>
      <c r="Q1734" t="s">
        <v>8329</v>
      </c>
      <c r="R1734" t="s">
        <v>8351</v>
      </c>
      <c r="S1734" s="30">
        <f>(((I1734/60)/60)/24)+DATE(1970, 1, 1)</f>
        <v>42385.208333333328</v>
      </c>
      <c r="T1734" s="30">
        <f t="shared" si="55"/>
        <v>42325.683807870373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 s="19">
        <v>10000</v>
      </c>
      <c r="E1735" s="19">
        <v>0</v>
      </c>
      <c r="F1735" s="36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40">
        <f>ROUND((E1735/D1735)*100, 0)</f>
        <v>0</v>
      </c>
      <c r="P1735" s="19">
        <f t="shared" si="54"/>
        <v>0</v>
      </c>
      <c r="Q1735" t="s">
        <v>8329</v>
      </c>
      <c r="R1735" t="s">
        <v>8351</v>
      </c>
      <c r="S1735" s="30">
        <f>(((I1735/60)/60)/24)+DATE(1970, 1, 1)</f>
        <v>42626.895833333328</v>
      </c>
      <c r="T1735" s="30">
        <f t="shared" si="55"/>
        <v>42614.675625000003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 s="19">
        <v>4500</v>
      </c>
      <c r="E1736" s="19">
        <v>1</v>
      </c>
      <c r="F1736" s="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40">
        <f>ROUND((E1736/D1736)*100, 0)</f>
        <v>0</v>
      </c>
      <c r="P1736" s="19">
        <f t="shared" si="54"/>
        <v>1</v>
      </c>
      <c r="Q1736" t="s">
        <v>8329</v>
      </c>
      <c r="R1736" t="s">
        <v>8351</v>
      </c>
      <c r="S1736" s="30">
        <f>(((I1736/60)/60)/24)+DATE(1970, 1, 1)</f>
        <v>42132.036527777775</v>
      </c>
      <c r="T1736" s="30">
        <f t="shared" si="55"/>
        <v>42102.036527777775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 s="19">
        <v>1000</v>
      </c>
      <c r="E1737" s="19">
        <v>110</v>
      </c>
      <c r="F1737" s="36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40">
        <f>ROUND((E1737/D1737)*100, 0)</f>
        <v>11</v>
      </c>
      <c r="P1737" s="19">
        <f t="shared" si="54"/>
        <v>55</v>
      </c>
      <c r="Q1737" t="s">
        <v>8329</v>
      </c>
      <c r="R1737" t="s">
        <v>8351</v>
      </c>
      <c r="S1737" s="30">
        <f>(((I1737/60)/60)/24)+DATE(1970, 1, 1)</f>
        <v>42589.814178240747</v>
      </c>
      <c r="T1737" s="30">
        <f t="shared" si="55"/>
        <v>42559.814178240747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 s="19">
        <v>3000</v>
      </c>
      <c r="E1738" s="19">
        <v>22</v>
      </c>
      <c r="F1738" s="36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40">
        <f>ROUND((E1738/D1738)*100, 0)</f>
        <v>1</v>
      </c>
      <c r="P1738" s="19">
        <f t="shared" si="54"/>
        <v>22</v>
      </c>
      <c r="Q1738" t="s">
        <v>8329</v>
      </c>
      <c r="R1738" t="s">
        <v>8351</v>
      </c>
      <c r="S1738" s="30">
        <f>(((I1738/60)/60)/24)+DATE(1970, 1, 1)</f>
        <v>42316.90315972222</v>
      </c>
      <c r="T1738" s="30">
        <f t="shared" si="55"/>
        <v>42286.861493055556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 s="19">
        <v>4000</v>
      </c>
      <c r="E1739" s="19">
        <v>850</v>
      </c>
      <c r="F1739" s="36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40">
        <f>ROUND((E1739/D1739)*100, 0)</f>
        <v>21</v>
      </c>
      <c r="P1739" s="19">
        <f t="shared" si="54"/>
        <v>56.67</v>
      </c>
      <c r="Q1739" t="s">
        <v>8329</v>
      </c>
      <c r="R1739" t="s">
        <v>8351</v>
      </c>
      <c r="S1739" s="30">
        <f>(((I1739/60)/60)/24)+DATE(1970, 1, 1)</f>
        <v>42205.948981481488</v>
      </c>
      <c r="T1739" s="30">
        <f t="shared" si="55"/>
        <v>42175.948981481488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 s="19">
        <v>5000</v>
      </c>
      <c r="E1740" s="19">
        <v>20</v>
      </c>
      <c r="F1740" s="36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40">
        <f>ROUND((E1740/D1740)*100, 0)</f>
        <v>0</v>
      </c>
      <c r="P1740" s="19">
        <f t="shared" si="54"/>
        <v>20</v>
      </c>
      <c r="Q1740" t="s">
        <v>8329</v>
      </c>
      <c r="R1740" t="s">
        <v>8351</v>
      </c>
      <c r="S1740" s="30">
        <f>(((I1740/60)/60)/24)+DATE(1970, 1, 1)</f>
        <v>41914.874328703707</v>
      </c>
      <c r="T1740" s="30">
        <f t="shared" si="55"/>
        <v>41884.874328703707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 s="19">
        <v>1000</v>
      </c>
      <c r="E1741" s="19">
        <v>1</v>
      </c>
      <c r="F1741" s="36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40">
        <f>ROUND((E1741/D1741)*100, 0)</f>
        <v>0</v>
      </c>
      <c r="P1741" s="19">
        <f t="shared" si="54"/>
        <v>1</v>
      </c>
      <c r="Q1741" t="s">
        <v>8329</v>
      </c>
      <c r="R1741" t="s">
        <v>8351</v>
      </c>
      <c r="S1741" s="30">
        <f>(((I1741/60)/60)/24)+DATE(1970, 1, 1)</f>
        <v>42494.832546296297</v>
      </c>
      <c r="T1741" s="30">
        <f t="shared" si="55"/>
        <v>42435.874212962968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 s="19">
        <v>3000</v>
      </c>
      <c r="E1742" s="19">
        <v>0</v>
      </c>
      <c r="F1742" s="36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40">
        <f>ROUND((E1742/D1742)*100, 0)</f>
        <v>0</v>
      </c>
      <c r="P1742" s="19">
        <f t="shared" si="54"/>
        <v>0</v>
      </c>
      <c r="Q1742" t="s">
        <v>8329</v>
      </c>
      <c r="R1742" t="s">
        <v>8351</v>
      </c>
      <c r="S1742" s="30">
        <f>(((I1742/60)/60)/24)+DATE(1970, 1, 1)</f>
        <v>42201.817384259266</v>
      </c>
      <c r="T1742" s="30">
        <f t="shared" si="55"/>
        <v>42171.817384259266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 s="19">
        <v>1200</v>
      </c>
      <c r="E1743" s="19">
        <v>1330</v>
      </c>
      <c r="F1743" s="34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38">
        <f>ROUND((E1743/D1743)*100, 0)</f>
        <v>111</v>
      </c>
      <c r="P1743" s="19">
        <f t="shared" si="54"/>
        <v>25.58</v>
      </c>
      <c r="Q1743" t="s">
        <v>8342</v>
      </c>
      <c r="R1743" t="s">
        <v>8343</v>
      </c>
      <c r="S1743" s="30">
        <f>(((I1743/60)/60)/24)+DATE(1970, 1, 1)</f>
        <v>42165.628136574072</v>
      </c>
      <c r="T1743" s="30">
        <f t="shared" si="55"/>
        <v>42120.628136574072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 s="19">
        <v>2000</v>
      </c>
      <c r="E1744" s="19">
        <v>2175</v>
      </c>
      <c r="F1744" s="3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38">
        <f>ROUND((E1744/D1744)*100, 0)</f>
        <v>109</v>
      </c>
      <c r="P1744" s="19">
        <f t="shared" si="54"/>
        <v>63.97</v>
      </c>
      <c r="Q1744" t="s">
        <v>8342</v>
      </c>
      <c r="R1744" t="s">
        <v>8343</v>
      </c>
      <c r="S1744" s="30">
        <f>(((I1744/60)/60)/24)+DATE(1970, 1, 1)</f>
        <v>42742.875</v>
      </c>
      <c r="T1744" s="30">
        <f t="shared" si="55"/>
        <v>42710.876967592587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 s="19">
        <v>6000</v>
      </c>
      <c r="E1745" s="19">
        <v>6025</v>
      </c>
      <c r="F1745" s="34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38">
        <f>ROUND((E1745/D1745)*100, 0)</f>
        <v>100</v>
      </c>
      <c r="P1745" s="19">
        <f t="shared" si="54"/>
        <v>89.93</v>
      </c>
      <c r="Q1745" t="s">
        <v>8342</v>
      </c>
      <c r="R1745" t="s">
        <v>8343</v>
      </c>
      <c r="S1745" s="30">
        <f>(((I1745/60)/60)/24)+DATE(1970, 1, 1)</f>
        <v>42609.165972222225</v>
      </c>
      <c r="T1745" s="30">
        <f t="shared" si="55"/>
        <v>42586.925636574073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 s="19">
        <v>5500</v>
      </c>
      <c r="E1746" s="19">
        <v>6515</v>
      </c>
      <c r="F1746" s="34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38">
        <f>ROUND((E1746/D1746)*100, 0)</f>
        <v>118</v>
      </c>
      <c r="P1746" s="19">
        <f t="shared" si="54"/>
        <v>93.07</v>
      </c>
      <c r="Q1746" t="s">
        <v>8342</v>
      </c>
      <c r="R1746" t="s">
        <v>8343</v>
      </c>
      <c r="S1746" s="30">
        <f>(((I1746/60)/60)/24)+DATE(1970, 1, 1)</f>
        <v>42071.563391203701</v>
      </c>
      <c r="T1746" s="30">
        <f t="shared" si="55"/>
        <v>42026.605057870373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 s="19">
        <v>7000</v>
      </c>
      <c r="E1747" s="19">
        <v>7981</v>
      </c>
      <c r="F1747" s="34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38">
        <f>ROUND((E1747/D1747)*100, 0)</f>
        <v>114</v>
      </c>
      <c r="P1747" s="19">
        <f t="shared" si="54"/>
        <v>89.67</v>
      </c>
      <c r="Q1747" t="s">
        <v>8342</v>
      </c>
      <c r="R1747" t="s">
        <v>8343</v>
      </c>
      <c r="S1747" s="30">
        <f>(((I1747/60)/60)/24)+DATE(1970, 1, 1)</f>
        <v>42726.083333333328</v>
      </c>
      <c r="T1747" s="30">
        <f t="shared" si="55"/>
        <v>42690.259699074071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 s="19">
        <v>15000</v>
      </c>
      <c r="E1748" s="19">
        <v>22215</v>
      </c>
      <c r="F1748" s="34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38">
        <f>ROUND((E1748/D1748)*100, 0)</f>
        <v>148</v>
      </c>
      <c r="P1748" s="19">
        <f t="shared" si="54"/>
        <v>207.62</v>
      </c>
      <c r="Q1748" t="s">
        <v>8342</v>
      </c>
      <c r="R1748" t="s">
        <v>8343</v>
      </c>
      <c r="S1748" s="30">
        <f>(((I1748/60)/60)/24)+DATE(1970, 1, 1)</f>
        <v>42698.083333333328</v>
      </c>
      <c r="T1748" s="30">
        <f t="shared" si="55"/>
        <v>42668.176701388889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 s="19">
        <v>9000</v>
      </c>
      <c r="E1749" s="19">
        <v>9446</v>
      </c>
      <c r="F1749" s="34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38">
        <f>ROUND((E1749/D1749)*100, 0)</f>
        <v>105</v>
      </c>
      <c r="P1749" s="19">
        <f t="shared" si="54"/>
        <v>59.41</v>
      </c>
      <c r="Q1749" t="s">
        <v>8342</v>
      </c>
      <c r="R1749" t="s">
        <v>8343</v>
      </c>
      <c r="S1749" s="30">
        <f>(((I1749/60)/60)/24)+DATE(1970, 1, 1)</f>
        <v>42321.625</v>
      </c>
      <c r="T1749" s="30">
        <f t="shared" si="55"/>
        <v>42292.435532407413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 s="19">
        <v>50000</v>
      </c>
      <c r="E1750" s="19">
        <v>64974</v>
      </c>
      <c r="F1750" s="34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38">
        <f>ROUND((E1750/D1750)*100, 0)</f>
        <v>130</v>
      </c>
      <c r="P1750" s="19">
        <f t="shared" si="54"/>
        <v>358.97</v>
      </c>
      <c r="Q1750" t="s">
        <v>8342</v>
      </c>
      <c r="R1750" t="s">
        <v>8343</v>
      </c>
      <c r="S1750" s="30">
        <f>(((I1750/60)/60)/24)+DATE(1970, 1, 1)</f>
        <v>42249.950729166667</v>
      </c>
      <c r="T1750" s="30">
        <f t="shared" si="55"/>
        <v>42219.950729166667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 s="19">
        <v>10050</v>
      </c>
      <c r="E1751" s="19">
        <v>12410.5</v>
      </c>
      <c r="F1751" s="34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38">
        <f>ROUND((E1751/D1751)*100, 0)</f>
        <v>123</v>
      </c>
      <c r="P1751" s="19">
        <f t="shared" si="54"/>
        <v>94.74</v>
      </c>
      <c r="Q1751" t="s">
        <v>8342</v>
      </c>
      <c r="R1751" t="s">
        <v>8343</v>
      </c>
      <c r="S1751" s="30">
        <f>(((I1751/60)/60)/24)+DATE(1970, 1, 1)</f>
        <v>42795.791666666672</v>
      </c>
      <c r="T1751" s="30">
        <f t="shared" si="55"/>
        <v>42758.975937499999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 s="19">
        <v>5000</v>
      </c>
      <c r="E1752" s="19">
        <v>10081</v>
      </c>
      <c r="F1752" s="34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39">
        <f>ROUND((E1752/D1752)*100, 0)</f>
        <v>202</v>
      </c>
      <c r="P1752" s="19">
        <f t="shared" si="54"/>
        <v>80.650000000000006</v>
      </c>
      <c r="Q1752" t="s">
        <v>8342</v>
      </c>
      <c r="R1752" t="s">
        <v>8343</v>
      </c>
      <c r="S1752" s="30">
        <f>(((I1752/60)/60)/24)+DATE(1970, 1, 1)</f>
        <v>42479.836851851855</v>
      </c>
      <c r="T1752" s="30">
        <f t="shared" si="55"/>
        <v>42454.836851851855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 s="19">
        <v>10000</v>
      </c>
      <c r="E1753" s="19">
        <v>10290</v>
      </c>
      <c r="F1753" s="34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38">
        <f>ROUND((E1753/D1753)*100, 0)</f>
        <v>103</v>
      </c>
      <c r="P1753" s="19">
        <f t="shared" si="54"/>
        <v>168.69</v>
      </c>
      <c r="Q1753" t="s">
        <v>8342</v>
      </c>
      <c r="R1753" t="s">
        <v>8343</v>
      </c>
      <c r="S1753" s="30">
        <f>(((I1753/60)/60)/24)+DATE(1970, 1, 1)</f>
        <v>42082.739849537036</v>
      </c>
      <c r="T1753" s="30">
        <f t="shared" si="55"/>
        <v>42052.7815162037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 s="19">
        <v>1200</v>
      </c>
      <c r="E1754" s="19">
        <v>3122</v>
      </c>
      <c r="F1754" s="3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39">
        <f>ROUND((E1754/D1754)*100, 0)</f>
        <v>260</v>
      </c>
      <c r="P1754" s="19">
        <f t="shared" si="54"/>
        <v>34.69</v>
      </c>
      <c r="Q1754" t="s">
        <v>8342</v>
      </c>
      <c r="R1754" t="s">
        <v>8343</v>
      </c>
      <c r="S1754" s="30">
        <f>(((I1754/60)/60)/24)+DATE(1970, 1, 1)</f>
        <v>42657.253263888888</v>
      </c>
      <c r="T1754" s="30">
        <f t="shared" si="55"/>
        <v>42627.253263888888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 s="19">
        <v>15000</v>
      </c>
      <c r="E1755" s="19">
        <v>16200</v>
      </c>
      <c r="F1755" s="34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38">
        <f>ROUND((E1755/D1755)*100, 0)</f>
        <v>108</v>
      </c>
      <c r="P1755" s="19">
        <f t="shared" si="54"/>
        <v>462.86</v>
      </c>
      <c r="Q1755" t="s">
        <v>8342</v>
      </c>
      <c r="R1755" t="s">
        <v>8343</v>
      </c>
      <c r="S1755" s="30">
        <f>(((I1755/60)/60)/24)+DATE(1970, 1, 1)</f>
        <v>42450.707962962959</v>
      </c>
      <c r="T1755" s="30">
        <f t="shared" si="55"/>
        <v>42420.74962962963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 s="19">
        <v>8500</v>
      </c>
      <c r="E1756" s="19">
        <v>9395</v>
      </c>
      <c r="F1756" s="34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38">
        <f>ROUND((E1756/D1756)*100, 0)</f>
        <v>111</v>
      </c>
      <c r="P1756" s="19">
        <f t="shared" si="54"/>
        <v>104.39</v>
      </c>
      <c r="Q1756" t="s">
        <v>8342</v>
      </c>
      <c r="R1756" t="s">
        <v>8343</v>
      </c>
      <c r="S1756" s="30">
        <f>(((I1756/60)/60)/24)+DATE(1970, 1, 1)</f>
        <v>42097.835104166668</v>
      </c>
      <c r="T1756" s="30">
        <f t="shared" si="55"/>
        <v>42067.876770833333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 s="19">
        <v>25</v>
      </c>
      <c r="E1757" s="19">
        <v>30</v>
      </c>
      <c r="F1757" s="34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38">
        <f>ROUND((E1757/D1757)*100, 0)</f>
        <v>120</v>
      </c>
      <c r="P1757" s="19">
        <f t="shared" si="54"/>
        <v>7.5</v>
      </c>
      <c r="Q1757" t="s">
        <v>8342</v>
      </c>
      <c r="R1757" t="s">
        <v>8343</v>
      </c>
      <c r="S1757" s="30">
        <f>(((I1757/60)/60)/24)+DATE(1970, 1, 1)</f>
        <v>42282.788900462961</v>
      </c>
      <c r="T1757" s="30">
        <f t="shared" si="55"/>
        <v>42252.788900462961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 s="19">
        <v>5500</v>
      </c>
      <c r="E1758" s="19">
        <v>5655.6</v>
      </c>
      <c r="F1758" s="34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38">
        <f>ROUND((E1758/D1758)*100, 0)</f>
        <v>103</v>
      </c>
      <c r="P1758" s="19">
        <f t="shared" si="54"/>
        <v>47.13</v>
      </c>
      <c r="Q1758" t="s">
        <v>8342</v>
      </c>
      <c r="R1758" t="s">
        <v>8343</v>
      </c>
      <c r="S1758" s="30">
        <f>(((I1758/60)/60)/24)+DATE(1970, 1, 1)</f>
        <v>42611.167465277773</v>
      </c>
      <c r="T1758" s="30">
        <f t="shared" si="55"/>
        <v>42571.167465277773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 s="19">
        <v>5000</v>
      </c>
      <c r="E1759" s="19">
        <v>5800</v>
      </c>
      <c r="F1759" s="34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38">
        <f>ROUND((E1759/D1759)*100, 0)</f>
        <v>116</v>
      </c>
      <c r="P1759" s="19">
        <f t="shared" si="54"/>
        <v>414.29</v>
      </c>
      <c r="Q1759" t="s">
        <v>8342</v>
      </c>
      <c r="R1759" t="s">
        <v>8343</v>
      </c>
      <c r="S1759" s="30">
        <f>(((I1759/60)/60)/24)+DATE(1970, 1, 1)</f>
        <v>42763.811805555553</v>
      </c>
      <c r="T1759" s="30">
        <f t="shared" si="55"/>
        <v>42733.827349537038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 s="19">
        <v>1000</v>
      </c>
      <c r="E1760" s="19">
        <v>1147</v>
      </c>
      <c r="F1760" s="34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38">
        <f>ROUND((E1760/D1760)*100, 0)</f>
        <v>115</v>
      </c>
      <c r="P1760" s="19">
        <f t="shared" si="54"/>
        <v>42.48</v>
      </c>
      <c r="Q1760" t="s">
        <v>8342</v>
      </c>
      <c r="R1760" t="s">
        <v>8343</v>
      </c>
      <c r="S1760" s="30">
        <f>(((I1760/60)/60)/24)+DATE(1970, 1, 1)</f>
        <v>42565.955925925926</v>
      </c>
      <c r="T1760" s="30">
        <f t="shared" si="55"/>
        <v>42505.955925925926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 s="19">
        <v>5000</v>
      </c>
      <c r="E1761" s="19">
        <v>5330</v>
      </c>
      <c r="F1761" s="34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38">
        <f>ROUND((E1761/D1761)*100, 0)</f>
        <v>107</v>
      </c>
      <c r="P1761" s="19">
        <f t="shared" si="54"/>
        <v>108.78</v>
      </c>
      <c r="Q1761" t="s">
        <v>8342</v>
      </c>
      <c r="R1761" t="s">
        <v>8343</v>
      </c>
      <c r="S1761" s="30">
        <f>(((I1761/60)/60)/24)+DATE(1970, 1, 1)</f>
        <v>42088.787372685183</v>
      </c>
      <c r="T1761" s="30">
        <f t="shared" si="55"/>
        <v>42068.829039351855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 s="19">
        <v>5000</v>
      </c>
      <c r="E1762" s="19">
        <v>8272</v>
      </c>
      <c r="F1762" s="34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38">
        <f>ROUND((E1762/D1762)*100, 0)</f>
        <v>165</v>
      </c>
      <c r="P1762" s="19">
        <f t="shared" si="54"/>
        <v>81.099999999999994</v>
      </c>
      <c r="Q1762" t="s">
        <v>8342</v>
      </c>
      <c r="R1762" t="s">
        <v>8343</v>
      </c>
      <c r="S1762" s="30">
        <f>(((I1762/60)/60)/24)+DATE(1970, 1, 1)</f>
        <v>42425.67260416667</v>
      </c>
      <c r="T1762" s="30">
        <f t="shared" si="55"/>
        <v>42405.67260416667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 s="19">
        <v>100</v>
      </c>
      <c r="E1763" s="19">
        <v>155</v>
      </c>
      <c r="F1763" s="34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38">
        <f>ROUND((E1763/D1763)*100, 0)</f>
        <v>155</v>
      </c>
      <c r="P1763" s="19">
        <f t="shared" si="54"/>
        <v>51.67</v>
      </c>
      <c r="Q1763" t="s">
        <v>8342</v>
      </c>
      <c r="R1763" t="s">
        <v>8343</v>
      </c>
      <c r="S1763" s="30">
        <f>(((I1763/60)/60)/24)+DATE(1970, 1, 1)</f>
        <v>42259.567824074074</v>
      </c>
      <c r="T1763" s="30">
        <f t="shared" si="55"/>
        <v>42209.567824074074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 s="19">
        <v>100</v>
      </c>
      <c r="E1764" s="19">
        <v>885</v>
      </c>
      <c r="F1764" s="3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39">
        <f>ROUND((E1764/D1764)*100, 0)</f>
        <v>885</v>
      </c>
      <c r="P1764" s="19">
        <f t="shared" si="54"/>
        <v>35.4</v>
      </c>
      <c r="Q1764" t="s">
        <v>8342</v>
      </c>
      <c r="R1764" t="s">
        <v>8343</v>
      </c>
      <c r="S1764" s="30">
        <f>(((I1764/60)/60)/24)+DATE(1970, 1, 1)</f>
        <v>42440.982002314813</v>
      </c>
      <c r="T1764" s="30">
        <f t="shared" si="55"/>
        <v>42410.982002314813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 s="19">
        <v>12000</v>
      </c>
      <c r="E1765" s="19">
        <v>12229</v>
      </c>
      <c r="F1765" s="34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38">
        <f>ROUND((E1765/D1765)*100, 0)</f>
        <v>102</v>
      </c>
      <c r="P1765" s="19">
        <f t="shared" si="54"/>
        <v>103.64</v>
      </c>
      <c r="Q1765" t="s">
        <v>8342</v>
      </c>
      <c r="R1765" t="s">
        <v>8343</v>
      </c>
      <c r="S1765" s="30">
        <f>(((I1765/60)/60)/24)+DATE(1970, 1, 1)</f>
        <v>42666.868518518517</v>
      </c>
      <c r="T1765" s="30">
        <f t="shared" si="55"/>
        <v>42636.868518518517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 s="19">
        <v>11000</v>
      </c>
      <c r="E1766" s="19">
        <v>2156</v>
      </c>
      <c r="F1766" s="3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40">
        <f>ROUND((E1766/D1766)*100, 0)</f>
        <v>20</v>
      </c>
      <c r="P1766" s="19">
        <f t="shared" si="54"/>
        <v>55.28</v>
      </c>
      <c r="Q1766" t="s">
        <v>8342</v>
      </c>
      <c r="R1766" t="s">
        <v>8343</v>
      </c>
      <c r="S1766" s="30">
        <f>(((I1766/60)/60)/24)+DATE(1970, 1, 1)</f>
        <v>41854.485868055555</v>
      </c>
      <c r="T1766" s="30">
        <f t="shared" si="55"/>
        <v>41825.485868055555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 s="19">
        <v>12500</v>
      </c>
      <c r="E1767" s="19">
        <v>7433.48</v>
      </c>
      <c r="F1767" s="36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40">
        <f>ROUND((E1767/D1767)*100, 0)</f>
        <v>59</v>
      </c>
      <c r="P1767" s="19">
        <f t="shared" si="54"/>
        <v>72.17</v>
      </c>
      <c r="Q1767" t="s">
        <v>8342</v>
      </c>
      <c r="R1767" t="s">
        <v>8343</v>
      </c>
      <c r="S1767" s="30">
        <f>(((I1767/60)/60)/24)+DATE(1970, 1, 1)</f>
        <v>41864.980462962965</v>
      </c>
      <c r="T1767" s="30">
        <f t="shared" si="55"/>
        <v>41834.980462962965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 s="19">
        <v>1500</v>
      </c>
      <c r="E1768" s="19">
        <v>0</v>
      </c>
      <c r="F1768" s="36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40">
        <f>ROUND((E1768/D1768)*100, 0)</f>
        <v>0</v>
      </c>
      <c r="P1768" s="19">
        <f t="shared" si="54"/>
        <v>0</v>
      </c>
      <c r="Q1768" t="s">
        <v>8342</v>
      </c>
      <c r="R1768" t="s">
        <v>8343</v>
      </c>
      <c r="S1768" s="30">
        <f>(((I1768/60)/60)/24)+DATE(1970, 1, 1)</f>
        <v>41876.859814814816</v>
      </c>
      <c r="T1768" s="30">
        <f t="shared" si="55"/>
        <v>41855.859814814816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 s="19">
        <v>5000</v>
      </c>
      <c r="E1769" s="19">
        <v>2286</v>
      </c>
      <c r="F1769" s="36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40">
        <f>ROUND((E1769/D1769)*100, 0)</f>
        <v>46</v>
      </c>
      <c r="P1769" s="19">
        <f t="shared" si="54"/>
        <v>58.62</v>
      </c>
      <c r="Q1769" t="s">
        <v>8342</v>
      </c>
      <c r="R1769" t="s">
        <v>8343</v>
      </c>
      <c r="S1769" s="30">
        <f>(((I1769/60)/60)/24)+DATE(1970, 1, 1)</f>
        <v>41854.658379629633</v>
      </c>
      <c r="T1769" s="30">
        <f t="shared" si="55"/>
        <v>41824.658379629633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 s="19">
        <v>5000</v>
      </c>
      <c r="E1770" s="19">
        <v>187</v>
      </c>
      <c r="F1770" s="36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40">
        <f>ROUND((E1770/D1770)*100, 0)</f>
        <v>4</v>
      </c>
      <c r="P1770" s="19">
        <f t="shared" si="54"/>
        <v>12.47</v>
      </c>
      <c r="Q1770" t="s">
        <v>8342</v>
      </c>
      <c r="R1770" t="s">
        <v>8343</v>
      </c>
      <c r="S1770" s="30">
        <f>(((I1770/60)/60)/24)+DATE(1970, 1, 1)</f>
        <v>41909.560694444444</v>
      </c>
      <c r="T1770" s="30">
        <f t="shared" si="55"/>
        <v>41849.560694444444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 s="19">
        <v>40000</v>
      </c>
      <c r="E1771" s="19">
        <v>1081</v>
      </c>
      <c r="F1771" s="36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40">
        <f>ROUND((E1771/D1771)*100, 0)</f>
        <v>3</v>
      </c>
      <c r="P1771" s="19">
        <f t="shared" si="54"/>
        <v>49.14</v>
      </c>
      <c r="Q1771" t="s">
        <v>8342</v>
      </c>
      <c r="R1771" t="s">
        <v>8343</v>
      </c>
      <c r="S1771" s="30">
        <f>(((I1771/60)/60)/24)+DATE(1970, 1, 1)</f>
        <v>42017.818969907406</v>
      </c>
      <c r="T1771" s="30">
        <f t="shared" si="55"/>
        <v>41987.818969907406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 s="19">
        <v>24500</v>
      </c>
      <c r="E1772" s="19">
        <v>13846</v>
      </c>
      <c r="F1772" s="36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40">
        <f>ROUND((E1772/D1772)*100, 0)</f>
        <v>57</v>
      </c>
      <c r="P1772" s="19">
        <f t="shared" si="54"/>
        <v>150.5</v>
      </c>
      <c r="Q1772" t="s">
        <v>8342</v>
      </c>
      <c r="R1772" t="s">
        <v>8343</v>
      </c>
      <c r="S1772" s="30">
        <f>(((I1772/60)/60)/24)+DATE(1970, 1, 1)</f>
        <v>41926.780023148152</v>
      </c>
      <c r="T1772" s="30">
        <f t="shared" si="55"/>
        <v>41891.780023148152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 s="19">
        <v>4200</v>
      </c>
      <c r="E1773" s="19">
        <v>895</v>
      </c>
      <c r="F1773" s="36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40">
        <f>ROUND((E1773/D1773)*100, 0)</f>
        <v>21</v>
      </c>
      <c r="P1773" s="19">
        <f t="shared" si="54"/>
        <v>35.799999999999997</v>
      </c>
      <c r="Q1773" t="s">
        <v>8342</v>
      </c>
      <c r="R1773" t="s">
        <v>8343</v>
      </c>
      <c r="S1773" s="30">
        <f>(((I1773/60)/60)/24)+DATE(1970, 1, 1)</f>
        <v>41935.979629629634</v>
      </c>
      <c r="T1773" s="30">
        <f t="shared" si="55"/>
        <v>41905.979629629634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 s="19">
        <v>5500</v>
      </c>
      <c r="E1774" s="19">
        <v>858</v>
      </c>
      <c r="F1774" s="36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40">
        <f>ROUND((E1774/D1774)*100, 0)</f>
        <v>16</v>
      </c>
      <c r="P1774" s="19">
        <f t="shared" si="54"/>
        <v>45.16</v>
      </c>
      <c r="Q1774" t="s">
        <v>8342</v>
      </c>
      <c r="R1774" t="s">
        <v>8343</v>
      </c>
      <c r="S1774" s="30">
        <f>(((I1774/60)/60)/24)+DATE(1970, 1, 1)</f>
        <v>41826.718009259261</v>
      </c>
      <c r="T1774" s="30">
        <f t="shared" si="55"/>
        <v>41766.718009259261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 s="19">
        <v>30000</v>
      </c>
      <c r="E1775" s="19">
        <v>1877</v>
      </c>
      <c r="F1775" s="36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40">
        <f>ROUND((E1775/D1775)*100, 0)</f>
        <v>6</v>
      </c>
      <c r="P1775" s="19">
        <f t="shared" si="54"/>
        <v>98.79</v>
      </c>
      <c r="Q1775" t="s">
        <v>8342</v>
      </c>
      <c r="R1775" t="s">
        <v>8343</v>
      </c>
      <c r="S1775" s="30">
        <f>(((I1775/60)/60)/24)+DATE(1970, 1, 1)</f>
        <v>42023.760393518518</v>
      </c>
      <c r="T1775" s="30">
        <f t="shared" si="55"/>
        <v>41978.760393518518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 s="19">
        <v>2500</v>
      </c>
      <c r="E1776" s="19">
        <v>1148</v>
      </c>
      <c r="F1776" s="3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40">
        <f>ROUND((E1776/D1776)*100, 0)</f>
        <v>46</v>
      </c>
      <c r="P1776" s="19">
        <f t="shared" si="54"/>
        <v>88.31</v>
      </c>
      <c r="Q1776" t="s">
        <v>8342</v>
      </c>
      <c r="R1776" t="s">
        <v>8343</v>
      </c>
      <c r="S1776" s="30">
        <f>(((I1776/60)/60)/24)+DATE(1970, 1, 1)</f>
        <v>41972.624305555553</v>
      </c>
      <c r="T1776" s="30">
        <f t="shared" si="55"/>
        <v>41930.218657407408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 s="19">
        <v>32500</v>
      </c>
      <c r="E1777" s="19">
        <v>21158</v>
      </c>
      <c r="F1777" s="36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40">
        <f>ROUND((E1777/D1777)*100, 0)</f>
        <v>65</v>
      </c>
      <c r="P1777" s="19">
        <f t="shared" si="54"/>
        <v>170.63</v>
      </c>
      <c r="Q1777" t="s">
        <v>8342</v>
      </c>
      <c r="R1777" t="s">
        <v>8343</v>
      </c>
      <c r="S1777" s="30">
        <f>(((I1777/60)/60)/24)+DATE(1970, 1, 1)</f>
        <v>41936.976388888892</v>
      </c>
      <c r="T1777" s="30">
        <f t="shared" si="55"/>
        <v>41891.976388888892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 s="19">
        <v>5000</v>
      </c>
      <c r="E1778" s="19">
        <v>335</v>
      </c>
      <c r="F1778" s="36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40">
        <f>ROUND((E1778/D1778)*100, 0)</f>
        <v>7</v>
      </c>
      <c r="P1778" s="19">
        <f t="shared" si="54"/>
        <v>83.75</v>
      </c>
      <c r="Q1778" t="s">
        <v>8342</v>
      </c>
      <c r="R1778" t="s">
        <v>8343</v>
      </c>
      <c r="S1778" s="30">
        <f>(((I1778/60)/60)/24)+DATE(1970, 1, 1)</f>
        <v>41941.95684027778</v>
      </c>
      <c r="T1778" s="30">
        <f t="shared" si="55"/>
        <v>41905.95684027778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 s="19">
        <v>4800</v>
      </c>
      <c r="E1779" s="19">
        <v>651</v>
      </c>
      <c r="F1779" s="36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40">
        <f>ROUND((E1779/D1779)*100, 0)</f>
        <v>14</v>
      </c>
      <c r="P1779" s="19">
        <f t="shared" si="54"/>
        <v>65.099999999999994</v>
      </c>
      <c r="Q1779" t="s">
        <v>8342</v>
      </c>
      <c r="R1779" t="s">
        <v>8343</v>
      </c>
      <c r="S1779" s="30">
        <f>(((I1779/60)/60)/24)+DATE(1970, 1, 1)</f>
        <v>42055.357094907406</v>
      </c>
      <c r="T1779" s="30">
        <f t="shared" si="55"/>
        <v>42025.357094907406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 s="19">
        <v>50000</v>
      </c>
      <c r="E1780" s="19">
        <v>995</v>
      </c>
      <c r="F1780" s="36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40">
        <f>ROUND((E1780/D1780)*100, 0)</f>
        <v>2</v>
      </c>
      <c r="P1780" s="19">
        <f t="shared" si="54"/>
        <v>66.33</v>
      </c>
      <c r="Q1780" t="s">
        <v>8342</v>
      </c>
      <c r="R1780" t="s">
        <v>8343</v>
      </c>
      <c r="S1780" s="30">
        <f>(((I1780/60)/60)/24)+DATE(1970, 1, 1)</f>
        <v>42090.821701388893</v>
      </c>
      <c r="T1780" s="30">
        <f t="shared" si="55"/>
        <v>42045.86336805555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 s="19">
        <v>11000</v>
      </c>
      <c r="E1781" s="19">
        <v>3986</v>
      </c>
      <c r="F1781" s="36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40">
        <f>ROUND((E1781/D1781)*100, 0)</f>
        <v>36</v>
      </c>
      <c r="P1781" s="19">
        <f t="shared" si="54"/>
        <v>104.89</v>
      </c>
      <c r="Q1781" t="s">
        <v>8342</v>
      </c>
      <c r="R1781" t="s">
        <v>8343</v>
      </c>
      <c r="S1781" s="30">
        <f>(((I1781/60)/60)/24)+DATE(1970, 1, 1)</f>
        <v>42615.691898148143</v>
      </c>
      <c r="T1781" s="30">
        <f t="shared" si="55"/>
        <v>42585.691898148143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 s="19">
        <v>30000</v>
      </c>
      <c r="E1782" s="19">
        <v>11923</v>
      </c>
      <c r="F1782" s="36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40">
        <f>ROUND((E1782/D1782)*100, 0)</f>
        <v>40</v>
      </c>
      <c r="P1782" s="19">
        <f t="shared" si="54"/>
        <v>78.44</v>
      </c>
      <c r="Q1782" t="s">
        <v>8342</v>
      </c>
      <c r="R1782" t="s">
        <v>8343</v>
      </c>
      <c r="S1782" s="30">
        <f>(((I1782/60)/60)/24)+DATE(1970, 1, 1)</f>
        <v>42553.600810185191</v>
      </c>
      <c r="T1782" s="30">
        <f t="shared" si="55"/>
        <v>42493.600810185191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 s="19">
        <v>5500</v>
      </c>
      <c r="E1783" s="19">
        <v>1417</v>
      </c>
      <c r="F1783" s="36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40">
        <f>ROUND((E1783/D1783)*100, 0)</f>
        <v>26</v>
      </c>
      <c r="P1783" s="19">
        <f t="shared" si="54"/>
        <v>59.04</v>
      </c>
      <c r="Q1783" t="s">
        <v>8342</v>
      </c>
      <c r="R1783" t="s">
        <v>8343</v>
      </c>
      <c r="S1783" s="30">
        <f>(((I1783/60)/60)/24)+DATE(1970, 1, 1)</f>
        <v>42628.617418981477</v>
      </c>
      <c r="T1783" s="30">
        <f t="shared" si="55"/>
        <v>42597.617418981477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 s="19">
        <v>35000</v>
      </c>
      <c r="E1784" s="19">
        <v>5422</v>
      </c>
      <c r="F1784" s="36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40">
        <f>ROUND((E1784/D1784)*100, 0)</f>
        <v>15</v>
      </c>
      <c r="P1784" s="19">
        <f t="shared" si="54"/>
        <v>71.34</v>
      </c>
      <c r="Q1784" t="s">
        <v>8342</v>
      </c>
      <c r="R1784" t="s">
        <v>8343</v>
      </c>
      <c r="S1784" s="30">
        <f>(((I1784/60)/60)/24)+DATE(1970, 1, 1)</f>
        <v>42421.575104166666</v>
      </c>
      <c r="T1784" s="30">
        <f t="shared" si="55"/>
        <v>42388.575104166666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 s="19">
        <v>40000</v>
      </c>
      <c r="E1785" s="19">
        <v>9477</v>
      </c>
      <c r="F1785" s="36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40">
        <f>ROUND((E1785/D1785)*100, 0)</f>
        <v>24</v>
      </c>
      <c r="P1785" s="19">
        <f t="shared" si="54"/>
        <v>51.23</v>
      </c>
      <c r="Q1785" t="s">
        <v>8342</v>
      </c>
      <c r="R1785" t="s">
        <v>8343</v>
      </c>
      <c r="S1785" s="30">
        <f>(((I1785/60)/60)/24)+DATE(1970, 1, 1)</f>
        <v>42145.949976851851</v>
      </c>
      <c r="T1785" s="30">
        <f t="shared" si="55"/>
        <v>42115.949976851851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 s="19">
        <v>5000</v>
      </c>
      <c r="E1786" s="19">
        <v>1988</v>
      </c>
      <c r="F1786" s="3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40">
        <f>ROUND((E1786/D1786)*100, 0)</f>
        <v>40</v>
      </c>
      <c r="P1786" s="19">
        <f t="shared" si="54"/>
        <v>60.24</v>
      </c>
      <c r="Q1786" t="s">
        <v>8342</v>
      </c>
      <c r="R1786" t="s">
        <v>8343</v>
      </c>
      <c r="S1786" s="30">
        <f>(((I1786/60)/60)/24)+DATE(1970, 1, 1)</f>
        <v>42035.142361111109</v>
      </c>
      <c r="T1786" s="30">
        <f t="shared" si="55"/>
        <v>42003.655555555553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 s="19">
        <v>24000</v>
      </c>
      <c r="E1787" s="19">
        <v>4853</v>
      </c>
      <c r="F1787" s="36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40">
        <f>ROUND((E1787/D1787)*100, 0)</f>
        <v>20</v>
      </c>
      <c r="P1787" s="19">
        <f t="shared" si="54"/>
        <v>44.94</v>
      </c>
      <c r="Q1787" t="s">
        <v>8342</v>
      </c>
      <c r="R1787" t="s">
        <v>8343</v>
      </c>
      <c r="S1787" s="30">
        <f>(((I1787/60)/60)/24)+DATE(1970, 1, 1)</f>
        <v>41928</v>
      </c>
      <c r="T1787" s="30">
        <f t="shared" si="55"/>
        <v>41897.134895833333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 s="19">
        <v>1900</v>
      </c>
      <c r="E1788" s="19">
        <v>905</v>
      </c>
      <c r="F1788" s="36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40">
        <f>ROUND((E1788/D1788)*100, 0)</f>
        <v>48</v>
      </c>
      <c r="P1788" s="19">
        <f t="shared" si="54"/>
        <v>31.21</v>
      </c>
      <c r="Q1788" t="s">
        <v>8342</v>
      </c>
      <c r="R1788" t="s">
        <v>8343</v>
      </c>
      <c r="S1788" s="30">
        <f>(((I1788/60)/60)/24)+DATE(1970, 1, 1)</f>
        <v>41988.550659722227</v>
      </c>
      <c r="T1788" s="30">
        <f t="shared" si="55"/>
        <v>41958.550659722227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 s="19">
        <v>10000</v>
      </c>
      <c r="E1789" s="19">
        <v>1533</v>
      </c>
      <c r="F1789" s="36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40">
        <f>ROUND((E1789/D1789)*100, 0)</f>
        <v>15</v>
      </c>
      <c r="P1789" s="19">
        <f t="shared" si="54"/>
        <v>63.88</v>
      </c>
      <c r="Q1789" t="s">
        <v>8342</v>
      </c>
      <c r="R1789" t="s">
        <v>8343</v>
      </c>
      <c r="S1789" s="30">
        <f>(((I1789/60)/60)/24)+DATE(1970, 1, 1)</f>
        <v>42098.613854166666</v>
      </c>
      <c r="T1789" s="30">
        <f t="shared" si="55"/>
        <v>42068.65552083333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 s="19">
        <v>5500</v>
      </c>
      <c r="E1790" s="19">
        <v>76</v>
      </c>
      <c r="F1790" s="36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40">
        <f>ROUND((E1790/D1790)*100, 0)</f>
        <v>1</v>
      </c>
      <c r="P1790" s="19">
        <f t="shared" si="54"/>
        <v>19</v>
      </c>
      <c r="Q1790" t="s">
        <v>8342</v>
      </c>
      <c r="R1790" t="s">
        <v>8343</v>
      </c>
      <c r="S1790" s="30">
        <f>(((I1790/60)/60)/24)+DATE(1970, 1, 1)</f>
        <v>41943.94840277778</v>
      </c>
      <c r="T1790" s="30">
        <f t="shared" si="55"/>
        <v>41913.94840277778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 s="19">
        <v>8000</v>
      </c>
      <c r="E1791" s="19">
        <v>40</v>
      </c>
      <c r="F1791" s="36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40">
        <f>ROUND((E1791/D1791)*100, 0)</f>
        <v>1</v>
      </c>
      <c r="P1791" s="19">
        <f t="shared" si="54"/>
        <v>10</v>
      </c>
      <c r="Q1791" t="s">
        <v>8342</v>
      </c>
      <c r="R1791" t="s">
        <v>8343</v>
      </c>
      <c r="S1791" s="30">
        <f>(((I1791/60)/60)/24)+DATE(1970, 1, 1)</f>
        <v>42016.250034722223</v>
      </c>
      <c r="T1791" s="30">
        <f t="shared" si="55"/>
        <v>41956.250034722223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 s="19">
        <v>33000</v>
      </c>
      <c r="E1792" s="19">
        <v>1636</v>
      </c>
      <c r="F1792" s="36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40">
        <f>ROUND((E1792/D1792)*100, 0)</f>
        <v>5</v>
      </c>
      <c r="P1792" s="19">
        <f t="shared" si="54"/>
        <v>109.07</v>
      </c>
      <c r="Q1792" t="s">
        <v>8342</v>
      </c>
      <c r="R1792" t="s">
        <v>8343</v>
      </c>
      <c r="S1792" s="30">
        <f>(((I1792/60)/60)/24)+DATE(1970, 1, 1)</f>
        <v>42040.674513888895</v>
      </c>
      <c r="T1792" s="30">
        <f t="shared" si="55"/>
        <v>42010.674513888895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 s="19">
        <v>3000</v>
      </c>
      <c r="E1793" s="19">
        <v>107</v>
      </c>
      <c r="F1793" s="36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40">
        <f>ROUND((E1793/D1793)*100, 0)</f>
        <v>4</v>
      </c>
      <c r="P1793" s="19">
        <f t="shared" si="54"/>
        <v>26.75</v>
      </c>
      <c r="Q1793" t="s">
        <v>8342</v>
      </c>
      <c r="R1793" t="s">
        <v>8343</v>
      </c>
      <c r="S1793" s="30">
        <f>(((I1793/60)/60)/24)+DATE(1970, 1, 1)</f>
        <v>42033.740335648152</v>
      </c>
      <c r="T1793" s="30">
        <f t="shared" si="55"/>
        <v>41973.740335648152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 s="19">
        <v>25000</v>
      </c>
      <c r="E1794" s="19">
        <v>15281</v>
      </c>
      <c r="F1794" s="36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40">
        <f>ROUND((E1794/D1794)*100, 0)</f>
        <v>61</v>
      </c>
      <c r="P1794" s="19">
        <f t="shared" si="54"/>
        <v>109.94</v>
      </c>
      <c r="Q1794" t="s">
        <v>8342</v>
      </c>
      <c r="R1794" t="s">
        <v>8343</v>
      </c>
      <c r="S1794" s="30">
        <f>(((I1794/60)/60)/24)+DATE(1970, 1, 1)</f>
        <v>42226.290972222225</v>
      </c>
      <c r="T1794" s="30">
        <f t="shared" si="55"/>
        <v>42189.031041666662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 s="19">
        <v>3000</v>
      </c>
      <c r="E1795" s="19">
        <v>40</v>
      </c>
      <c r="F1795" s="36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40">
        <f>ROUND((E1795/D1795)*100, 0)</f>
        <v>1</v>
      </c>
      <c r="P1795" s="19">
        <f t="shared" ref="P1795:P1858" si="56">IFERROR(ROUND((E1795/L1795), 2),0)</f>
        <v>20</v>
      </c>
      <c r="Q1795" t="s">
        <v>8342</v>
      </c>
      <c r="R1795" t="s">
        <v>8343</v>
      </c>
      <c r="S1795" s="30">
        <f>(((I1795/60)/60)/24)+DATE(1970, 1, 1)</f>
        <v>41970.933333333334</v>
      </c>
      <c r="T1795" s="30">
        <f t="shared" ref="T1795:T1858" si="57">(((J1795/60)/60)/24)+DATE(1970, 1, 1)</f>
        <v>41940.89166666667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 s="19">
        <v>9000</v>
      </c>
      <c r="E1796" s="19">
        <v>997</v>
      </c>
      <c r="F1796" s="3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40">
        <f>ROUND((E1796/D1796)*100, 0)</f>
        <v>11</v>
      </c>
      <c r="P1796" s="19">
        <f t="shared" si="56"/>
        <v>55.39</v>
      </c>
      <c r="Q1796" t="s">
        <v>8342</v>
      </c>
      <c r="R1796" t="s">
        <v>8343</v>
      </c>
      <c r="S1796" s="30">
        <f>(((I1796/60)/60)/24)+DATE(1970, 1, 1)</f>
        <v>42046.551180555558</v>
      </c>
      <c r="T1796" s="30">
        <f t="shared" si="57"/>
        <v>42011.551180555558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 s="19">
        <v>28000</v>
      </c>
      <c r="E1797" s="19">
        <v>10846</v>
      </c>
      <c r="F1797" s="36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40">
        <f>ROUND((E1797/D1797)*100, 0)</f>
        <v>39</v>
      </c>
      <c r="P1797" s="19">
        <f t="shared" si="56"/>
        <v>133.9</v>
      </c>
      <c r="Q1797" t="s">
        <v>8342</v>
      </c>
      <c r="R1797" t="s">
        <v>8343</v>
      </c>
      <c r="S1797" s="30">
        <f>(((I1797/60)/60)/24)+DATE(1970, 1, 1)</f>
        <v>42657.666666666672</v>
      </c>
      <c r="T1797" s="30">
        <f t="shared" si="57"/>
        <v>42628.288668981477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 s="19">
        <v>19000</v>
      </c>
      <c r="E1798" s="19">
        <v>4190</v>
      </c>
      <c r="F1798" s="36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40">
        <f>ROUND((E1798/D1798)*100, 0)</f>
        <v>22</v>
      </c>
      <c r="P1798" s="19">
        <f t="shared" si="56"/>
        <v>48.72</v>
      </c>
      <c r="Q1798" t="s">
        <v>8342</v>
      </c>
      <c r="R1798" t="s">
        <v>8343</v>
      </c>
      <c r="S1798" s="30">
        <f>(((I1798/60)/60)/24)+DATE(1970, 1, 1)</f>
        <v>42575.439421296294</v>
      </c>
      <c r="T1798" s="30">
        <f t="shared" si="57"/>
        <v>42515.439421296294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 s="19">
        <v>10000</v>
      </c>
      <c r="E1799" s="19">
        <v>6755</v>
      </c>
      <c r="F1799" s="36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40">
        <f>ROUND((E1799/D1799)*100, 0)</f>
        <v>68</v>
      </c>
      <c r="P1799" s="19">
        <f t="shared" si="56"/>
        <v>48.25</v>
      </c>
      <c r="Q1799" t="s">
        <v>8342</v>
      </c>
      <c r="R1799" t="s">
        <v>8343</v>
      </c>
      <c r="S1799" s="30">
        <f>(((I1799/60)/60)/24)+DATE(1970, 1, 1)</f>
        <v>42719.56931712963</v>
      </c>
      <c r="T1799" s="30">
        <f t="shared" si="57"/>
        <v>42689.56931712963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 s="19">
        <v>16000</v>
      </c>
      <c r="E1800" s="19">
        <v>2182</v>
      </c>
      <c r="F1800" s="36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40">
        <f>ROUND((E1800/D1800)*100, 0)</f>
        <v>14</v>
      </c>
      <c r="P1800" s="19">
        <f t="shared" si="56"/>
        <v>58.97</v>
      </c>
      <c r="Q1800" t="s">
        <v>8342</v>
      </c>
      <c r="R1800" t="s">
        <v>8343</v>
      </c>
      <c r="S1800" s="30">
        <f>(((I1800/60)/60)/24)+DATE(1970, 1, 1)</f>
        <v>42404.32677083333</v>
      </c>
      <c r="T1800" s="30">
        <f t="shared" si="57"/>
        <v>42344.32677083333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 s="19">
        <v>4000</v>
      </c>
      <c r="E1801" s="19">
        <v>69.83</v>
      </c>
      <c r="F1801" s="36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40">
        <f>ROUND((E1801/D1801)*100, 0)</f>
        <v>2</v>
      </c>
      <c r="P1801" s="19">
        <f t="shared" si="56"/>
        <v>11.64</v>
      </c>
      <c r="Q1801" t="s">
        <v>8342</v>
      </c>
      <c r="R1801" t="s">
        <v>8343</v>
      </c>
      <c r="S1801" s="30">
        <f>(((I1801/60)/60)/24)+DATE(1970, 1, 1)</f>
        <v>41954.884351851855</v>
      </c>
      <c r="T1801" s="30">
        <f t="shared" si="57"/>
        <v>41934.842685185184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 s="19">
        <v>46260</v>
      </c>
      <c r="E1802" s="19">
        <v>9460</v>
      </c>
      <c r="F1802" s="36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40">
        <f>ROUND((E1802/D1802)*100, 0)</f>
        <v>20</v>
      </c>
      <c r="P1802" s="19">
        <f t="shared" si="56"/>
        <v>83.72</v>
      </c>
      <c r="Q1802" t="s">
        <v>8342</v>
      </c>
      <c r="R1802" t="s">
        <v>8343</v>
      </c>
      <c r="S1802" s="30">
        <f>(((I1802/60)/60)/24)+DATE(1970, 1, 1)</f>
        <v>42653.606134259258</v>
      </c>
      <c r="T1802" s="30">
        <f t="shared" si="57"/>
        <v>42623.606134259258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 s="19">
        <v>17000</v>
      </c>
      <c r="E1803" s="19">
        <v>2355</v>
      </c>
      <c r="F1803" s="36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40">
        <f>ROUND((E1803/D1803)*100, 0)</f>
        <v>14</v>
      </c>
      <c r="P1803" s="19">
        <f t="shared" si="56"/>
        <v>63.65</v>
      </c>
      <c r="Q1803" t="s">
        <v>8342</v>
      </c>
      <c r="R1803" t="s">
        <v>8343</v>
      </c>
      <c r="S1803" s="30">
        <f>(((I1803/60)/60)/24)+DATE(1970, 1, 1)</f>
        <v>42353.506944444445</v>
      </c>
      <c r="T1803" s="30">
        <f t="shared" si="57"/>
        <v>42321.660509259258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 s="19">
        <v>3500</v>
      </c>
      <c r="E1804" s="19">
        <v>1697</v>
      </c>
      <c r="F1804" s="36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40">
        <f>ROUND((E1804/D1804)*100, 0)</f>
        <v>48</v>
      </c>
      <c r="P1804" s="19">
        <f t="shared" si="56"/>
        <v>94.28</v>
      </c>
      <c r="Q1804" t="s">
        <v>8342</v>
      </c>
      <c r="R1804" t="s">
        <v>8343</v>
      </c>
      <c r="S1804" s="30">
        <f>(((I1804/60)/60)/24)+DATE(1970, 1, 1)</f>
        <v>42182.915972222225</v>
      </c>
      <c r="T1804" s="30">
        <f t="shared" si="57"/>
        <v>42159.47256944445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 s="19">
        <v>17500</v>
      </c>
      <c r="E1805" s="19">
        <v>5390</v>
      </c>
      <c r="F1805" s="36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40">
        <f>ROUND((E1805/D1805)*100, 0)</f>
        <v>31</v>
      </c>
      <c r="P1805" s="19">
        <f t="shared" si="56"/>
        <v>71.87</v>
      </c>
      <c r="Q1805" t="s">
        <v>8342</v>
      </c>
      <c r="R1805" t="s">
        <v>8343</v>
      </c>
      <c r="S1805" s="30">
        <f>(((I1805/60)/60)/24)+DATE(1970, 1, 1)</f>
        <v>42049.071550925932</v>
      </c>
      <c r="T1805" s="30">
        <f t="shared" si="57"/>
        <v>42018.071550925932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 s="19">
        <v>15500</v>
      </c>
      <c r="E1806" s="19">
        <v>5452</v>
      </c>
      <c r="F1806" s="3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40">
        <f>ROUND((E1806/D1806)*100, 0)</f>
        <v>35</v>
      </c>
      <c r="P1806" s="19">
        <f t="shared" si="56"/>
        <v>104.85</v>
      </c>
      <c r="Q1806" t="s">
        <v>8342</v>
      </c>
      <c r="R1806" t="s">
        <v>8343</v>
      </c>
      <c r="S1806" s="30">
        <f>(((I1806/60)/60)/24)+DATE(1970, 1, 1)</f>
        <v>42322.719953703709</v>
      </c>
      <c r="T1806" s="30">
        <f t="shared" si="57"/>
        <v>42282.678287037037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 s="19">
        <v>22500</v>
      </c>
      <c r="E1807" s="19">
        <v>8191</v>
      </c>
      <c r="F1807" s="36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40">
        <f>ROUND((E1807/D1807)*100, 0)</f>
        <v>36</v>
      </c>
      <c r="P1807" s="19">
        <f t="shared" si="56"/>
        <v>67.14</v>
      </c>
      <c r="Q1807" t="s">
        <v>8342</v>
      </c>
      <c r="R1807" t="s">
        <v>8343</v>
      </c>
      <c r="S1807" s="30">
        <f>(((I1807/60)/60)/24)+DATE(1970, 1, 1)</f>
        <v>42279.75</v>
      </c>
      <c r="T1807" s="30">
        <f t="shared" si="57"/>
        <v>42247.803912037038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 s="19">
        <v>20000</v>
      </c>
      <c r="E1808" s="19">
        <v>591</v>
      </c>
      <c r="F1808" s="36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40">
        <f>ROUND((E1808/D1808)*100, 0)</f>
        <v>3</v>
      </c>
      <c r="P1808" s="19">
        <f t="shared" si="56"/>
        <v>73.88</v>
      </c>
      <c r="Q1808" t="s">
        <v>8342</v>
      </c>
      <c r="R1808" t="s">
        <v>8343</v>
      </c>
      <c r="S1808" s="30">
        <f>(((I1808/60)/60)/24)+DATE(1970, 1, 1)</f>
        <v>41912.638298611113</v>
      </c>
      <c r="T1808" s="30">
        <f t="shared" si="57"/>
        <v>41877.638298611113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 s="19">
        <v>5000</v>
      </c>
      <c r="E1809" s="19">
        <v>553</v>
      </c>
      <c r="F1809" s="36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40">
        <f>ROUND((E1809/D1809)*100, 0)</f>
        <v>11</v>
      </c>
      <c r="P1809" s="19">
        <f t="shared" si="56"/>
        <v>69.13</v>
      </c>
      <c r="Q1809" t="s">
        <v>8342</v>
      </c>
      <c r="R1809" t="s">
        <v>8343</v>
      </c>
      <c r="S1809" s="30">
        <f>(((I1809/60)/60)/24)+DATE(1970, 1, 1)</f>
        <v>41910.068437499998</v>
      </c>
      <c r="T1809" s="30">
        <f t="shared" si="57"/>
        <v>41880.068437499998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 s="19">
        <v>28000</v>
      </c>
      <c r="E1810" s="19">
        <v>11594</v>
      </c>
      <c r="F1810" s="36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40">
        <f>ROUND((E1810/D1810)*100, 0)</f>
        <v>41</v>
      </c>
      <c r="P1810" s="19">
        <f t="shared" si="56"/>
        <v>120.77</v>
      </c>
      <c r="Q1810" t="s">
        <v>8342</v>
      </c>
      <c r="R1810" t="s">
        <v>8343</v>
      </c>
      <c r="S1810" s="30">
        <f>(((I1810/60)/60)/24)+DATE(1970, 1, 1)</f>
        <v>42777.680902777778</v>
      </c>
      <c r="T1810" s="30">
        <f t="shared" si="57"/>
        <v>42742.680902777778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 s="19">
        <v>3500</v>
      </c>
      <c r="E1811" s="19">
        <v>380</v>
      </c>
      <c r="F1811" s="36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40">
        <f>ROUND((E1811/D1811)*100, 0)</f>
        <v>11</v>
      </c>
      <c r="P1811" s="19">
        <f t="shared" si="56"/>
        <v>42.22</v>
      </c>
      <c r="Q1811" t="s">
        <v>8342</v>
      </c>
      <c r="R1811" t="s">
        <v>8343</v>
      </c>
      <c r="S1811" s="30">
        <f>(((I1811/60)/60)/24)+DATE(1970, 1, 1)</f>
        <v>42064.907858796301</v>
      </c>
      <c r="T1811" s="30">
        <f t="shared" si="57"/>
        <v>42029.907858796301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 s="19">
        <v>450</v>
      </c>
      <c r="E1812" s="19">
        <v>15</v>
      </c>
      <c r="F1812" s="36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40">
        <f>ROUND((E1812/D1812)*100, 0)</f>
        <v>3</v>
      </c>
      <c r="P1812" s="19">
        <f t="shared" si="56"/>
        <v>7.5</v>
      </c>
      <c r="Q1812" t="s">
        <v>8342</v>
      </c>
      <c r="R1812" t="s">
        <v>8343</v>
      </c>
      <c r="S1812" s="30">
        <f>(((I1812/60)/60)/24)+DATE(1970, 1, 1)</f>
        <v>41872.91002314815</v>
      </c>
      <c r="T1812" s="30">
        <f t="shared" si="57"/>
        <v>41860.91002314815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 s="19">
        <v>54000</v>
      </c>
      <c r="E1813" s="19">
        <v>40</v>
      </c>
      <c r="F1813" s="36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40">
        <f>ROUND((E1813/D1813)*100, 0)</f>
        <v>0</v>
      </c>
      <c r="P1813" s="19">
        <f t="shared" si="56"/>
        <v>1.54</v>
      </c>
      <c r="Q1813" t="s">
        <v>8342</v>
      </c>
      <c r="R1813" t="s">
        <v>8343</v>
      </c>
      <c r="S1813" s="30">
        <f>(((I1813/60)/60)/24)+DATE(1970, 1, 1)</f>
        <v>41936.166666666664</v>
      </c>
      <c r="T1813" s="30">
        <f t="shared" si="57"/>
        <v>41876.433680555558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 s="19">
        <v>6500</v>
      </c>
      <c r="E1814" s="19">
        <v>865</v>
      </c>
      <c r="F1814" s="36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40">
        <f>ROUND((E1814/D1814)*100, 0)</f>
        <v>13</v>
      </c>
      <c r="P1814" s="19">
        <f t="shared" si="56"/>
        <v>37.61</v>
      </c>
      <c r="Q1814" t="s">
        <v>8342</v>
      </c>
      <c r="R1814" t="s">
        <v>8343</v>
      </c>
      <c r="S1814" s="30">
        <f>(((I1814/60)/60)/24)+DATE(1970, 1, 1)</f>
        <v>42554.318703703699</v>
      </c>
      <c r="T1814" s="30">
        <f t="shared" si="57"/>
        <v>42524.318703703699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 s="19">
        <v>8750</v>
      </c>
      <c r="E1815" s="19">
        <v>0</v>
      </c>
      <c r="F1815" s="36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40">
        <f>ROUND((E1815/D1815)*100, 0)</f>
        <v>0</v>
      </c>
      <c r="P1815" s="19">
        <f t="shared" si="56"/>
        <v>0</v>
      </c>
      <c r="Q1815" t="s">
        <v>8342</v>
      </c>
      <c r="R1815" t="s">
        <v>8343</v>
      </c>
      <c r="S1815" s="30">
        <f>(((I1815/60)/60)/24)+DATE(1970, 1, 1)</f>
        <v>41859.889027777775</v>
      </c>
      <c r="T1815" s="30">
        <f t="shared" si="57"/>
        <v>41829.889027777775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 s="19">
        <v>12000</v>
      </c>
      <c r="E1816" s="19">
        <v>5902</v>
      </c>
      <c r="F1816" s="3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40">
        <f>ROUND((E1816/D1816)*100, 0)</f>
        <v>49</v>
      </c>
      <c r="P1816" s="19">
        <f t="shared" si="56"/>
        <v>42.16</v>
      </c>
      <c r="Q1816" t="s">
        <v>8342</v>
      </c>
      <c r="R1816" t="s">
        <v>8343</v>
      </c>
      <c r="S1816" s="30">
        <f>(((I1816/60)/60)/24)+DATE(1970, 1, 1)</f>
        <v>42063.314074074078</v>
      </c>
      <c r="T1816" s="30">
        <f t="shared" si="57"/>
        <v>42033.314074074078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 s="19">
        <v>3000</v>
      </c>
      <c r="E1817" s="19">
        <v>0</v>
      </c>
      <c r="F1817" s="36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40">
        <f>ROUND((E1817/D1817)*100, 0)</f>
        <v>0</v>
      </c>
      <c r="P1817" s="19">
        <f t="shared" si="56"/>
        <v>0</v>
      </c>
      <c r="Q1817" t="s">
        <v>8342</v>
      </c>
      <c r="R1817" t="s">
        <v>8343</v>
      </c>
      <c r="S1817" s="30">
        <f>(((I1817/60)/60)/24)+DATE(1970, 1, 1)</f>
        <v>42186.906678240746</v>
      </c>
      <c r="T1817" s="30">
        <f t="shared" si="57"/>
        <v>42172.906678240746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 s="19">
        <v>25000</v>
      </c>
      <c r="E1818" s="19">
        <v>509</v>
      </c>
      <c r="F1818" s="36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40">
        <f>ROUND((E1818/D1818)*100, 0)</f>
        <v>2</v>
      </c>
      <c r="P1818" s="19">
        <f t="shared" si="56"/>
        <v>84.83</v>
      </c>
      <c r="Q1818" t="s">
        <v>8342</v>
      </c>
      <c r="R1818" t="s">
        <v>8343</v>
      </c>
      <c r="S1818" s="30">
        <f>(((I1818/60)/60)/24)+DATE(1970, 1, 1)</f>
        <v>42576.791666666672</v>
      </c>
      <c r="T1818" s="30">
        <f t="shared" si="57"/>
        <v>42548.876192129625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 s="19">
        <v>18000</v>
      </c>
      <c r="E1819" s="19">
        <v>9419</v>
      </c>
      <c r="F1819" s="36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40">
        <f>ROUND((E1819/D1819)*100, 0)</f>
        <v>52</v>
      </c>
      <c r="P1819" s="19">
        <f t="shared" si="56"/>
        <v>94.19</v>
      </c>
      <c r="Q1819" t="s">
        <v>8342</v>
      </c>
      <c r="R1819" t="s">
        <v>8343</v>
      </c>
      <c r="S1819" s="30">
        <f>(((I1819/60)/60)/24)+DATE(1970, 1, 1)</f>
        <v>42765.290972222225</v>
      </c>
      <c r="T1819" s="30">
        <f t="shared" si="57"/>
        <v>42705.662118055552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 s="19">
        <v>15000</v>
      </c>
      <c r="E1820" s="19">
        <v>0</v>
      </c>
      <c r="F1820" s="36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40">
        <f>ROUND((E1820/D1820)*100, 0)</f>
        <v>0</v>
      </c>
      <c r="P1820" s="19">
        <f t="shared" si="56"/>
        <v>0</v>
      </c>
      <c r="Q1820" t="s">
        <v>8342</v>
      </c>
      <c r="R1820" t="s">
        <v>8343</v>
      </c>
      <c r="S1820" s="30">
        <f>(((I1820/60)/60)/24)+DATE(1970, 1, 1)</f>
        <v>42097.192708333328</v>
      </c>
      <c r="T1820" s="30">
        <f t="shared" si="57"/>
        <v>42067.234375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 s="19">
        <v>1200</v>
      </c>
      <c r="E1821" s="19">
        <v>25</v>
      </c>
      <c r="F1821" s="36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40">
        <f>ROUND((E1821/D1821)*100, 0)</f>
        <v>2</v>
      </c>
      <c r="P1821" s="19">
        <f t="shared" si="56"/>
        <v>6.25</v>
      </c>
      <c r="Q1821" t="s">
        <v>8342</v>
      </c>
      <c r="R1821" t="s">
        <v>8343</v>
      </c>
      <c r="S1821" s="30">
        <f>(((I1821/60)/60)/24)+DATE(1970, 1, 1)</f>
        <v>41850.752268518518</v>
      </c>
      <c r="T1821" s="30">
        <f t="shared" si="57"/>
        <v>41820.752268518518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 s="19">
        <v>26000</v>
      </c>
      <c r="E1822" s="19">
        <v>1707</v>
      </c>
      <c r="F1822" s="36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40">
        <f>ROUND((E1822/D1822)*100, 0)</f>
        <v>7</v>
      </c>
      <c r="P1822" s="19">
        <f t="shared" si="56"/>
        <v>213.38</v>
      </c>
      <c r="Q1822" t="s">
        <v>8342</v>
      </c>
      <c r="R1822" t="s">
        <v>8343</v>
      </c>
      <c r="S1822" s="30">
        <f>(((I1822/60)/60)/24)+DATE(1970, 1, 1)</f>
        <v>42095.042708333334</v>
      </c>
      <c r="T1822" s="30">
        <f t="shared" si="57"/>
        <v>42065.084375000006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 s="19">
        <v>2500</v>
      </c>
      <c r="E1823" s="19">
        <v>3372.25</v>
      </c>
      <c r="F1823" s="34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38">
        <f>ROUND((E1823/D1823)*100, 0)</f>
        <v>135</v>
      </c>
      <c r="P1823" s="19">
        <f t="shared" si="56"/>
        <v>59.16</v>
      </c>
      <c r="Q1823" t="s">
        <v>8329</v>
      </c>
      <c r="R1823" t="s">
        <v>8330</v>
      </c>
      <c r="S1823" s="30">
        <f>(((I1823/60)/60)/24)+DATE(1970, 1, 1)</f>
        <v>40971.319062499999</v>
      </c>
      <c r="T1823" s="30">
        <f t="shared" si="57"/>
        <v>40926.319062499999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 s="19">
        <v>300</v>
      </c>
      <c r="E1824" s="19">
        <v>300</v>
      </c>
      <c r="F1824" s="3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38">
        <f>ROUND((E1824/D1824)*100, 0)</f>
        <v>100</v>
      </c>
      <c r="P1824" s="19">
        <f t="shared" si="56"/>
        <v>27.27</v>
      </c>
      <c r="Q1824" t="s">
        <v>8329</v>
      </c>
      <c r="R1824" t="s">
        <v>8330</v>
      </c>
      <c r="S1824" s="30">
        <f>(((I1824/60)/60)/24)+DATE(1970, 1, 1)</f>
        <v>41670.792361111111</v>
      </c>
      <c r="T1824" s="30">
        <f t="shared" si="57"/>
        <v>41634.797013888885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 s="19">
        <v>700</v>
      </c>
      <c r="E1825" s="19">
        <v>811</v>
      </c>
      <c r="F1825" s="34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38">
        <f>ROUND((E1825/D1825)*100, 0)</f>
        <v>116</v>
      </c>
      <c r="P1825" s="19">
        <f t="shared" si="56"/>
        <v>24.58</v>
      </c>
      <c r="Q1825" t="s">
        <v>8329</v>
      </c>
      <c r="R1825" t="s">
        <v>8330</v>
      </c>
      <c r="S1825" s="30">
        <f>(((I1825/60)/60)/24)+DATE(1970, 1, 1)</f>
        <v>41206.684907407405</v>
      </c>
      <c r="T1825" s="30">
        <f t="shared" si="57"/>
        <v>41176.684907407405</v>
      </c>
    </row>
    <row r="1826" spans="1:20" x14ac:dyDescent="0.25">
      <c r="A1826">
        <v>1824</v>
      </c>
      <c r="B1826" s="3" t="s">
        <v>1825</v>
      </c>
      <c r="C1826" s="3" t="s">
        <v>5934</v>
      </c>
      <c r="D1826" s="19">
        <v>3000</v>
      </c>
      <c r="E1826" s="19">
        <v>3002</v>
      </c>
      <c r="F1826" s="34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38">
        <f>ROUND((E1826/D1826)*100, 0)</f>
        <v>100</v>
      </c>
      <c r="P1826" s="19">
        <f t="shared" si="56"/>
        <v>75.05</v>
      </c>
      <c r="Q1826" t="s">
        <v>8329</v>
      </c>
      <c r="R1826" t="s">
        <v>8330</v>
      </c>
      <c r="S1826" s="30">
        <f>(((I1826/60)/60)/24)+DATE(1970, 1, 1)</f>
        <v>41647.088888888888</v>
      </c>
      <c r="T1826" s="30">
        <f t="shared" si="57"/>
        <v>41626.916284722225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 s="19">
        <v>2000</v>
      </c>
      <c r="E1827" s="19">
        <v>2101</v>
      </c>
      <c r="F1827" s="34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38">
        <f>ROUND((E1827/D1827)*100, 0)</f>
        <v>105</v>
      </c>
      <c r="P1827" s="19">
        <f t="shared" si="56"/>
        <v>42.02</v>
      </c>
      <c r="Q1827" t="s">
        <v>8329</v>
      </c>
      <c r="R1827" t="s">
        <v>8330</v>
      </c>
      <c r="S1827" s="30">
        <f>(((I1827/60)/60)/24)+DATE(1970, 1, 1)</f>
        <v>41466.83452546296</v>
      </c>
      <c r="T1827" s="30">
        <f t="shared" si="57"/>
        <v>41443.83452546296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 s="19">
        <v>2000</v>
      </c>
      <c r="E1828" s="19">
        <v>2020</v>
      </c>
      <c r="F1828" s="34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38">
        <f>ROUND((E1828/D1828)*100, 0)</f>
        <v>101</v>
      </c>
      <c r="P1828" s="19">
        <f t="shared" si="56"/>
        <v>53.16</v>
      </c>
      <c r="Q1828" t="s">
        <v>8329</v>
      </c>
      <c r="R1828" t="s">
        <v>8330</v>
      </c>
      <c r="S1828" s="30">
        <f>(((I1828/60)/60)/24)+DATE(1970, 1, 1)</f>
        <v>41687.923807870371</v>
      </c>
      <c r="T1828" s="30">
        <f t="shared" si="57"/>
        <v>41657.923807870371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 s="19">
        <v>8000</v>
      </c>
      <c r="E1829" s="19">
        <v>8053</v>
      </c>
      <c r="F1829" s="34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38">
        <f>ROUND((E1829/D1829)*100, 0)</f>
        <v>101</v>
      </c>
      <c r="P1829" s="19">
        <f t="shared" si="56"/>
        <v>83.89</v>
      </c>
      <c r="Q1829" t="s">
        <v>8329</v>
      </c>
      <c r="R1829" t="s">
        <v>8330</v>
      </c>
      <c r="S1829" s="30">
        <f>(((I1829/60)/60)/24)+DATE(1970, 1, 1)</f>
        <v>40605.325937499998</v>
      </c>
      <c r="T1829" s="30">
        <f t="shared" si="57"/>
        <v>40555.325937499998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 s="19">
        <v>20000</v>
      </c>
      <c r="E1830" s="19">
        <v>20032</v>
      </c>
      <c r="F1830" s="34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38">
        <f>ROUND((E1830/D1830)*100, 0)</f>
        <v>100</v>
      </c>
      <c r="P1830" s="19">
        <f t="shared" si="56"/>
        <v>417.33</v>
      </c>
      <c r="Q1830" t="s">
        <v>8329</v>
      </c>
      <c r="R1830" t="s">
        <v>8330</v>
      </c>
      <c r="S1830" s="30">
        <f>(((I1830/60)/60)/24)+DATE(1970, 1, 1)</f>
        <v>41768.916666666664</v>
      </c>
      <c r="T1830" s="30">
        <f t="shared" si="57"/>
        <v>41736.899652777778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 s="19">
        <v>1500</v>
      </c>
      <c r="E1831" s="19">
        <v>2500.25</v>
      </c>
      <c r="F1831" s="34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38">
        <f>ROUND((E1831/D1831)*100, 0)</f>
        <v>167</v>
      </c>
      <c r="P1831" s="19">
        <f t="shared" si="56"/>
        <v>75.77</v>
      </c>
      <c r="Q1831" t="s">
        <v>8329</v>
      </c>
      <c r="R1831" t="s">
        <v>8330</v>
      </c>
      <c r="S1831" s="30">
        <f>(((I1831/60)/60)/24)+DATE(1970, 1, 1)</f>
        <v>40564.916666666664</v>
      </c>
      <c r="T1831" s="30">
        <f t="shared" si="57"/>
        <v>40516.087627314817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 s="19">
        <v>15000</v>
      </c>
      <c r="E1832" s="19">
        <v>15230</v>
      </c>
      <c r="F1832" s="34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38">
        <f>ROUND((E1832/D1832)*100, 0)</f>
        <v>102</v>
      </c>
      <c r="P1832" s="19">
        <f t="shared" si="56"/>
        <v>67.39</v>
      </c>
      <c r="Q1832" t="s">
        <v>8329</v>
      </c>
      <c r="R1832" t="s">
        <v>8330</v>
      </c>
      <c r="S1832" s="30">
        <f>(((I1832/60)/60)/24)+DATE(1970, 1, 1)</f>
        <v>41694.684108796297</v>
      </c>
      <c r="T1832" s="30">
        <f t="shared" si="57"/>
        <v>41664.684108796297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 s="19">
        <v>1000</v>
      </c>
      <c r="E1833" s="19">
        <v>1030</v>
      </c>
      <c r="F1833" s="34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38">
        <f>ROUND((E1833/D1833)*100, 0)</f>
        <v>103</v>
      </c>
      <c r="P1833" s="19">
        <f t="shared" si="56"/>
        <v>73.569999999999993</v>
      </c>
      <c r="Q1833" t="s">
        <v>8329</v>
      </c>
      <c r="R1833" t="s">
        <v>8330</v>
      </c>
      <c r="S1833" s="30">
        <f>(((I1833/60)/60)/24)+DATE(1970, 1, 1)</f>
        <v>41041.996099537035</v>
      </c>
      <c r="T1833" s="30">
        <f t="shared" si="57"/>
        <v>41026.996099537035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 s="19">
        <v>350</v>
      </c>
      <c r="E1834" s="19">
        <v>500</v>
      </c>
      <c r="F1834" s="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38">
        <f>ROUND((E1834/D1834)*100, 0)</f>
        <v>143</v>
      </c>
      <c r="P1834" s="19">
        <f t="shared" si="56"/>
        <v>25</v>
      </c>
      <c r="Q1834" t="s">
        <v>8329</v>
      </c>
      <c r="R1834" t="s">
        <v>8330</v>
      </c>
      <c r="S1834" s="30">
        <f>(((I1834/60)/60)/24)+DATE(1970, 1, 1)</f>
        <v>40606.539664351854</v>
      </c>
      <c r="T1834" s="30">
        <f t="shared" si="57"/>
        <v>40576.539664351854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 s="19">
        <v>400</v>
      </c>
      <c r="E1835" s="19">
        <v>1050</v>
      </c>
      <c r="F1835" s="34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39">
        <f>ROUND((E1835/D1835)*100, 0)</f>
        <v>263</v>
      </c>
      <c r="P1835" s="19">
        <f t="shared" si="56"/>
        <v>42</v>
      </c>
      <c r="Q1835" t="s">
        <v>8329</v>
      </c>
      <c r="R1835" t="s">
        <v>8330</v>
      </c>
      <c r="S1835" s="30">
        <f>(((I1835/60)/60)/24)+DATE(1970, 1, 1)</f>
        <v>41335.332638888889</v>
      </c>
      <c r="T1835" s="30">
        <f t="shared" si="57"/>
        <v>41303.044016203705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 s="19">
        <v>10000</v>
      </c>
      <c r="E1836" s="19">
        <v>11805</v>
      </c>
      <c r="F1836" s="34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38">
        <f>ROUND((E1836/D1836)*100, 0)</f>
        <v>118</v>
      </c>
      <c r="P1836" s="19">
        <f t="shared" si="56"/>
        <v>131.16999999999999</v>
      </c>
      <c r="Q1836" t="s">
        <v>8329</v>
      </c>
      <c r="R1836" t="s">
        <v>8330</v>
      </c>
      <c r="S1836" s="30">
        <f>(((I1836/60)/60)/24)+DATE(1970, 1, 1)</f>
        <v>42028.964062500003</v>
      </c>
      <c r="T1836" s="30">
        <f t="shared" si="57"/>
        <v>41988.964062500003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 s="19">
        <v>500</v>
      </c>
      <c r="E1837" s="19">
        <v>520</v>
      </c>
      <c r="F1837" s="34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38">
        <f>ROUND((E1837/D1837)*100, 0)</f>
        <v>104</v>
      </c>
      <c r="P1837" s="19">
        <f t="shared" si="56"/>
        <v>47.27</v>
      </c>
      <c r="Q1837" t="s">
        <v>8329</v>
      </c>
      <c r="R1837" t="s">
        <v>8330</v>
      </c>
      <c r="S1837" s="30">
        <f>(((I1837/60)/60)/24)+DATE(1970, 1, 1)</f>
        <v>42460.660543981481</v>
      </c>
      <c r="T1837" s="30">
        <f t="shared" si="57"/>
        <v>42430.702210648145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 s="19">
        <v>5000</v>
      </c>
      <c r="E1838" s="19">
        <v>10017</v>
      </c>
      <c r="F1838" s="34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39">
        <f>ROUND((E1838/D1838)*100, 0)</f>
        <v>200</v>
      </c>
      <c r="P1838" s="19">
        <f t="shared" si="56"/>
        <v>182.13</v>
      </c>
      <c r="Q1838" t="s">
        <v>8329</v>
      </c>
      <c r="R1838" t="s">
        <v>8330</v>
      </c>
      <c r="S1838" s="30">
        <f>(((I1838/60)/60)/24)+DATE(1970, 1, 1)</f>
        <v>41322.809363425928</v>
      </c>
      <c r="T1838" s="30">
        <f t="shared" si="57"/>
        <v>41305.809363425928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 s="19">
        <v>600</v>
      </c>
      <c r="E1839" s="19">
        <v>1841</v>
      </c>
      <c r="F1839" s="34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39">
        <f>ROUND((E1839/D1839)*100, 0)</f>
        <v>307</v>
      </c>
      <c r="P1839" s="19">
        <f t="shared" si="56"/>
        <v>61.37</v>
      </c>
      <c r="Q1839" t="s">
        <v>8329</v>
      </c>
      <c r="R1839" t="s">
        <v>8330</v>
      </c>
      <c r="S1839" s="30">
        <f>(((I1839/60)/60)/24)+DATE(1970, 1, 1)</f>
        <v>40986.006192129629</v>
      </c>
      <c r="T1839" s="30">
        <f t="shared" si="57"/>
        <v>40926.047858796301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 s="19">
        <v>1000</v>
      </c>
      <c r="E1840" s="19">
        <v>1001.49</v>
      </c>
      <c r="F1840" s="34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38">
        <f>ROUND((E1840/D1840)*100, 0)</f>
        <v>100</v>
      </c>
      <c r="P1840" s="19">
        <f t="shared" si="56"/>
        <v>35.770000000000003</v>
      </c>
      <c r="Q1840" t="s">
        <v>8329</v>
      </c>
      <c r="R1840" t="s">
        <v>8330</v>
      </c>
      <c r="S1840" s="30">
        <f>(((I1840/60)/60)/24)+DATE(1970, 1, 1)</f>
        <v>40817.125</v>
      </c>
      <c r="T1840" s="30">
        <f t="shared" si="57"/>
        <v>40788.786539351851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 s="19">
        <v>1000</v>
      </c>
      <c r="E1841" s="19">
        <v>2053</v>
      </c>
      <c r="F1841" s="34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39">
        <f>ROUND((E1841/D1841)*100, 0)</f>
        <v>205</v>
      </c>
      <c r="P1841" s="19">
        <f t="shared" si="56"/>
        <v>45.62</v>
      </c>
      <c r="Q1841" t="s">
        <v>8329</v>
      </c>
      <c r="R1841" t="s">
        <v>8330</v>
      </c>
      <c r="S1841" s="30">
        <f>(((I1841/60)/60)/24)+DATE(1970, 1, 1)</f>
        <v>42644.722013888888</v>
      </c>
      <c r="T1841" s="30">
        <f t="shared" si="57"/>
        <v>42614.722013888888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 s="19">
        <v>900</v>
      </c>
      <c r="E1842" s="19">
        <v>980</v>
      </c>
      <c r="F1842" s="34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38">
        <f>ROUND((E1842/D1842)*100, 0)</f>
        <v>109</v>
      </c>
      <c r="P1842" s="19">
        <f t="shared" si="56"/>
        <v>75.38</v>
      </c>
      <c r="Q1842" t="s">
        <v>8329</v>
      </c>
      <c r="R1842" t="s">
        <v>8330</v>
      </c>
      <c r="S1842" s="30">
        <f>(((I1842/60)/60)/24)+DATE(1970, 1, 1)</f>
        <v>41401.207638888889</v>
      </c>
      <c r="T1842" s="30">
        <f t="shared" si="57"/>
        <v>41382.096180555556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 s="19">
        <v>2000</v>
      </c>
      <c r="E1843" s="19">
        <v>2035</v>
      </c>
      <c r="F1843" s="34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38">
        <f>ROUND((E1843/D1843)*100, 0)</f>
        <v>102</v>
      </c>
      <c r="P1843" s="19">
        <f t="shared" si="56"/>
        <v>50.88</v>
      </c>
      <c r="Q1843" t="s">
        <v>8329</v>
      </c>
      <c r="R1843" t="s">
        <v>8330</v>
      </c>
      <c r="S1843" s="30">
        <f>(((I1843/60)/60)/24)+DATE(1970, 1, 1)</f>
        <v>41779.207638888889</v>
      </c>
      <c r="T1843" s="30">
        <f t="shared" si="57"/>
        <v>41745.84542824074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 s="19">
        <v>2000</v>
      </c>
      <c r="E1844" s="19">
        <v>2505</v>
      </c>
      <c r="F1844" s="3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38">
        <f>ROUND((E1844/D1844)*100, 0)</f>
        <v>125</v>
      </c>
      <c r="P1844" s="19">
        <f t="shared" si="56"/>
        <v>119.29</v>
      </c>
      <c r="Q1844" t="s">
        <v>8329</v>
      </c>
      <c r="R1844" t="s">
        <v>8330</v>
      </c>
      <c r="S1844" s="30">
        <f>(((I1844/60)/60)/24)+DATE(1970, 1, 1)</f>
        <v>42065.249305555553</v>
      </c>
      <c r="T1844" s="30">
        <f t="shared" si="57"/>
        <v>42031.631724537037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 s="19">
        <v>10000</v>
      </c>
      <c r="E1845" s="19">
        <v>12400.61</v>
      </c>
      <c r="F1845" s="34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38">
        <f>ROUND((E1845/D1845)*100, 0)</f>
        <v>124</v>
      </c>
      <c r="P1845" s="19">
        <f t="shared" si="56"/>
        <v>92.54</v>
      </c>
      <c r="Q1845" t="s">
        <v>8329</v>
      </c>
      <c r="R1845" t="s">
        <v>8330</v>
      </c>
      <c r="S1845" s="30">
        <f>(((I1845/60)/60)/24)+DATE(1970, 1, 1)</f>
        <v>40594.994837962964</v>
      </c>
      <c r="T1845" s="30">
        <f t="shared" si="57"/>
        <v>40564.994837962964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 s="19">
        <v>1500</v>
      </c>
      <c r="E1846" s="19">
        <v>1521</v>
      </c>
      <c r="F1846" s="34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38">
        <f>ROUND((E1846/D1846)*100, 0)</f>
        <v>101</v>
      </c>
      <c r="P1846" s="19">
        <f t="shared" si="56"/>
        <v>76.05</v>
      </c>
      <c r="Q1846" t="s">
        <v>8329</v>
      </c>
      <c r="R1846" t="s">
        <v>8330</v>
      </c>
      <c r="S1846" s="30">
        <f>(((I1846/60)/60)/24)+DATE(1970, 1, 1)</f>
        <v>40705.125</v>
      </c>
      <c r="T1846" s="30">
        <f t="shared" si="57"/>
        <v>40666.973541666666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 s="19">
        <v>1000</v>
      </c>
      <c r="E1847" s="19">
        <v>1000</v>
      </c>
      <c r="F1847" s="34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38">
        <f>ROUND((E1847/D1847)*100, 0)</f>
        <v>100</v>
      </c>
      <c r="P1847" s="19">
        <f t="shared" si="56"/>
        <v>52.63</v>
      </c>
      <c r="Q1847" t="s">
        <v>8329</v>
      </c>
      <c r="R1847" t="s">
        <v>8330</v>
      </c>
      <c r="S1847" s="30">
        <f>(((I1847/60)/60)/24)+DATE(1970, 1, 1)</f>
        <v>42538.204861111109</v>
      </c>
      <c r="T1847" s="30">
        <f t="shared" si="57"/>
        <v>42523.333310185189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 s="19">
        <v>15000</v>
      </c>
      <c r="E1848" s="19">
        <v>20689</v>
      </c>
      <c r="F1848" s="34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38">
        <f>ROUND((E1848/D1848)*100, 0)</f>
        <v>138</v>
      </c>
      <c r="P1848" s="19">
        <f t="shared" si="56"/>
        <v>98.99</v>
      </c>
      <c r="Q1848" t="s">
        <v>8329</v>
      </c>
      <c r="R1848" t="s">
        <v>8330</v>
      </c>
      <c r="S1848" s="30">
        <f>(((I1848/60)/60)/24)+DATE(1970, 1, 1)</f>
        <v>41258.650196759263</v>
      </c>
      <c r="T1848" s="30">
        <f t="shared" si="57"/>
        <v>41228.650196759263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 s="19">
        <v>2500</v>
      </c>
      <c r="E1849" s="19">
        <v>3022</v>
      </c>
      <c r="F1849" s="34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38">
        <f>ROUND((E1849/D1849)*100, 0)</f>
        <v>121</v>
      </c>
      <c r="P1849" s="19">
        <f t="shared" si="56"/>
        <v>79.53</v>
      </c>
      <c r="Q1849" t="s">
        <v>8329</v>
      </c>
      <c r="R1849" t="s">
        <v>8330</v>
      </c>
      <c r="S1849" s="30">
        <f>(((I1849/60)/60)/24)+DATE(1970, 1, 1)</f>
        <v>42115.236481481479</v>
      </c>
      <c r="T1849" s="30">
        <f t="shared" si="57"/>
        <v>42094.236481481479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 s="19">
        <v>3000</v>
      </c>
      <c r="E1850" s="19">
        <v>3221</v>
      </c>
      <c r="F1850" s="34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38">
        <f>ROUND((E1850/D1850)*100, 0)</f>
        <v>107</v>
      </c>
      <c r="P1850" s="19">
        <f t="shared" si="56"/>
        <v>134.21</v>
      </c>
      <c r="Q1850" t="s">
        <v>8329</v>
      </c>
      <c r="R1850" t="s">
        <v>8330</v>
      </c>
      <c r="S1850" s="30">
        <f>(((I1850/60)/60)/24)+DATE(1970, 1, 1)</f>
        <v>40755.290972222225</v>
      </c>
      <c r="T1850" s="30">
        <f t="shared" si="57"/>
        <v>40691.788055555553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 s="19">
        <v>300</v>
      </c>
      <c r="E1851" s="19">
        <v>301</v>
      </c>
      <c r="F1851" s="34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38">
        <f>ROUND((E1851/D1851)*100, 0)</f>
        <v>100</v>
      </c>
      <c r="P1851" s="19">
        <f t="shared" si="56"/>
        <v>37.630000000000003</v>
      </c>
      <c r="Q1851" t="s">
        <v>8329</v>
      </c>
      <c r="R1851" t="s">
        <v>8330</v>
      </c>
      <c r="S1851" s="30">
        <f>(((I1851/60)/60)/24)+DATE(1970, 1, 1)</f>
        <v>41199.845590277779</v>
      </c>
      <c r="T1851" s="30">
        <f t="shared" si="57"/>
        <v>41169.845590277779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 s="19">
        <v>9000</v>
      </c>
      <c r="E1852" s="19">
        <v>9137</v>
      </c>
      <c r="F1852" s="34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38">
        <f>ROUND((E1852/D1852)*100, 0)</f>
        <v>102</v>
      </c>
      <c r="P1852" s="19">
        <f t="shared" si="56"/>
        <v>51.04</v>
      </c>
      <c r="Q1852" t="s">
        <v>8329</v>
      </c>
      <c r="R1852" t="s">
        <v>8330</v>
      </c>
      <c r="S1852" s="30">
        <f>(((I1852/60)/60)/24)+DATE(1970, 1, 1)</f>
        <v>41830.959490740745</v>
      </c>
      <c r="T1852" s="30">
        <f t="shared" si="57"/>
        <v>41800.959490740745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 s="19">
        <v>1300</v>
      </c>
      <c r="E1853" s="19">
        <v>1301</v>
      </c>
      <c r="F1853" s="34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38">
        <f>ROUND((E1853/D1853)*100, 0)</f>
        <v>100</v>
      </c>
      <c r="P1853" s="19">
        <f t="shared" si="56"/>
        <v>50.04</v>
      </c>
      <c r="Q1853" t="s">
        <v>8329</v>
      </c>
      <c r="R1853" t="s">
        <v>8330</v>
      </c>
      <c r="S1853" s="30">
        <f>(((I1853/60)/60)/24)+DATE(1970, 1, 1)</f>
        <v>41848.041666666664</v>
      </c>
      <c r="T1853" s="30">
        <f t="shared" si="57"/>
        <v>41827.906689814816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 s="19">
        <v>15000</v>
      </c>
      <c r="E1854" s="19">
        <v>17545</v>
      </c>
      <c r="F1854" s="3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38">
        <f>ROUND((E1854/D1854)*100, 0)</f>
        <v>117</v>
      </c>
      <c r="P1854" s="19">
        <f t="shared" si="56"/>
        <v>133.93</v>
      </c>
      <c r="Q1854" t="s">
        <v>8329</v>
      </c>
      <c r="R1854" t="s">
        <v>8330</v>
      </c>
      <c r="S1854" s="30">
        <f>(((I1854/60)/60)/24)+DATE(1970, 1, 1)</f>
        <v>42119</v>
      </c>
      <c r="T1854" s="30">
        <f t="shared" si="57"/>
        <v>42081.77143518519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 s="19">
        <v>800</v>
      </c>
      <c r="E1855" s="19">
        <v>815</v>
      </c>
      <c r="F1855" s="34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38">
        <f>ROUND((E1855/D1855)*100, 0)</f>
        <v>102</v>
      </c>
      <c r="P1855" s="19">
        <f t="shared" si="56"/>
        <v>58.21</v>
      </c>
      <c r="Q1855" t="s">
        <v>8329</v>
      </c>
      <c r="R1855" t="s">
        <v>8330</v>
      </c>
      <c r="S1855" s="30">
        <f>(((I1855/60)/60)/24)+DATE(1970, 1, 1)</f>
        <v>41227.102048611108</v>
      </c>
      <c r="T1855" s="30">
        <f t="shared" si="57"/>
        <v>41177.060381944444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 s="19">
        <v>15000</v>
      </c>
      <c r="E1856" s="19">
        <v>15318.55</v>
      </c>
      <c r="F1856" s="34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38">
        <f>ROUND((E1856/D1856)*100, 0)</f>
        <v>102</v>
      </c>
      <c r="P1856" s="19">
        <f t="shared" si="56"/>
        <v>88.04</v>
      </c>
      <c r="Q1856" t="s">
        <v>8329</v>
      </c>
      <c r="R1856" t="s">
        <v>8330</v>
      </c>
      <c r="S1856" s="30">
        <f>(((I1856/60)/60)/24)+DATE(1970, 1, 1)</f>
        <v>41418.021261574075</v>
      </c>
      <c r="T1856" s="30">
        <f t="shared" si="57"/>
        <v>41388.021261574075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 s="19">
        <v>8750</v>
      </c>
      <c r="E1857" s="19">
        <v>13480.16</v>
      </c>
      <c r="F1857" s="34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38">
        <f>ROUND((E1857/D1857)*100, 0)</f>
        <v>154</v>
      </c>
      <c r="P1857" s="19">
        <f t="shared" si="56"/>
        <v>70.58</v>
      </c>
      <c r="Q1857" t="s">
        <v>8329</v>
      </c>
      <c r="R1857" t="s">
        <v>8330</v>
      </c>
      <c r="S1857" s="30">
        <f>(((I1857/60)/60)/24)+DATE(1970, 1, 1)</f>
        <v>41645.538657407407</v>
      </c>
      <c r="T1857" s="30">
        <f t="shared" si="57"/>
        <v>41600.538657407407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 s="19">
        <v>2000</v>
      </c>
      <c r="E1858" s="19">
        <v>2025</v>
      </c>
      <c r="F1858" s="34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38">
        <f>ROUND((E1858/D1858)*100, 0)</f>
        <v>101</v>
      </c>
      <c r="P1858" s="19">
        <f t="shared" si="56"/>
        <v>53.29</v>
      </c>
      <c r="Q1858" t="s">
        <v>8329</v>
      </c>
      <c r="R1858" t="s">
        <v>8330</v>
      </c>
      <c r="S1858" s="30">
        <f>(((I1858/60)/60)/24)+DATE(1970, 1, 1)</f>
        <v>41838.854999999996</v>
      </c>
      <c r="T1858" s="30">
        <f t="shared" si="57"/>
        <v>41817.854999999996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 s="19">
        <v>3000</v>
      </c>
      <c r="E1859" s="19">
        <v>3000</v>
      </c>
      <c r="F1859" s="34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38">
        <f>ROUND((E1859/D1859)*100, 0)</f>
        <v>100</v>
      </c>
      <c r="P1859" s="19">
        <f t="shared" ref="P1859:P1922" si="58">IFERROR(ROUND((E1859/L1859), 2),0)</f>
        <v>136.36000000000001</v>
      </c>
      <c r="Q1859" t="s">
        <v>8329</v>
      </c>
      <c r="R1859" t="s">
        <v>8330</v>
      </c>
      <c r="S1859" s="30">
        <f>(((I1859/60)/60)/24)+DATE(1970, 1, 1)</f>
        <v>41894.76866898148</v>
      </c>
      <c r="T1859" s="30">
        <f t="shared" ref="T1859:T1922" si="59">(((J1859/60)/60)/24)+DATE(1970, 1, 1)</f>
        <v>41864.76866898148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 s="19">
        <v>5555.55</v>
      </c>
      <c r="E1860" s="19">
        <v>6041.55</v>
      </c>
      <c r="F1860" s="34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38">
        <f>ROUND((E1860/D1860)*100, 0)</f>
        <v>109</v>
      </c>
      <c r="P1860" s="19">
        <f t="shared" si="58"/>
        <v>40.549999999999997</v>
      </c>
      <c r="Q1860" t="s">
        <v>8329</v>
      </c>
      <c r="R1860" t="s">
        <v>8330</v>
      </c>
      <c r="S1860" s="30">
        <f>(((I1860/60)/60)/24)+DATE(1970, 1, 1)</f>
        <v>40893.242141203707</v>
      </c>
      <c r="T1860" s="30">
        <f t="shared" si="59"/>
        <v>40833.200474537036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 s="19">
        <v>3000</v>
      </c>
      <c r="E1861" s="19">
        <v>3955</v>
      </c>
      <c r="F1861" s="34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38">
        <f>ROUND((E1861/D1861)*100, 0)</f>
        <v>132</v>
      </c>
      <c r="P1861" s="19">
        <f t="shared" si="58"/>
        <v>70.63</v>
      </c>
      <c r="Q1861" t="s">
        <v>8329</v>
      </c>
      <c r="R1861" t="s">
        <v>8330</v>
      </c>
      <c r="S1861" s="30">
        <f>(((I1861/60)/60)/24)+DATE(1970, 1, 1)</f>
        <v>40808.770011574074</v>
      </c>
      <c r="T1861" s="30">
        <f t="shared" si="59"/>
        <v>40778.770011574074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 s="19">
        <v>750</v>
      </c>
      <c r="E1862" s="19">
        <v>1001</v>
      </c>
      <c r="F1862" s="34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38">
        <f>ROUND((E1862/D1862)*100, 0)</f>
        <v>133</v>
      </c>
      <c r="P1862" s="19">
        <f t="shared" si="58"/>
        <v>52.68</v>
      </c>
      <c r="Q1862" t="s">
        <v>8329</v>
      </c>
      <c r="R1862" t="s">
        <v>8330</v>
      </c>
      <c r="S1862" s="30">
        <f>(((I1862/60)/60)/24)+DATE(1970, 1, 1)</f>
        <v>41676.709305555552</v>
      </c>
      <c r="T1862" s="30">
        <f t="shared" si="59"/>
        <v>41655.709305555552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 s="19">
        <v>250000</v>
      </c>
      <c r="E1863" s="19">
        <v>0</v>
      </c>
      <c r="F1863" s="36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40">
        <f>ROUND((E1863/D1863)*100, 0)</f>
        <v>0</v>
      </c>
      <c r="P1863" s="19">
        <f t="shared" si="58"/>
        <v>0</v>
      </c>
      <c r="Q1863" t="s">
        <v>8337</v>
      </c>
      <c r="R1863" t="s">
        <v>8339</v>
      </c>
      <c r="S1863" s="30">
        <f>(((I1863/60)/60)/24)+DATE(1970, 1, 1)</f>
        <v>42030.300243055557</v>
      </c>
      <c r="T1863" s="30">
        <f t="shared" si="59"/>
        <v>42000.300243055557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 s="19">
        <v>18000</v>
      </c>
      <c r="E1864" s="19">
        <v>1455</v>
      </c>
      <c r="F1864" s="36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40">
        <f>ROUND((E1864/D1864)*100, 0)</f>
        <v>8</v>
      </c>
      <c r="P1864" s="19">
        <f t="shared" si="58"/>
        <v>90.94</v>
      </c>
      <c r="Q1864" t="s">
        <v>8337</v>
      </c>
      <c r="R1864" t="s">
        <v>8339</v>
      </c>
      <c r="S1864" s="30">
        <f>(((I1864/60)/60)/24)+DATE(1970, 1, 1)</f>
        <v>42802.3125</v>
      </c>
      <c r="T1864" s="30">
        <f t="shared" si="59"/>
        <v>42755.492754629624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 s="19">
        <v>2500</v>
      </c>
      <c r="E1865" s="19">
        <v>10</v>
      </c>
      <c r="F1865" s="36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40">
        <f>ROUND((E1865/D1865)*100, 0)</f>
        <v>0</v>
      </c>
      <c r="P1865" s="19">
        <f t="shared" si="58"/>
        <v>5</v>
      </c>
      <c r="Q1865" t="s">
        <v>8337</v>
      </c>
      <c r="R1865" t="s">
        <v>8339</v>
      </c>
      <c r="S1865" s="30">
        <f>(((I1865/60)/60)/24)+DATE(1970, 1, 1)</f>
        <v>41802.797280092593</v>
      </c>
      <c r="T1865" s="30">
        <f t="shared" si="59"/>
        <v>41772.797280092593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 s="19">
        <v>6500</v>
      </c>
      <c r="E1866" s="19">
        <v>2788</v>
      </c>
      <c r="F1866" s="3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40">
        <f>ROUND((E1866/D1866)*100, 0)</f>
        <v>43</v>
      </c>
      <c r="P1866" s="19">
        <f t="shared" si="58"/>
        <v>58.08</v>
      </c>
      <c r="Q1866" t="s">
        <v>8337</v>
      </c>
      <c r="R1866" t="s">
        <v>8339</v>
      </c>
      <c r="S1866" s="30">
        <f>(((I1866/60)/60)/24)+DATE(1970, 1, 1)</f>
        <v>41763.716435185182</v>
      </c>
      <c r="T1866" s="30">
        <f t="shared" si="59"/>
        <v>41733.716435185182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 s="19">
        <v>110000</v>
      </c>
      <c r="E1867" s="19">
        <v>4</v>
      </c>
      <c r="F1867" s="36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40">
        <f>ROUND((E1867/D1867)*100, 0)</f>
        <v>0</v>
      </c>
      <c r="P1867" s="19">
        <f t="shared" si="58"/>
        <v>2</v>
      </c>
      <c r="Q1867" t="s">
        <v>8337</v>
      </c>
      <c r="R1867" t="s">
        <v>8339</v>
      </c>
      <c r="S1867" s="30">
        <f>(((I1867/60)/60)/24)+DATE(1970, 1, 1)</f>
        <v>42680.409108796302</v>
      </c>
      <c r="T1867" s="30">
        <f t="shared" si="59"/>
        <v>42645.367442129631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 s="19">
        <v>25000</v>
      </c>
      <c r="E1868" s="19">
        <v>125</v>
      </c>
      <c r="F1868" s="36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40">
        <f>ROUND((E1868/D1868)*100, 0)</f>
        <v>1</v>
      </c>
      <c r="P1868" s="19">
        <f t="shared" si="58"/>
        <v>62.5</v>
      </c>
      <c r="Q1868" t="s">
        <v>8337</v>
      </c>
      <c r="R1868" t="s">
        <v>8339</v>
      </c>
      <c r="S1868" s="30">
        <f>(((I1868/60)/60)/24)+DATE(1970, 1, 1)</f>
        <v>42795.166666666672</v>
      </c>
      <c r="T1868" s="30">
        <f t="shared" si="59"/>
        <v>42742.246493055558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 s="19">
        <v>20000</v>
      </c>
      <c r="E1869" s="19">
        <v>10</v>
      </c>
      <c r="F1869" s="36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40">
        <f>ROUND((E1869/D1869)*100, 0)</f>
        <v>0</v>
      </c>
      <c r="P1869" s="19">
        <f t="shared" si="58"/>
        <v>10</v>
      </c>
      <c r="Q1869" t="s">
        <v>8337</v>
      </c>
      <c r="R1869" t="s">
        <v>8339</v>
      </c>
      <c r="S1869" s="30">
        <f>(((I1869/60)/60)/24)+DATE(1970, 1, 1)</f>
        <v>42679.924907407403</v>
      </c>
      <c r="T1869" s="30">
        <f t="shared" si="59"/>
        <v>42649.924907407403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 s="19">
        <v>25000</v>
      </c>
      <c r="E1870" s="19">
        <v>1217</v>
      </c>
      <c r="F1870" s="36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40">
        <f>ROUND((E1870/D1870)*100, 0)</f>
        <v>5</v>
      </c>
      <c r="P1870" s="19">
        <f t="shared" si="58"/>
        <v>71.59</v>
      </c>
      <c r="Q1870" t="s">
        <v>8337</v>
      </c>
      <c r="R1870" t="s">
        <v>8339</v>
      </c>
      <c r="S1870" s="30">
        <f>(((I1870/60)/60)/24)+DATE(1970, 1, 1)</f>
        <v>42353.332638888889</v>
      </c>
      <c r="T1870" s="30">
        <f t="shared" si="59"/>
        <v>42328.779224537036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 s="19">
        <v>10000</v>
      </c>
      <c r="E1871" s="19">
        <v>0</v>
      </c>
      <c r="F1871" s="36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40">
        <f>ROUND((E1871/D1871)*100, 0)</f>
        <v>0</v>
      </c>
      <c r="P1871" s="19">
        <f t="shared" si="58"/>
        <v>0</v>
      </c>
      <c r="Q1871" t="s">
        <v>8337</v>
      </c>
      <c r="R1871" t="s">
        <v>8339</v>
      </c>
      <c r="S1871" s="30">
        <f>(((I1871/60)/60)/24)+DATE(1970, 1, 1)</f>
        <v>42739.002881944441</v>
      </c>
      <c r="T1871" s="30">
        <f t="shared" si="59"/>
        <v>42709.002881944441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 s="19">
        <v>3500</v>
      </c>
      <c r="E1872" s="19">
        <v>361</v>
      </c>
      <c r="F1872" s="36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40">
        <f>ROUND((E1872/D1872)*100, 0)</f>
        <v>10</v>
      </c>
      <c r="P1872" s="19">
        <f t="shared" si="58"/>
        <v>32.82</v>
      </c>
      <c r="Q1872" t="s">
        <v>8337</v>
      </c>
      <c r="R1872" t="s">
        <v>8339</v>
      </c>
      <c r="S1872" s="30">
        <f>(((I1872/60)/60)/24)+DATE(1970, 1, 1)</f>
        <v>42400.178472222222</v>
      </c>
      <c r="T1872" s="30">
        <f t="shared" si="59"/>
        <v>42371.355729166666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 s="19">
        <v>6500</v>
      </c>
      <c r="E1873" s="19">
        <v>4666</v>
      </c>
      <c r="F1873" s="36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40">
        <f>ROUND((E1873/D1873)*100, 0)</f>
        <v>72</v>
      </c>
      <c r="P1873" s="19">
        <f t="shared" si="58"/>
        <v>49.12</v>
      </c>
      <c r="Q1873" t="s">
        <v>8337</v>
      </c>
      <c r="R1873" t="s">
        <v>8339</v>
      </c>
      <c r="S1873" s="30">
        <f>(((I1873/60)/60)/24)+DATE(1970, 1, 1)</f>
        <v>41963.825243055559</v>
      </c>
      <c r="T1873" s="30">
        <f t="shared" si="59"/>
        <v>41923.783576388887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 s="19">
        <v>20000</v>
      </c>
      <c r="E1874" s="19">
        <v>212</v>
      </c>
      <c r="F1874" s="36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40">
        <f>ROUND((E1874/D1874)*100, 0)</f>
        <v>1</v>
      </c>
      <c r="P1874" s="19">
        <f t="shared" si="58"/>
        <v>16.309999999999999</v>
      </c>
      <c r="Q1874" t="s">
        <v>8337</v>
      </c>
      <c r="R1874" t="s">
        <v>8339</v>
      </c>
      <c r="S1874" s="30">
        <f>(((I1874/60)/60)/24)+DATE(1970, 1, 1)</f>
        <v>42185.129652777774</v>
      </c>
      <c r="T1874" s="30">
        <f t="shared" si="59"/>
        <v>42155.129652777774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 s="19">
        <v>8000</v>
      </c>
      <c r="E1875" s="19">
        <v>36</v>
      </c>
      <c r="F1875" s="36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40">
        <f>ROUND((E1875/D1875)*100, 0)</f>
        <v>0</v>
      </c>
      <c r="P1875" s="19">
        <f t="shared" si="58"/>
        <v>18</v>
      </c>
      <c r="Q1875" t="s">
        <v>8337</v>
      </c>
      <c r="R1875" t="s">
        <v>8339</v>
      </c>
      <c r="S1875" s="30">
        <f>(((I1875/60)/60)/24)+DATE(1970, 1, 1)</f>
        <v>42193.697916666672</v>
      </c>
      <c r="T1875" s="30">
        <f t="shared" si="59"/>
        <v>42164.615856481483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 s="19">
        <v>160000</v>
      </c>
      <c r="E1876" s="19">
        <v>26</v>
      </c>
      <c r="F1876" s="3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40">
        <f>ROUND((E1876/D1876)*100, 0)</f>
        <v>0</v>
      </c>
      <c r="P1876" s="19">
        <f t="shared" si="58"/>
        <v>13</v>
      </c>
      <c r="Q1876" t="s">
        <v>8337</v>
      </c>
      <c r="R1876" t="s">
        <v>8339</v>
      </c>
      <c r="S1876" s="30">
        <f>(((I1876/60)/60)/24)+DATE(1970, 1, 1)</f>
        <v>42549.969131944439</v>
      </c>
      <c r="T1876" s="30">
        <f t="shared" si="59"/>
        <v>42529.969131944439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 s="19">
        <v>10000</v>
      </c>
      <c r="E1877" s="19">
        <v>51</v>
      </c>
      <c r="F1877" s="36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40">
        <f>ROUND((E1877/D1877)*100, 0)</f>
        <v>1</v>
      </c>
      <c r="P1877" s="19">
        <f t="shared" si="58"/>
        <v>17</v>
      </c>
      <c r="Q1877" t="s">
        <v>8337</v>
      </c>
      <c r="R1877" t="s">
        <v>8339</v>
      </c>
      <c r="S1877" s="30">
        <f>(((I1877/60)/60)/24)+DATE(1970, 1, 1)</f>
        <v>42588.899398148147</v>
      </c>
      <c r="T1877" s="30">
        <f t="shared" si="59"/>
        <v>42528.899398148147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 s="19">
        <v>280</v>
      </c>
      <c r="E1878" s="19">
        <v>0</v>
      </c>
      <c r="F1878" s="36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40">
        <f>ROUND((E1878/D1878)*100, 0)</f>
        <v>0</v>
      </c>
      <c r="P1878" s="19">
        <f t="shared" si="58"/>
        <v>0</v>
      </c>
      <c r="Q1878" t="s">
        <v>8337</v>
      </c>
      <c r="R1878" t="s">
        <v>8339</v>
      </c>
      <c r="S1878" s="30">
        <f>(((I1878/60)/60)/24)+DATE(1970, 1, 1)</f>
        <v>41806.284780092588</v>
      </c>
      <c r="T1878" s="30">
        <f t="shared" si="59"/>
        <v>41776.284780092588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 s="19">
        <v>60</v>
      </c>
      <c r="E1879" s="19">
        <v>0</v>
      </c>
      <c r="F1879" s="36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40">
        <f>ROUND((E1879/D1879)*100, 0)</f>
        <v>0</v>
      </c>
      <c r="P1879" s="19">
        <f t="shared" si="58"/>
        <v>0</v>
      </c>
      <c r="Q1879" t="s">
        <v>8337</v>
      </c>
      <c r="R1879" t="s">
        <v>8339</v>
      </c>
      <c r="S1879" s="30">
        <f>(((I1879/60)/60)/24)+DATE(1970, 1, 1)</f>
        <v>42064.029224537036</v>
      </c>
      <c r="T1879" s="30">
        <f t="shared" si="59"/>
        <v>42035.029224537036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 s="19">
        <v>8000</v>
      </c>
      <c r="E1880" s="19">
        <v>0</v>
      </c>
      <c r="F1880" s="36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40">
        <f>ROUND((E1880/D1880)*100, 0)</f>
        <v>0</v>
      </c>
      <c r="P1880" s="19">
        <f t="shared" si="58"/>
        <v>0</v>
      </c>
      <c r="Q1880" t="s">
        <v>8337</v>
      </c>
      <c r="R1880" t="s">
        <v>8339</v>
      </c>
      <c r="S1880" s="30">
        <f>(((I1880/60)/60)/24)+DATE(1970, 1, 1)</f>
        <v>41803.008738425924</v>
      </c>
      <c r="T1880" s="30">
        <f t="shared" si="59"/>
        <v>41773.008738425924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 s="19">
        <v>5000</v>
      </c>
      <c r="E1881" s="19">
        <v>6</v>
      </c>
      <c r="F1881" s="36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40">
        <f>ROUND((E1881/D1881)*100, 0)</f>
        <v>0</v>
      </c>
      <c r="P1881" s="19">
        <f t="shared" si="58"/>
        <v>3</v>
      </c>
      <c r="Q1881" t="s">
        <v>8337</v>
      </c>
      <c r="R1881" t="s">
        <v>8339</v>
      </c>
      <c r="S1881" s="30">
        <f>(((I1881/60)/60)/24)+DATE(1970, 1, 1)</f>
        <v>42443.607974537037</v>
      </c>
      <c r="T1881" s="30">
        <f t="shared" si="59"/>
        <v>42413.649641203709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 s="19">
        <v>5000</v>
      </c>
      <c r="E1882" s="19">
        <v>1004</v>
      </c>
      <c r="F1882" s="36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40">
        <f>ROUND((E1882/D1882)*100, 0)</f>
        <v>20</v>
      </c>
      <c r="P1882" s="19">
        <f t="shared" si="58"/>
        <v>41.83</v>
      </c>
      <c r="Q1882" t="s">
        <v>8337</v>
      </c>
      <c r="R1882" t="s">
        <v>8339</v>
      </c>
      <c r="S1882" s="30">
        <f>(((I1882/60)/60)/24)+DATE(1970, 1, 1)</f>
        <v>42459.525231481486</v>
      </c>
      <c r="T1882" s="30">
        <f t="shared" si="59"/>
        <v>42430.566898148143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 s="19">
        <v>2000</v>
      </c>
      <c r="E1883" s="19">
        <v>3453.69</v>
      </c>
      <c r="F1883" s="34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38">
        <f>ROUND((E1883/D1883)*100, 0)</f>
        <v>173</v>
      </c>
      <c r="P1883" s="19">
        <f t="shared" si="58"/>
        <v>49.34</v>
      </c>
      <c r="Q1883" t="s">
        <v>8329</v>
      </c>
      <c r="R1883" t="s">
        <v>8333</v>
      </c>
      <c r="S1883" s="30">
        <f>(((I1883/60)/60)/24)+DATE(1970, 1, 1)</f>
        <v>42073.110983796301</v>
      </c>
      <c r="T1883" s="30">
        <f t="shared" si="59"/>
        <v>42043.152650462958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 s="19">
        <v>3350</v>
      </c>
      <c r="E1884" s="19">
        <v>3380</v>
      </c>
      <c r="F1884" s="3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38">
        <f>ROUND((E1884/D1884)*100, 0)</f>
        <v>101</v>
      </c>
      <c r="P1884" s="19">
        <f t="shared" si="58"/>
        <v>41.73</v>
      </c>
      <c r="Q1884" t="s">
        <v>8329</v>
      </c>
      <c r="R1884" t="s">
        <v>8333</v>
      </c>
      <c r="S1884" s="30">
        <f>(((I1884/60)/60)/24)+DATE(1970, 1, 1)</f>
        <v>41100.991666666669</v>
      </c>
      <c r="T1884" s="30">
        <f t="shared" si="59"/>
        <v>41067.949212962965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 s="19">
        <v>999</v>
      </c>
      <c r="E1885" s="19">
        <v>1047</v>
      </c>
      <c r="F1885" s="34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38">
        <f>ROUND((E1885/D1885)*100, 0)</f>
        <v>105</v>
      </c>
      <c r="P1885" s="19">
        <f t="shared" si="58"/>
        <v>32.72</v>
      </c>
      <c r="Q1885" t="s">
        <v>8329</v>
      </c>
      <c r="R1885" t="s">
        <v>8333</v>
      </c>
      <c r="S1885" s="30">
        <f>(((I1885/60)/60)/24)+DATE(1970, 1, 1)</f>
        <v>41007.906342592592</v>
      </c>
      <c r="T1885" s="30">
        <f t="shared" si="59"/>
        <v>40977.948009259257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 s="19">
        <v>1000</v>
      </c>
      <c r="E1886" s="19">
        <v>1351</v>
      </c>
      <c r="F1886" s="34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38">
        <f>ROUND((E1886/D1886)*100, 0)</f>
        <v>135</v>
      </c>
      <c r="P1886" s="19">
        <f t="shared" si="58"/>
        <v>51.96</v>
      </c>
      <c r="Q1886" t="s">
        <v>8329</v>
      </c>
      <c r="R1886" t="s">
        <v>8333</v>
      </c>
      <c r="S1886" s="30">
        <f>(((I1886/60)/60)/24)+DATE(1970, 1, 1)</f>
        <v>41240.5</v>
      </c>
      <c r="T1886" s="30">
        <f t="shared" si="59"/>
        <v>41205.198321759257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 s="19">
        <v>4575</v>
      </c>
      <c r="E1887" s="19">
        <v>5322</v>
      </c>
      <c r="F1887" s="34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38">
        <f>ROUND((E1887/D1887)*100, 0)</f>
        <v>116</v>
      </c>
      <c r="P1887" s="19">
        <f t="shared" si="58"/>
        <v>50.69</v>
      </c>
      <c r="Q1887" t="s">
        <v>8329</v>
      </c>
      <c r="R1887" t="s">
        <v>8333</v>
      </c>
      <c r="S1887" s="30">
        <f>(((I1887/60)/60)/24)+DATE(1970, 1, 1)</f>
        <v>41131.916666666664</v>
      </c>
      <c r="T1887" s="30">
        <f t="shared" si="59"/>
        <v>41099.093865740739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 s="19">
        <v>1200</v>
      </c>
      <c r="E1888" s="19">
        <v>1225</v>
      </c>
      <c r="F1888" s="34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38">
        <f>ROUND((E1888/D1888)*100, 0)</f>
        <v>102</v>
      </c>
      <c r="P1888" s="19">
        <f t="shared" si="58"/>
        <v>42.24</v>
      </c>
      <c r="Q1888" t="s">
        <v>8329</v>
      </c>
      <c r="R1888" t="s">
        <v>8333</v>
      </c>
      <c r="S1888" s="30">
        <f>(((I1888/60)/60)/24)+DATE(1970, 1, 1)</f>
        <v>41955.94835648148</v>
      </c>
      <c r="T1888" s="30">
        <f t="shared" si="59"/>
        <v>41925.906689814816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 s="19">
        <v>3000</v>
      </c>
      <c r="E1889" s="19">
        <v>3335</v>
      </c>
      <c r="F1889" s="34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38">
        <f>ROUND((E1889/D1889)*100, 0)</f>
        <v>111</v>
      </c>
      <c r="P1889" s="19">
        <f t="shared" si="58"/>
        <v>416.88</v>
      </c>
      <c r="Q1889" t="s">
        <v>8329</v>
      </c>
      <c r="R1889" t="s">
        <v>8333</v>
      </c>
      <c r="S1889" s="30">
        <f>(((I1889/60)/60)/24)+DATE(1970, 1, 1)</f>
        <v>42341.895833333328</v>
      </c>
      <c r="T1889" s="30">
        <f t="shared" si="59"/>
        <v>42323.800138888888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 s="19">
        <v>2500</v>
      </c>
      <c r="E1890" s="19">
        <v>4152</v>
      </c>
      <c r="F1890" s="34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38">
        <f>ROUND((E1890/D1890)*100, 0)</f>
        <v>166</v>
      </c>
      <c r="P1890" s="19">
        <f t="shared" si="58"/>
        <v>46.65</v>
      </c>
      <c r="Q1890" t="s">
        <v>8329</v>
      </c>
      <c r="R1890" t="s">
        <v>8333</v>
      </c>
      <c r="S1890" s="30">
        <f>(((I1890/60)/60)/24)+DATE(1970, 1, 1)</f>
        <v>40330.207638888889</v>
      </c>
      <c r="T1890" s="30">
        <f t="shared" si="59"/>
        <v>40299.239953703705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 s="19">
        <v>2000</v>
      </c>
      <c r="E1891" s="19">
        <v>2132</v>
      </c>
      <c r="F1891" s="34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38">
        <f>ROUND((E1891/D1891)*100, 0)</f>
        <v>107</v>
      </c>
      <c r="P1891" s="19">
        <f t="shared" si="58"/>
        <v>48.45</v>
      </c>
      <c r="Q1891" t="s">
        <v>8329</v>
      </c>
      <c r="R1891" t="s">
        <v>8333</v>
      </c>
      <c r="S1891" s="30">
        <f>(((I1891/60)/60)/24)+DATE(1970, 1, 1)</f>
        <v>41344.751689814817</v>
      </c>
      <c r="T1891" s="30">
        <f t="shared" si="59"/>
        <v>41299.793356481481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 s="19">
        <v>12000</v>
      </c>
      <c r="E1892" s="19">
        <v>17350.13</v>
      </c>
      <c r="F1892" s="34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38">
        <f>ROUND((E1892/D1892)*100, 0)</f>
        <v>145</v>
      </c>
      <c r="P1892" s="19">
        <f t="shared" si="58"/>
        <v>70.53</v>
      </c>
      <c r="Q1892" t="s">
        <v>8329</v>
      </c>
      <c r="R1892" t="s">
        <v>8333</v>
      </c>
      <c r="S1892" s="30">
        <f>(((I1892/60)/60)/24)+DATE(1970, 1, 1)</f>
        <v>41258.786203703705</v>
      </c>
      <c r="T1892" s="30">
        <f t="shared" si="59"/>
        <v>41228.786203703705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 s="19">
        <v>10000</v>
      </c>
      <c r="E1893" s="19">
        <v>10555</v>
      </c>
      <c r="F1893" s="34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38">
        <f>ROUND((E1893/D1893)*100, 0)</f>
        <v>106</v>
      </c>
      <c r="P1893" s="19">
        <f t="shared" si="58"/>
        <v>87.96</v>
      </c>
      <c r="Q1893" t="s">
        <v>8329</v>
      </c>
      <c r="R1893" t="s">
        <v>8333</v>
      </c>
      <c r="S1893" s="30">
        <f>(((I1893/60)/60)/24)+DATE(1970, 1, 1)</f>
        <v>40381.25</v>
      </c>
      <c r="T1893" s="30">
        <f t="shared" si="59"/>
        <v>40335.798078703701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 s="19">
        <v>500</v>
      </c>
      <c r="E1894" s="19">
        <v>683</v>
      </c>
      <c r="F1894" s="3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38">
        <f>ROUND((E1894/D1894)*100, 0)</f>
        <v>137</v>
      </c>
      <c r="P1894" s="19">
        <f t="shared" si="58"/>
        <v>26.27</v>
      </c>
      <c r="Q1894" t="s">
        <v>8329</v>
      </c>
      <c r="R1894" t="s">
        <v>8333</v>
      </c>
      <c r="S1894" s="30">
        <f>(((I1894/60)/60)/24)+DATE(1970, 1, 1)</f>
        <v>40701.637511574074</v>
      </c>
      <c r="T1894" s="30">
        <f t="shared" si="59"/>
        <v>40671.637511574074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 s="19">
        <v>2500</v>
      </c>
      <c r="E1895" s="19">
        <v>2600</v>
      </c>
      <c r="F1895" s="34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38">
        <f>ROUND((E1895/D1895)*100, 0)</f>
        <v>104</v>
      </c>
      <c r="P1895" s="19">
        <f t="shared" si="58"/>
        <v>57.78</v>
      </c>
      <c r="Q1895" t="s">
        <v>8329</v>
      </c>
      <c r="R1895" t="s">
        <v>8333</v>
      </c>
      <c r="S1895" s="30">
        <f>(((I1895/60)/60)/24)+DATE(1970, 1, 1)</f>
        <v>40649.165972222225</v>
      </c>
      <c r="T1895" s="30">
        <f t="shared" si="59"/>
        <v>40632.94195601852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 s="19">
        <v>1000</v>
      </c>
      <c r="E1896" s="19">
        <v>1145</v>
      </c>
      <c r="F1896" s="34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38">
        <f>ROUND((E1896/D1896)*100, 0)</f>
        <v>115</v>
      </c>
      <c r="P1896" s="19">
        <f t="shared" si="58"/>
        <v>57.25</v>
      </c>
      <c r="Q1896" t="s">
        <v>8329</v>
      </c>
      <c r="R1896" t="s">
        <v>8333</v>
      </c>
      <c r="S1896" s="30">
        <f>(((I1896/60)/60)/24)+DATE(1970, 1, 1)</f>
        <v>40951.904895833337</v>
      </c>
      <c r="T1896" s="30">
        <f t="shared" si="59"/>
        <v>40920.904895833337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 s="19">
        <v>9072</v>
      </c>
      <c r="E1897" s="19">
        <v>9228</v>
      </c>
      <c r="F1897" s="34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38">
        <f>ROUND((E1897/D1897)*100, 0)</f>
        <v>102</v>
      </c>
      <c r="P1897" s="19">
        <f t="shared" si="58"/>
        <v>196.34</v>
      </c>
      <c r="Q1897" t="s">
        <v>8329</v>
      </c>
      <c r="R1897" t="s">
        <v>8333</v>
      </c>
      <c r="S1897" s="30">
        <f>(((I1897/60)/60)/24)+DATE(1970, 1, 1)</f>
        <v>42297.746782407412</v>
      </c>
      <c r="T1897" s="30">
        <f t="shared" si="59"/>
        <v>42267.746782407412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 s="19">
        <v>451</v>
      </c>
      <c r="E1898" s="19">
        <v>559</v>
      </c>
      <c r="F1898" s="34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38">
        <f>ROUND((E1898/D1898)*100, 0)</f>
        <v>124</v>
      </c>
      <c r="P1898" s="19">
        <f t="shared" si="58"/>
        <v>43</v>
      </c>
      <c r="Q1898" t="s">
        <v>8329</v>
      </c>
      <c r="R1898" t="s">
        <v>8333</v>
      </c>
      <c r="S1898" s="30">
        <f>(((I1898/60)/60)/24)+DATE(1970, 1, 1)</f>
        <v>41011.710243055553</v>
      </c>
      <c r="T1898" s="30">
        <f t="shared" si="59"/>
        <v>40981.710243055553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 s="19">
        <v>6350</v>
      </c>
      <c r="E1899" s="19">
        <v>6506</v>
      </c>
      <c r="F1899" s="34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38">
        <f>ROUND((E1899/D1899)*100, 0)</f>
        <v>102</v>
      </c>
      <c r="P1899" s="19">
        <f t="shared" si="58"/>
        <v>35.549999999999997</v>
      </c>
      <c r="Q1899" t="s">
        <v>8329</v>
      </c>
      <c r="R1899" t="s">
        <v>8333</v>
      </c>
      <c r="S1899" s="30">
        <f>(((I1899/60)/60)/24)+DATE(1970, 1, 1)</f>
        <v>41702.875</v>
      </c>
      <c r="T1899" s="30">
        <f t="shared" si="59"/>
        <v>41680.583402777782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 s="19">
        <v>1000</v>
      </c>
      <c r="E1900" s="19">
        <v>1445</v>
      </c>
      <c r="F1900" s="34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38">
        <f>ROUND((E1900/D1900)*100, 0)</f>
        <v>145</v>
      </c>
      <c r="P1900" s="19">
        <f t="shared" si="58"/>
        <v>68.81</v>
      </c>
      <c r="Q1900" t="s">
        <v>8329</v>
      </c>
      <c r="R1900" t="s">
        <v>8333</v>
      </c>
      <c r="S1900" s="30">
        <f>(((I1900/60)/60)/24)+DATE(1970, 1, 1)</f>
        <v>42401.75</v>
      </c>
      <c r="T1900" s="30">
        <f t="shared" si="59"/>
        <v>42366.192974537036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 s="19">
        <v>900</v>
      </c>
      <c r="E1901" s="19">
        <v>1200</v>
      </c>
      <c r="F1901" s="34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38">
        <f>ROUND((E1901/D1901)*100, 0)</f>
        <v>133</v>
      </c>
      <c r="P1901" s="19">
        <f t="shared" si="58"/>
        <v>28.57</v>
      </c>
      <c r="Q1901" t="s">
        <v>8329</v>
      </c>
      <c r="R1901" t="s">
        <v>8333</v>
      </c>
      <c r="S1901" s="30">
        <f>(((I1901/60)/60)/24)+DATE(1970, 1, 1)</f>
        <v>42088.90006944444</v>
      </c>
      <c r="T1901" s="30">
        <f t="shared" si="59"/>
        <v>42058.941736111112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 s="19">
        <v>2500</v>
      </c>
      <c r="E1902" s="19">
        <v>2734.11</v>
      </c>
      <c r="F1902" s="34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38">
        <f>ROUND((E1902/D1902)*100, 0)</f>
        <v>109</v>
      </c>
      <c r="P1902" s="19">
        <f t="shared" si="58"/>
        <v>50.63</v>
      </c>
      <c r="Q1902" t="s">
        <v>8329</v>
      </c>
      <c r="R1902" t="s">
        <v>8333</v>
      </c>
      <c r="S1902" s="30">
        <f>(((I1902/60)/60)/24)+DATE(1970, 1, 1)</f>
        <v>41188.415972222225</v>
      </c>
      <c r="T1902" s="30">
        <f t="shared" si="59"/>
        <v>41160.871886574074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 s="19">
        <v>99000</v>
      </c>
      <c r="E1903" s="19">
        <v>2670</v>
      </c>
      <c r="F1903" s="36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40">
        <f>ROUND((E1903/D1903)*100, 0)</f>
        <v>3</v>
      </c>
      <c r="P1903" s="19">
        <f t="shared" si="58"/>
        <v>106.8</v>
      </c>
      <c r="Q1903" t="s">
        <v>8323</v>
      </c>
      <c r="R1903" t="s">
        <v>8352</v>
      </c>
      <c r="S1903" s="30">
        <f>(((I1903/60)/60)/24)+DATE(1970, 1, 1)</f>
        <v>42146.541666666672</v>
      </c>
      <c r="T1903" s="30">
        <f t="shared" si="59"/>
        <v>42116.54315972222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 s="19">
        <v>1000</v>
      </c>
      <c r="E1904" s="19">
        <v>12</v>
      </c>
      <c r="F1904" s="36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40">
        <f>ROUND((E1904/D1904)*100, 0)</f>
        <v>1</v>
      </c>
      <c r="P1904" s="19">
        <f t="shared" si="58"/>
        <v>4</v>
      </c>
      <c r="Q1904" t="s">
        <v>8323</v>
      </c>
      <c r="R1904" t="s">
        <v>8352</v>
      </c>
      <c r="S1904" s="30">
        <f>(((I1904/60)/60)/24)+DATE(1970, 1, 1)</f>
        <v>42067.789895833332</v>
      </c>
      <c r="T1904" s="30">
        <f t="shared" si="59"/>
        <v>42037.789895833332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 s="19">
        <v>3000</v>
      </c>
      <c r="E1905" s="19">
        <v>1398</v>
      </c>
      <c r="F1905" s="36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40">
        <f>ROUND((E1905/D1905)*100, 0)</f>
        <v>47</v>
      </c>
      <c r="P1905" s="19">
        <f t="shared" si="58"/>
        <v>34.1</v>
      </c>
      <c r="Q1905" t="s">
        <v>8323</v>
      </c>
      <c r="R1905" t="s">
        <v>8352</v>
      </c>
      <c r="S1905" s="30">
        <f>(((I1905/60)/60)/24)+DATE(1970, 1, 1)</f>
        <v>42762.770729166667</v>
      </c>
      <c r="T1905" s="30">
        <f t="shared" si="59"/>
        <v>42702.770729166667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 s="19">
        <v>50000</v>
      </c>
      <c r="E1906" s="19">
        <v>50</v>
      </c>
      <c r="F1906" s="3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40">
        <f>ROUND((E1906/D1906)*100, 0)</f>
        <v>0</v>
      </c>
      <c r="P1906" s="19">
        <f t="shared" si="58"/>
        <v>25</v>
      </c>
      <c r="Q1906" t="s">
        <v>8323</v>
      </c>
      <c r="R1906" t="s">
        <v>8352</v>
      </c>
      <c r="S1906" s="30">
        <f>(((I1906/60)/60)/24)+DATE(1970, 1, 1)</f>
        <v>42371.685428240744</v>
      </c>
      <c r="T1906" s="30">
        <f t="shared" si="59"/>
        <v>42326.685428240744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 s="19">
        <v>25000</v>
      </c>
      <c r="E1907" s="19">
        <v>42</v>
      </c>
      <c r="F1907" s="36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40">
        <f>ROUND((E1907/D1907)*100, 0)</f>
        <v>0</v>
      </c>
      <c r="P1907" s="19">
        <f t="shared" si="58"/>
        <v>10.5</v>
      </c>
      <c r="Q1907" t="s">
        <v>8323</v>
      </c>
      <c r="R1907" t="s">
        <v>8352</v>
      </c>
      <c r="S1907" s="30">
        <f>(((I1907/60)/60)/24)+DATE(1970, 1, 1)</f>
        <v>41889.925856481481</v>
      </c>
      <c r="T1907" s="30">
        <f t="shared" si="59"/>
        <v>41859.925856481481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 s="19">
        <v>50000</v>
      </c>
      <c r="E1908" s="19">
        <v>21380</v>
      </c>
      <c r="F1908" s="36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40">
        <f>ROUND((E1908/D1908)*100, 0)</f>
        <v>43</v>
      </c>
      <c r="P1908" s="19">
        <f t="shared" si="58"/>
        <v>215.96</v>
      </c>
      <c r="Q1908" t="s">
        <v>8323</v>
      </c>
      <c r="R1908" t="s">
        <v>8352</v>
      </c>
      <c r="S1908" s="30">
        <f>(((I1908/60)/60)/24)+DATE(1970, 1, 1)</f>
        <v>42544.671099537038</v>
      </c>
      <c r="T1908" s="30">
        <f t="shared" si="59"/>
        <v>42514.671099537038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 s="19">
        <v>30000</v>
      </c>
      <c r="E1909" s="19">
        <v>85</v>
      </c>
      <c r="F1909" s="36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40">
        <f>ROUND((E1909/D1909)*100, 0)</f>
        <v>0</v>
      </c>
      <c r="P1909" s="19">
        <f t="shared" si="58"/>
        <v>21.25</v>
      </c>
      <c r="Q1909" t="s">
        <v>8323</v>
      </c>
      <c r="R1909" t="s">
        <v>8352</v>
      </c>
      <c r="S1909" s="30">
        <f>(((I1909/60)/60)/24)+DATE(1970, 1, 1)</f>
        <v>41782.587094907409</v>
      </c>
      <c r="T1909" s="30">
        <f t="shared" si="59"/>
        <v>41767.587094907409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 s="19">
        <v>25000</v>
      </c>
      <c r="E1910" s="19">
        <v>433</v>
      </c>
      <c r="F1910" s="36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40">
        <f>ROUND((E1910/D1910)*100, 0)</f>
        <v>2</v>
      </c>
      <c r="P1910" s="19">
        <f t="shared" si="58"/>
        <v>108.25</v>
      </c>
      <c r="Q1910" t="s">
        <v>8323</v>
      </c>
      <c r="R1910" t="s">
        <v>8352</v>
      </c>
      <c r="S1910" s="30">
        <f>(((I1910/60)/60)/24)+DATE(1970, 1, 1)</f>
        <v>42733.917824074073</v>
      </c>
      <c r="T1910" s="30">
        <f t="shared" si="59"/>
        <v>42703.917824074073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 s="19">
        <v>35000</v>
      </c>
      <c r="E1911" s="19">
        <v>4939</v>
      </c>
      <c r="F1911" s="36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40">
        <f>ROUND((E1911/D1911)*100, 0)</f>
        <v>14</v>
      </c>
      <c r="P1911" s="19">
        <f t="shared" si="58"/>
        <v>129.97</v>
      </c>
      <c r="Q1911" t="s">
        <v>8323</v>
      </c>
      <c r="R1911" t="s">
        <v>8352</v>
      </c>
      <c r="S1911" s="30">
        <f>(((I1911/60)/60)/24)+DATE(1970, 1, 1)</f>
        <v>41935.429155092592</v>
      </c>
      <c r="T1911" s="30">
        <f t="shared" si="59"/>
        <v>41905.429155092592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 s="19">
        <v>85000</v>
      </c>
      <c r="E1912" s="19">
        <v>33486</v>
      </c>
      <c r="F1912" s="36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40">
        <f>ROUND((E1912/D1912)*100, 0)</f>
        <v>39</v>
      </c>
      <c r="P1912" s="19">
        <f t="shared" si="58"/>
        <v>117.49</v>
      </c>
      <c r="Q1912" t="s">
        <v>8323</v>
      </c>
      <c r="R1912" t="s">
        <v>8352</v>
      </c>
      <c r="S1912" s="30">
        <f>(((I1912/60)/60)/24)+DATE(1970, 1, 1)</f>
        <v>42308.947916666672</v>
      </c>
      <c r="T1912" s="30">
        <f t="shared" si="59"/>
        <v>42264.963159722218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 s="19">
        <v>42500</v>
      </c>
      <c r="E1913" s="19">
        <v>10</v>
      </c>
      <c r="F1913" s="36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40">
        <f>ROUND((E1913/D1913)*100, 0)</f>
        <v>0</v>
      </c>
      <c r="P1913" s="19">
        <f t="shared" si="58"/>
        <v>10</v>
      </c>
      <c r="Q1913" t="s">
        <v>8323</v>
      </c>
      <c r="R1913" t="s">
        <v>8352</v>
      </c>
      <c r="S1913" s="30">
        <f>(((I1913/60)/60)/24)+DATE(1970, 1, 1)</f>
        <v>41860.033958333333</v>
      </c>
      <c r="T1913" s="30">
        <f t="shared" si="59"/>
        <v>41830.033958333333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 s="19">
        <v>5000</v>
      </c>
      <c r="E1914" s="19">
        <v>2965</v>
      </c>
      <c r="F1914" s="36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40">
        <f>ROUND((E1914/D1914)*100, 0)</f>
        <v>59</v>
      </c>
      <c r="P1914" s="19">
        <f t="shared" si="58"/>
        <v>70.599999999999994</v>
      </c>
      <c r="Q1914" t="s">
        <v>8323</v>
      </c>
      <c r="R1914" t="s">
        <v>8352</v>
      </c>
      <c r="S1914" s="30">
        <f>(((I1914/60)/60)/24)+DATE(1970, 1, 1)</f>
        <v>42159.226388888885</v>
      </c>
      <c r="T1914" s="30">
        <f t="shared" si="59"/>
        <v>42129.226388888885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 s="19">
        <v>48000</v>
      </c>
      <c r="E1915" s="19">
        <v>637</v>
      </c>
      <c r="F1915" s="36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40">
        <f>ROUND((E1915/D1915)*100, 0)</f>
        <v>1</v>
      </c>
      <c r="P1915" s="19">
        <f t="shared" si="58"/>
        <v>24.5</v>
      </c>
      <c r="Q1915" t="s">
        <v>8323</v>
      </c>
      <c r="R1915" t="s">
        <v>8352</v>
      </c>
      <c r="S1915" s="30">
        <f>(((I1915/60)/60)/24)+DATE(1970, 1, 1)</f>
        <v>41920.511319444442</v>
      </c>
      <c r="T1915" s="30">
        <f t="shared" si="59"/>
        <v>41890.511319444442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 s="19">
        <v>666</v>
      </c>
      <c r="E1916" s="19">
        <v>60</v>
      </c>
      <c r="F1916" s="3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40">
        <f>ROUND((E1916/D1916)*100, 0)</f>
        <v>9</v>
      </c>
      <c r="P1916" s="19">
        <f t="shared" si="58"/>
        <v>30</v>
      </c>
      <c r="Q1916" t="s">
        <v>8323</v>
      </c>
      <c r="R1916" t="s">
        <v>8352</v>
      </c>
      <c r="S1916" s="30">
        <f>(((I1916/60)/60)/24)+DATE(1970, 1, 1)</f>
        <v>41944.165972222225</v>
      </c>
      <c r="T1916" s="30">
        <f t="shared" si="59"/>
        <v>41929.174456018518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 s="19">
        <v>500</v>
      </c>
      <c r="E1917" s="19">
        <v>8</v>
      </c>
      <c r="F1917" s="36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40">
        <f>ROUND((E1917/D1917)*100, 0)</f>
        <v>2</v>
      </c>
      <c r="P1917" s="19">
        <f t="shared" si="58"/>
        <v>2</v>
      </c>
      <c r="Q1917" t="s">
        <v>8323</v>
      </c>
      <c r="R1917" t="s">
        <v>8352</v>
      </c>
      <c r="S1917" s="30">
        <f>(((I1917/60)/60)/24)+DATE(1970, 1, 1)</f>
        <v>41884.04886574074</v>
      </c>
      <c r="T1917" s="30">
        <f t="shared" si="59"/>
        <v>41864.04886574074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 s="19">
        <v>20000</v>
      </c>
      <c r="E1918" s="19">
        <v>102</v>
      </c>
      <c r="F1918" s="36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40">
        <f>ROUND((E1918/D1918)*100, 0)</f>
        <v>1</v>
      </c>
      <c r="P1918" s="19">
        <f t="shared" si="58"/>
        <v>17</v>
      </c>
      <c r="Q1918" t="s">
        <v>8323</v>
      </c>
      <c r="R1918" t="s">
        <v>8352</v>
      </c>
      <c r="S1918" s="30">
        <f>(((I1918/60)/60)/24)+DATE(1970, 1, 1)</f>
        <v>42681.758969907409</v>
      </c>
      <c r="T1918" s="30">
        <f t="shared" si="59"/>
        <v>42656.717303240745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 s="19">
        <v>390000</v>
      </c>
      <c r="E1919" s="19">
        <v>205025</v>
      </c>
      <c r="F1919" s="36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40">
        <f>ROUND((E1919/D1919)*100, 0)</f>
        <v>53</v>
      </c>
      <c r="P1919" s="19">
        <f t="shared" si="58"/>
        <v>2928.93</v>
      </c>
      <c r="Q1919" t="s">
        <v>8323</v>
      </c>
      <c r="R1919" t="s">
        <v>8352</v>
      </c>
      <c r="S1919" s="30">
        <f>(((I1919/60)/60)/24)+DATE(1970, 1, 1)</f>
        <v>42776.270057870366</v>
      </c>
      <c r="T1919" s="30">
        <f t="shared" si="59"/>
        <v>42746.270057870366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 s="19">
        <v>25000</v>
      </c>
      <c r="E1920" s="19">
        <v>260</v>
      </c>
      <c r="F1920" s="36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40">
        <f>ROUND((E1920/D1920)*100, 0)</f>
        <v>1</v>
      </c>
      <c r="P1920" s="19">
        <f t="shared" si="58"/>
        <v>28.89</v>
      </c>
      <c r="Q1920" t="s">
        <v>8323</v>
      </c>
      <c r="R1920" t="s">
        <v>8352</v>
      </c>
      <c r="S1920" s="30">
        <f>(((I1920/60)/60)/24)+DATE(1970, 1, 1)</f>
        <v>41863.789942129632</v>
      </c>
      <c r="T1920" s="30">
        <f t="shared" si="59"/>
        <v>41828.789942129632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 s="19">
        <v>500</v>
      </c>
      <c r="E1921" s="19">
        <v>237</v>
      </c>
      <c r="F1921" s="36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40">
        <f>ROUND((E1921/D1921)*100, 0)</f>
        <v>47</v>
      </c>
      <c r="P1921" s="19">
        <f t="shared" si="58"/>
        <v>29.63</v>
      </c>
      <c r="Q1921" t="s">
        <v>8323</v>
      </c>
      <c r="R1921" t="s">
        <v>8352</v>
      </c>
      <c r="S1921" s="30">
        <f>(((I1921/60)/60)/24)+DATE(1970, 1, 1)</f>
        <v>42143.875567129624</v>
      </c>
      <c r="T1921" s="30">
        <f t="shared" si="59"/>
        <v>42113.875567129624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 s="19">
        <v>10000</v>
      </c>
      <c r="E1922" s="19">
        <v>4303</v>
      </c>
      <c r="F1922" s="36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40">
        <f>ROUND((E1922/D1922)*100, 0)</f>
        <v>43</v>
      </c>
      <c r="P1922" s="19">
        <f t="shared" si="58"/>
        <v>40.98</v>
      </c>
      <c r="Q1922" t="s">
        <v>8323</v>
      </c>
      <c r="R1922" t="s">
        <v>8352</v>
      </c>
      <c r="S1922" s="30">
        <f>(((I1922/60)/60)/24)+DATE(1970, 1, 1)</f>
        <v>42298.958333333328</v>
      </c>
      <c r="T1922" s="30">
        <f t="shared" si="59"/>
        <v>42270.875706018516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 s="19">
        <v>1500</v>
      </c>
      <c r="E1923" s="19">
        <v>2052</v>
      </c>
      <c r="F1923" s="34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38">
        <f>ROUND((E1923/D1923)*100, 0)</f>
        <v>137</v>
      </c>
      <c r="P1923" s="19">
        <f t="shared" ref="P1923:P1986" si="60">IFERROR(ROUND((E1923/L1923), 2),0)</f>
        <v>54</v>
      </c>
      <c r="Q1923" t="s">
        <v>8329</v>
      </c>
      <c r="R1923" t="s">
        <v>8333</v>
      </c>
      <c r="S1923" s="30">
        <f>(((I1923/60)/60)/24)+DATE(1970, 1, 1)</f>
        <v>41104.221562500003</v>
      </c>
      <c r="T1923" s="30">
        <f t="shared" ref="T1923:T1986" si="61">(((J1923/60)/60)/24)+DATE(1970, 1, 1)</f>
        <v>41074.221562500003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 s="19">
        <v>2000</v>
      </c>
      <c r="E1924" s="19">
        <v>2311</v>
      </c>
      <c r="F1924" s="3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38">
        <f>ROUND((E1924/D1924)*100, 0)</f>
        <v>116</v>
      </c>
      <c r="P1924" s="19">
        <f t="shared" si="60"/>
        <v>36.11</v>
      </c>
      <c r="Q1924" t="s">
        <v>8329</v>
      </c>
      <c r="R1924" t="s">
        <v>8333</v>
      </c>
      <c r="S1924" s="30">
        <f>(((I1924/60)/60)/24)+DATE(1970, 1, 1)</f>
        <v>41620.255868055552</v>
      </c>
      <c r="T1924" s="30">
        <f t="shared" si="61"/>
        <v>41590.255868055552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 s="19">
        <v>125</v>
      </c>
      <c r="E1925" s="19">
        <v>301</v>
      </c>
      <c r="F1925" s="34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39">
        <f>ROUND((E1925/D1925)*100, 0)</f>
        <v>241</v>
      </c>
      <c r="P1925" s="19">
        <f t="shared" si="60"/>
        <v>23.15</v>
      </c>
      <c r="Q1925" t="s">
        <v>8329</v>
      </c>
      <c r="R1925" t="s">
        <v>8333</v>
      </c>
      <c r="S1925" s="30">
        <f>(((I1925/60)/60)/24)+DATE(1970, 1, 1)</f>
        <v>40813.207638888889</v>
      </c>
      <c r="T1925" s="30">
        <f t="shared" si="61"/>
        <v>40772.848749999997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 s="19">
        <v>3000</v>
      </c>
      <c r="E1926" s="19">
        <v>3432</v>
      </c>
      <c r="F1926" s="34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38">
        <f>ROUND((E1926/D1926)*100, 0)</f>
        <v>114</v>
      </c>
      <c r="P1926" s="19">
        <f t="shared" si="60"/>
        <v>104</v>
      </c>
      <c r="Q1926" t="s">
        <v>8329</v>
      </c>
      <c r="R1926" t="s">
        <v>8333</v>
      </c>
      <c r="S1926" s="30">
        <f>(((I1926/60)/60)/24)+DATE(1970, 1, 1)</f>
        <v>41654.814583333333</v>
      </c>
      <c r="T1926" s="30">
        <f t="shared" si="61"/>
        <v>41626.761053240742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 s="19">
        <v>1500</v>
      </c>
      <c r="E1927" s="19">
        <v>1655</v>
      </c>
      <c r="F1927" s="34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38">
        <f>ROUND((E1927/D1927)*100, 0)</f>
        <v>110</v>
      </c>
      <c r="P1927" s="19">
        <f t="shared" si="60"/>
        <v>31.83</v>
      </c>
      <c r="Q1927" t="s">
        <v>8329</v>
      </c>
      <c r="R1927" t="s">
        <v>8333</v>
      </c>
      <c r="S1927" s="30">
        <f>(((I1927/60)/60)/24)+DATE(1970, 1, 1)</f>
        <v>41558</v>
      </c>
      <c r="T1927" s="30">
        <f t="shared" si="61"/>
        <v>41535.90148148148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 s="19">
        <v>1500</v>
      </c>
      <c r="E1928" s="19">
        <v>2930.69</v>
      </c>
      <c r="F1928" s="34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38">
        <f>ROUND((E1928/D1928)*100, 0)</f>
        <v>195</v>
      </c>
      <c r="P1928" s="19">
        <f t="shared" si="60"/>
        <v>27.39</v>
      </c>
      <c r="Q1928" t="s">
        <v>8329</v>
      </c>
      <c r="R1928" t="s">
        <v>8333</v>
      </c>
      <c r="S1928" s="30">
        <f>(((I1928/60)/60)/24)+DATE(1970, 1, 1)</f>
        <v>40484.018055555556</v>
      </c>
      <c r="T1928" s="30">
        <f t="shared" si="61"/>
        <v>40456.954351851848</v>
      </c>
    </row>
    <row r="1929" spans="1:20" x14ac:dyDescent="0.25">
      <c r="A1929">
        <v>1927</v>
      </c>
      <c r="B1929" s="3" t="s">
        <v>1928</v>
      </c>
      <c r="C1929" s="3" t="s">
        <v>6037</v>
      </c>
      <c r="D1929" s="19">
        <v>600</v>
      </c>
      <c r="E1929" s="19">
        <v>620</v>
      </c>
      <c r="F1929" s="34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38">
        <f>ROUND((E1929/D1929)*100, 0)</f>
        <v>103</v>
      </c>
      <c r="P1929" s="19">
        <f t="shared" si="60"/>
        <v>56.36</v>
      </c>
      <c r="Q1929" t="s">
        <v>8329</v>
      </c>
      <c r="R1929" t="s">
        <v>8333</v>
      </c>
      <c r="S1929" s="30">
        <f>(((I1929/60)/60)/24)+DATE(1970, 1, 1)</f>
        <v>40976.207638888889</v>
      </c>
      <c r="T1929" s="30">
        <f t="shared" si="61"/>
        <v>40960.861562500002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 s="19">
        <v>2550</v>
      </c>
      <c r="E1930" s="19">
        <v>2630</v>
      </c>
      <c r="F1930" s="34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38">
        <f>ROUND((E1930/D1930)*100, 0)</f>
        <v>103</v>
      </c>
      <c r="P1930" s="19">
        <f t="shared" si="60"/>
        <v>77.349999999999994</v>
      </c>
      <c r="Q1930" t="s">
        <v>8329</v>
      </c>
      <c r="R1930" t="s">
        <v>8333</v>
      </c>
      <c r="S1930" s="30">
        <f>(((I1930/60)/60)/24)+DATE(1970, 1, 1)</f>
        <v>41401.648078703707</v>
      </c>
      <c r="T1930" s="30">
        <f t="shared" si="61"/>
        <v>41371.648078703707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 s="19">
        <v>3200</v>
      </c>
      <c r="E1931" s="19">
        <v>3210</v>
      </c>
      <c r="F1931" s="34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38">
        <f>ROUND((E1931/D1931)*100, 0)</f>
        <v>100</v>
      </c>
      <c r="P1931" s="19">
        <f t="shared" si="60"/>
        <v>42.8</v>
      </c>
      <c r="Q1931" t="s">
        <v>8329</v>
      </c>
      <c r="R1931" t="s">
        <v>8333</v>
      </c>
      <c r="S1931" s="30">
        <f>(((I1931/60)/60)/24)+DATE(1970, 1, 1)</f>
        <v>40729.021597222221</v>
      </c>
      <c r="T1931" s="30">
        <f t="shared" si="61"/>
        <v>40687.021597222221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 s="19">
        <v>1000</v>
      </c>
      <c r="E1932" s="19">
        <v>1270</v>
      </c>
      <c r="F1932" s="34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38">
        <f>ROUND((E1932/D1932)*100, 0)</f>
        <v>127</v>
      </c>
      <c r="P1932" s="19">
        <f t="shared" si="60"/>
        <v>48.85</v>
      </c>
      <c r="Q1932" t="s">
        <v>8329</v>
      </c>
      <c r="R1932" t="s">
        <v>8333</v>
      </c>
      <c r="S1932" s="30">
        <f>(((I1932/60)/60)/24)+DATE(1970, 1, 1)</f>
        <v>41462.558819444443</v>
      </c>
      <c r="T1932" s="30">
        <f t="shared" si="61"/>
        <v>41402.558819444443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 s="19">
        <v>2000</v>
      </c>
      <c r="E1933" s="19">
        <v>2412.02</v>
      </c>
      <c r="F1933" s="34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38">
        <f>ROUND((E1933/D1933)*100, 0)</f>
        <v>121</v>
      </c>
      <c r="P1933" s="19">
        <f t="shared" si="60"/>
        <v>48.24</v>
      </c>
      <c r="Q1933" t="s">
        <v>8329</v>
      </c>
      <c r="R1933" t="s">
        <v>8333</v>
      </c>
      <c r="S1933" s="30">
        <f>(((I1933/60)/60)/24)+DATE(1970, 1, 1)</f>
        <v>41051.145833333336</v>
      </c>
      <c r="T1933" s="30">
        <f t="shared" si="61"/>
        <v>41037.892465277779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 s="19">
        <v>5250</v>
      </c>
      <c r="E1934" s="19">
        <v>5617</v>
      </c>
      <c r="F1934" s="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38">
        <f>ROUND((E1934/D1934)*100, 0)</f>
        <v>107</v>
      </c>
      <c r="P1934" s="19">
        <f t="shared" si="60"/>
        <v>70.209999999999994</v>
      </c>
      <c r="Q1934" t="s">
        <v>8329</v>
      </c>
      <c r="R1934" t="s">
        <v>8333</v>
      </c>
      <c r="S1934" s="30">
        <f>(((I1934/60)/60)/24)+DATE(1970, 1, 1)</f>
        <v>40932.809872685182</v>
      </c>
      <c r="T1934" s="30">
        <f t="shared" si="61"/>
        <v>40911.809872685182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 s="19">
        <v>6000</v>
      </c>
      <c r="E1935" s="19">
        <v>10346</v>
      </c>
      <c r="F1935" s="34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38">
        <f>ROUND((E1935/D1935)*100, 0)</f>
        <v>172</v>
      </c>
      <c r="P1935" s="19">
        <f t="shared" si="60"/>
        <v>94.05</v>
      </c>
      <c r="Q1935" t="s">
        <v>8329</v>
      </c>
      <c r="R1935" t="s">
        <v>8333</v>
      </c>
      <c r="S1935" s="30">
        <f>(((I1935/60)/60)/24)+DATE(1970, 1, 1)</f>
        <v>41909.130868055552</v>
      </c>
      <c r="T1935" s="30">
        <f t="shared" si="61"/>
        <v>41879.130868055552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 s="19">
        <v>5000</v>
      </c>
      <c r="E1936" s="19">
        <v>6181</v>
      </c>
      <c r="F1936" s="34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38">
        <f>ROUND((E1936/D1936)*100, 0)</f>
        <v>124</v>
      </c>
      <c r="P1936" s="19">
        <f t="shared" si="60"/>
        <v>80.27</v>
      </c>
      <c r="Q1936" t="s">
        <v>8329</v>
      </c>
      <c r="R1936" t="s">
        <v>8333</v>
      </c>
      <c r="S1936" s="30">
        <f>(((I1936/60)/60)/24)+DATE(1970, 1, 1)</f>
        <v>40902.208333333336</v>
      </c>
      <c r="T1936" s="30">
        <f t="shared" si="61"/>
        <v>40865.867141203707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 s="19">
        <v>2500</v>
      </c>
      <c r="E1937" s="19">
        <v>2710</v>
      </c>
      <c r="F1937" s="34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38">
        <f>ROUND((E1937/D1937)*100, 0)</f>
        <v>108</v>
      </c>
      <c r="P1937" s="19">
        <f t="shared" si="60"/>
        <v>54.2</v>
      </c>
      <c r="Q1937" t="s">
        <v>8329</v>
      </c>
      <c r="R1937" t="s">
        <v>8333</v>
      </c>
      <c r="S1937" s="30">
        <f>(((I1937/60)/60)/24)+DATE(1970, 1, 1)</f>
        <v>41811.207638888889</v>
      </c>
      <c r="T1937" s="30">
        <f t="shared" si="61"/>
        <v>41773.932534722226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 s="19">
        <v>7500</v>
      </c>
      <c r="E1938" s="19">
        <v>8739.01</v>
      </c>
      <c r="F1938" s="34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38">
        <f>ROUND((E1938/D1938)*100, 0)</f>
        <v>117</v>
      </c>
      <c r="P1938" s="19">
        <f t="shared" si="60"/>
        <v>60.27</v>
      </c>
      <c r="Q1938" t="s">
        <v>8329</v>
      </c>
      <c r="R1938" t="s">
        <v>8333</v>
      </c>
      <c r="S1938" s="30">
        <f>(((I1938/60)/60)/24)+DATE(1970, 1, 1)</f>
        <v>40883.249305555553</v>
      </c>
      <c r="T1938" s="30">
        <f t="shared" si="61"/>
        <v>40852.889699074076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 s="19">
        <v>600</v>
      </c>
      <c r="E1939" s="19">
        <v>1123.47</v>
      </c>
      <c r="F1939" s="34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38">
        <f>ROUND((E1939/D1939)*100, 0)</f>
        <v>187</v>
      </c>
      <c r="P1939" s="19">
        <f t="shared" si="60"/>
        <v>38.74</v>
      </c>
      <c r="Q1939" t="s">
        <v>8329</v>
      </c>
      <c r="R1939" t="s">
        <v>8333</v>
      </c>
      <c r="S1939" s="30">
        <f>(((I1939/60)/60)/24)+DATE(1970, 1, 1)</f>
        <v>41075.165972222225</v>
      </c>
      <c r="T1939" s="30">
        <f t="shared" si="61"/>
        <v>41059.118993055556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 s="19">
        <v>15000</v>
      </c>
      <c r="E1940" s="19">
        <v>17390</v>
      </c>
      <c r="F1940" s="34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38">
        <f>ROUND((E1940/D1940)*100, 0)</f>
        <v>116</v>
      </c>
      <c r="P1940" s="19">
        <f t="shared" si="60"/>
        <v>152.54</v>
      </c>
      <c r="Q1940" t="s">
        <v>8329</v>
      </c>
      <c r="R1940" t="s">
        <v>8333</v>
      </c>
      <c r="S1940" s="30">
        <f>(((I1940/60)/60)/24)+DATE(1970, 1, 1)</f>
        <v>41457.208333333336</v>
      </c>
      <c r="T1940" s="30">
        <f t="shared" si="61"/>
        <v>41426.259618055556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 s="19">
        <v>10000</v>
      </c>
      <c r="E1941" s="19">
        <v>11070</v>
      </c>
      <c r="F1941" s="34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38">
        <f>ROUND((E1941/D1941)*100, 0)</f>
        <v>111</v>
      </c>
      <c r="P1941" s="19">
        <f t="shared" si="60"/>
        <v>115.31</v>
      </c>
      <c r="Q1941" t="s">
        <v>8329</v>
      </c>
      <c r="R1941" t="s">
        <v>8333</v>
      </c>
      <c r="S1941" s="30">
        <f>(((I1941/60)/60)/24)+DATE(1970, 1, 1)</f>
        <v>41343.943379629629</v>
      </c>
      <c r="T1941" s="30">
        <f t="shared" si="61"/>
        <v>41313.985046296293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 s="19">
        <v>650</v>
      </c>
      <c r="E1942" s="19">
        <v>1111</v>
      </c>
      <c r="F1942" s="34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38">
        <f>ROUND((E1942/D1942)*100, 0)</f>
        <v>171</v>
      </c>
      <c r="P1942" s="19">
        <f t="shared" si="60"/>
        <v>35.840000000000003</v>
      </c>
      <c r="Q1942" t="s">
        <v>8329</v>
      </c>
      <c r="R1942" t="s">
        <v>8333</v>
      </c>
      <c r="S1942" s="30">
        <f>(((I1942/60)/60)/24)+DATE(1970, 1, 1)</f>
        <v>40709.165972222225</v>
      </c>
      <c r="T1942" s="30">
        <f t="shared" si="61"/>
        <v>40670.507326388892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 s="19">
        <v>250000</v>
      </c>
      <c r="E1943" s="19">
        <v>315295.89</v>
      </c>
      <c r="F1943" s="34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38">
        <f>ROUND((E1943/D1943)*100, 0)</f>
        <v>126</v>
      </c>
      <c r="P1943" s="19">
        <f t="shared" si="60"/>
        <v>64.569999999999993</v>
      </c>
      <c r="Q1943" t="s">
        <v>8323</v>
      </c>
      <c r="R1943" t="s">
        <v>8353</v>
      </c>
      <c r="S1943" s="30">
        <f>(((I1943/60)/60)/24)+DATE(1970, 1, 1)</f>
        <v>41774.290868055556</v>
      </c>
      <c r="T1943" s="30">
        <f t="shared" si="61"/>
        <v>41744.290868055556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 s="19">
        <v>6000</v>
      </c>
      <c r="E1944" s="19">
        <v>8306.42</v>
      </c>
      <c r="F1944" s="3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38">
        <f>ROUND((E1944/D1944)*100, 0)</f>
        <v>138</v>
      </c>
      <c r="P1944" s="19">
        <f t="shared" si="60"/>
        <v>87.44</v>
      </c>
      <c r="Q1944" t="s">
        <v>8323</v>
      </c>
      <c r="R1944" t="s">
        <v>8353</v>
      </c>
      <c r="S1944" s="30">
        <f>(((I1944/60)/60)/24)+DATE(1970, 1, 1)</f>
        <v>40728.828009259261</v>
      </c>
      <c r="T1944" s="30">
        <f t="shared" si="61"/>
        <v>40638.828009259261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 s="19">
        <v>10000</v>
      </c>
      <c r="E1945" s="19">
        <v>170525</v>
      </c>
      <c r="F1945" s="34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39">
        <f>ROUND((E1945/D1945)*100, 0)</f>
        <v>1705</v>
      </c>
      <c r="P1945" s="19">
        <f t="shared" si="60"/>
        <v>68.819999999999993</v>
      </c>
      <c r="Q1945" t="s">
        <v>8323</v>
      </c>
      <c r="R1945" t="s">
        <v>8353</v>
      </c>
      <c r="S1945" s="30">
        <f>(((I1945/60)/60)/24)+DATE(1970, 1, 1)</f>
        <v>42593.269861111112</v>
      </c>
      <c r="T1945" s="30">
        <f t="shared" si="61"/>
        <v>42548.269861111112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 s="19">
        <v>40000</v>
      </c>
      <c r="E1946" s="19">
        <v>315222.2</v>
      </c>
      <c r="F1946" s="34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39">
        <f>ROUND((E1946/D1946)*100, 0)</f>
        <v>788</v>
      </c>
      <c r="P1946" s="19">
        <f t="shared" si="60"/>
        <v>176.2</v>
      </c>
      <c r="Q1946" t="s">
        <v>8323</v>
      </c>
      <c r="R1946" t="s">
        <v>8353</v>
      </c>
      <c r="S1946" s="30">
        <f>(((I1946/60)/60)/24)+DATE(1970, 1, 1)</f>
        <v>41760.584374999999</v>
      </c>
      <c r="T1946" s="30">
        <f t="shared" si="61"/>
        <v>41730.584374999999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 s="19">
        <v>100000</v>
      </c>
      <c r="E1947" s="19">
        <v>348018</v>
      </c>
      <c r="F1947" s="34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39">
        <f>ROUND((E1947/D1947)*100, 0)</f>
        <v>348</v>
      </c>
      <c r="P1947" s="19">
        <f t="shared" si="60"/>
        <v>511.79</v>
      </c>
      <c r="Q1947" t="s">
        <v>8323</v>
      </c>
      <c r="R1947" t="s">
        <v>8353</v>
      </c>
      <c r="S1947" s="30">
        <f>(((I1947/60)/60)/24)+DATE(1970, 1, 1)</f>
        <v>42197.251828703709</v>
      </c>
      <c r="T1947" s="30">
        <f t="shared" si="61"/>
        <v>42157.251828703709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 s="19">
        <v>7500</v>
      </c>
      <c r="E1948" s="19">
        <v>11231</v>
      </c>
      <c r="F1948" s="34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38">
        <f>ROUND((E1948/D1948)*100, 0)</f>
        <v>150</v>
      </c>
      <c r="P1948" s="19">
        <f t="shared" si="60"/>
        <v>160.44</v>
      </c>
      <c r="Q1948" t="s">
        <v>8323</v>
      </c>
      <c r="R1948" t="s">
        <v>8353</v>
      </c>
      <c r="S1948" s="30">
        <f>(((I1948/60)/60)/24)+DATE(1970, 1, 1)</f>
        <v>41749.108344907407</v>
      </c>
      <c r="T1948" s="30">
        <f t="shared" si="61"/>
        <v>41689.150011574071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 s="19">
        <v>800</v>
      </c>
      <c r="E1949" s="19">
        <v>805.07</v>
      </c>
      <c r="F1949" s="34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38">
        <f>ROUND((E1949/D1949)*100, 0)</f>
        <v>101</v>
      </c>
      <c r="P1949" s="19">
        <f t="shared" si="60"/>
        <v>35</v>
      </c>
      <c r="Q1949" t="s">
        <v>8323</v>
      </c>
      <c r="R1949" t="s">
        <v>8353</v>
      </c>
      <c r="S1949" s="30">
        <f>(((I1949/60)/60)/24)+DATE(1970, 1, 1)</f>
        <v>40140.249305555553</v>
      </c>
      <c r="T1949" s="30">
        <f t="shared" si="61"/>
        <v>40102.918055555558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 s="19">
        <v>100000</v>
      </c>
      <c r="E1950" s="19">
        <v>800211</v>
      </c>
      <c r="F1950" s="34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39">
        <f>ROUND((E1950/D1950)*100, 0)</f>
        <v>800</v>
      </c>
      <c r="P1950" s="19">
        <f t="shared" si="60"/>
        <v>188.51</v>
      </c>
      <c r="Q1950" t="s">
        <v>8323</v>
      </c>
      <c r="R1950" t="s">
        <v>8353</v>
      </c>
      <c r="S1950" s="30">
        <f>(((I1950/60)/60)/24)+DATE(1970, 1, 1)</f>
        <v>42527.709722222222</v>
      </c>
      <c r="T1950" s="30">
        <f t="shared" si="61"/>
        <v>42473.604270833333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 s="19">
        <v>50000</v>
      </c>
      <c r="E1951" s="19">
        <v>53001.3</v>
      </c>
      <c r="F1951" s="34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38">
        <f>ROUND((E1951/D1951)*100, 0)</f>
        <v>106</v>
      </c>
      <c r="P1951" s="19">
        <f t="shared" si="60"/>
        <v>56.2</v>
      </c>
      <c r="Q1951" t="s">
        <v>8323</v>
      </c>
      <c r="R1951" t="s">
        <v>8353</v>
      </c>
      <c r="S1951" s="30">
        <f>(((I1951/60)/60)/24)+DATE(1970, 1, 1)</f>
        <v>41830.423043981478</v>
      </c>
      <c r="T1951" s="30">
        <f t="shared" si="61"/>
        <v>41800.423043981478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 s="19">
        <v>48000</v>
      </c>
      <c r="E1952" s="19">
        <v>96248.960000000006</v>
      </c>
      <c r="F1952" s="34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39">
        <f>ROUND((E1952/D1952)*100, 0)</f>
        <v>201</v>
      </c>
      <c r="P1952" s="19">
        <f t="shared" si="60"/>
        <v>51.31</v>
      </c>
      <c r="Q1952" t="s">
        <v>8323</v>
      </c>
      <c r="R1952" t="s">
        <v>8353</v>
      </c>
      <c r="S1952" s="30">
        <f>(((I1952/60)/60)/24)+DATE(1970, 1, 1)</f>
        <v>40655.181400462963</v>
      </c>
      <c r="T1952" s="30">
        <f t="shared" si="61"/>
        <v>40624.181400462963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 s="19">
        <v>50000</v>
      </c>
      <c r="E1953" s="19">
        <v>106222</v>
      </c>
      <c r="F1953" s="34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39">
        <f>ROUND((E1953/D1953)*100, 0)</f>
        <v>212</v>
      </c>
      <c r="P1953" s="19">
        <f t="shared" si="60"/>
        <v>127.36</v>
      </c>
      <c r="Q1953" t="s">
        <v>8323</v>
      </c>
      <c r="R1953" t="s">
        <v>8353</v>
      </c>
      <c r="S1953" s="30">
        <f>(((I1953/60)/60)/24)+DATE(1970, 1, 1)</f>
        <v>42681.462233796294</v>
      </c>
      <c r="T1953" s="30">
        <f t="shared" si="61"/>
        <v>42651.420567129629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 s="19">
        <v>35000</v>
      </c>
      <c r="E1954" s="19">
        <v>69465.33</v>
      </c>
      <c r="F1954" s="3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38">
        <f>ROUND((E1954/D1954)*100, 0)</f>
        <v>198</v>
      </c>
      <c r="P1954" s="19">
        <f t="shared" si="60"/>
        <v>101.86</v>
      </c>
      <c r="Q1954" t="s">
        <v>8323</v>
      </c>
      <c r="R1954" t="s">
        <v>8353</v>
      </c>
      <c r="S1954" s="30">
        <f>(((I1954/60)/60)/24)+DATE(1970, 1, 1)</f>
        <v>41563.60665509259</v>
      </c>
      <c r="T1954" s="30">
        <f t="shared" si="61"/>
        <v>41526.60665509259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 s="19">
        <v>15000</v>
      </c>
      <c r="E1955" s="19">
        <v>33892</v>
      </c>
      <c r="F1955" s="34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39">
        <f>ROUND((E1955/D1955)*100, 0)</f>
        <v>226</v>
      </c>
      <c r="P1955" s="19">
        <f t="shared" si="60"/>
        <v>230.56</v>
      </c>
      <c r="Q1955" t="s">
        <v>8323</v>
      </c>
      <c r="R1955" t="s">
        <v>8353</v>
      </c>
      <c r="S1955" s="30">
        <f>(((I1955/60)/60)/24)+DATE(1970, 1, 1)</f>
        <v>40970.125</v>
      </c>
      <c r="T1955" s="30">
        <f t="shared" si="61"/>
        <v>40941.199826388889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 s="19">
        <v>50000</v>
      </c>
      <c r="E1956" s="19">
        <v>349474</v>
      </c>
      <c r="F1956" s="34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39">
        <f>ROUND((E1956/D1956)*100, 0)</f>
        <v>699</v>
      </c>
      <c r="P1956" s="19">
        <f t="shared" si="60"/>
        <v>842.11</v>
      </c>
      <c r="Q1956" t="s">
        <v>8323</v>
      </c>
      <c r="R1956" t="s">
        <v>8353</v>
      </c>
      <c r="S1956" s="30">
        <f>(((I1956/60)/60)/24)+DATE(1970, 1, 1)</f>
        <v>42441.208333333328</v>
      </c>
      <c r="T1956" s="30">
        <f t="shared" si="61"/>
        <v>42394.580740740741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 s="19">
        <v>42000</v>
      </c>
      <c r="E1957" s="19">
        <v>167410.01999999999</v>
      </c>
      <c r="F1957" s="34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39">
        <f>ROUND((E1957/D1957)*100, 0)</f>
        <v>399</v>
      </c>
      <c r="P1957" s="19">
        <f t="shared" si="60"/>
        <v>577.28</v>
      </c>
      <c r="Q1957" t="s">
        <v>8323</v>
      </c>
      <c r="R1957" t="s">
        <v>8353</v>
      </c>
      <c r="S1957" s="30">
        <f>(((I1957/60)/60)/24)+DATE(1970, 1, 1)</f>
        <v>41052.791666666664</v>
      </c>
      <c r="T1957" s="30">
        <f t="shared" si="61"/>
        <v>41020.271770833337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 s="19">
        <v>60000</v>
      </c>
      <c r="E1958" s="19">
        <v>176420</v>
      </c>
      <c r="F1958" s="34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39">
        <f>ROUND((E1958/D1958)*100, 0)</f>
        <v>294</v>
      </c>
      <c r="P1958" s="19">
        <f t="shared" si="60"/>
        <v>483.34</v>
      </c>
      <c r="Q1958" t="s">
        <v>8323</v>
      </c>
      <c r="R1958" t="s">
        <v>8353</v>
      </c>
      <c r="S1958" s="30">
        <f>(((I1958/60)/60)/24)+DATE(1970, 1, 1)</f>
        <v>42112.882002314815</v>
      </c>
      <c r="T1958" s="30">
        <f t="shared" si="61"/>
        <v>42067.923668981486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 s="19">
        <v>30000</v>
      </c>
      <c r="E1959" s="19">
        <v>50251.41</v>
      </c>
      <c r="F1959" s="34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38">
        <f>ROUND((E1959/D1959)*100, 0)</f>
        <v>168</v>
      </c>
      <c r="P1959" s="19">
        <f t="shared" si="60"/>
        <v>76.14</v>
      </c>
      <c r="Q1959" t="s">
        <v>8323</v>
      </c>
      <c r="R1959" t="s">
        <v>8353</v>
      </c>
      <c r="S1959" s="30">
        <f>(((I1959/60)/60)/24)+DATE(1970, 1, 1)</f>
        <v>41209.098530092589</v>
      </c>
      <c r="T1959" s="30">
        <f t="shared" si="61"/>
        <v>41179.098530092589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 s="19">
        <v>7000</v>
      </c>
      <c r="E1960" s="19">
        <v>100490.02</v>
      </c>
      <c r="F1960" s="34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39">
        <f>ROUND((E1960/D1960)*100, 0)</f>
        <v>1436</v>
      </c>
      <c r="P1960" s="19">
        <f t="shared" si="60"/>
        <v>74.11</v>
      </c>
      <c r="Q1960" t="s">
        <v>8323</v>
      </c>
      <c r="R1960" t="s">
        <v>8353</v>
      </c>
      <c r="S1960" s="30">
        <f>(((I1960/60)/60)/24)+DATE(1970, 1, 1)</f>
        <v>41356.94630787037</v>
      </c>
      <c r="T1960" s="30">
        <f t="shared" si="61"/>
        <v>41326.987974537034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 s="19">
        <v>10000</v>
      </c>
      <c r="E1961" s="19">
        <v>15673.44</v>
      </c>
      <c r="F1961" s="34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38">
        <f>ROUND((E1961/D1961)*100, 0)</f>
        <v>157</v>
      </c>
      <c r="P1961" s="19">
        <f t="shared" si="60"/>
        <v>36.97</v>
      </c>
      <c r="Q1961" t="s">
        <v>8323</v>
      </c>
      <c r="R1961" t="s">
        <v>8353</v>
      </c>
      <c r="S1961" s="30">
        <f>(((I1961/60)/60)/24)+DATE(1970, 1, 1)</f>
        <v>41913</v>
      </c>
      <c r="T1961" s="30">
        <f t="shared" si="61"/>
        <v>41871.845601851855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 s="19">
        <v>70000</v>
      </c>
      <c r="E1962" s="19">
        <v>82532</v>
      </c>
      <c r="F1962" s="34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38">
        <f>ROUND((E1962/D1962)*100, 0)</f>
        <v>118</v>
      </c>
      <c r="P1962" s="19">
        <f t="shared" si="60"/>
        <v>2500.9699999999998</v>
      </c>
      <c r="Q1962" t="s">
        <v>8323</v>
      </c>
      <c r="R1962" t="s">
        <v>8353</v>
      </c>
      <c r="S1962" s="30">
        <f>(((I1962/60)/60)/24)+DATE(1970, 1, 1)</f>
        <v>41994.362743055557</v>
      </c>
      <c r="T1962" s="30">
        <f t="shared" si="61"/>
        <v>41964.362743055557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 s="19">
        <v>10000</v>
      </c>
      <c r="E1963" s="19">
        <v>110538.12</v>
      </c>
      <c r="F1963" s="34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39">
        <f>ROUND((E1963/D1963)*100, 0)</f>
        <v>1105</v>
      </c>
      <c r="P1963" s="19">
        <f t="shared" si="60"/>
        <v>67.69</v>
      </c>
      <c r="Q1963" t="s">
        <v>8323</v>
      </c>
      <c r="R1963" t="s">
        <v>8353</v>
      </c>
      <c r="S1963" s="30">
        <f>(((I1963/60)/60)/24)+DATE(1970, 1, 1)</f>
        <v>41188.165972222225</v>
      </c>
      <c r="T1963" s="30">
        <f t="shared" si="61"/>
        <v>41148.194641203707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 s="19">
        <v>10000</v>
      </c>
      <c r="E1964" s="19">
        <v>19292.5</v>
      </c>
      <c r="F1964" s="3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38">
        <f>ROUND((E1964/D1964)*100, 0)</f>
        <v>193</v>
      </c>
      <c r="P1964" s="19">
        <f t="shared" si="60"/>
        <v>63.05</v>
      </c>
      <c r="Q1964" t="s">
        <v>8323</v>
      </c>
      <c r="R1964" t="s">
        <v>8353</v>
      </c>
      <c r="S1964" s="30">
        <f>(((I1964/60)/60)/24)+DATE(1970, 1, 1)</f>
        <v>41772.780509259261</v>
      </c>
      <c r="T1964" s="30">
        <f t="shared" si="61"/>
        <v>41742.780509259261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 s="19">
        <v>19000</v>
      </c>
      <c r="E1965" s="19">
        <v>24108</v>
      </c>
      <c r="F1965" s="34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38">
        <f>ROUND((E1965/D1965)*100, 0)</f>
        <v>127</v>
      </c>
      <c r="P1965" s="19">
        <f t="shared" si="60"/>
        <v>117.6</v>
      </c>
      <c r="Q1965" t="s">
        <v>8323</v>
      </c>
      <c r="R1965" t="s">
        <v>8353</v>
      </c>
      <c r="S1965" s="30">
        <f>(((I1965/60)/60)/24)+DATE(1970, 1, 1)</f>
        <v>41898.429791666669</v>
      </c>
      <c r="T1965" s="30">
        <f t="shared" si="61"/>
        <v>41863.429791666669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 s="19">
        <v>89200</v>
      </c>
      <c r="E1966" s="19">
        <v>231543.12</v>
      </c>
      <c r="F1966" s="34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39">
        <f>ROUND((E1966/D1966)*100, 0)</f>
        <v>260</v>
      </c>
      <c r="P1966" s="19">
        <f t="shared" si="60"/>
        <v>180.75</v>
      </c>
      <c r="Q1966" t="s">
        <v>8323</v>
      </c>
      <c r="R1966" t="s">
        <v>8353</v>
      </c>
      <c r="S1966" s="30">
        <f>(((I1966/60)/60)/24)+DATE(1970, 1, 1)</f>
        <v>42482.272824074069</v>
      </c>
      <c r="T1966" s="30">
        <f t="shared" si="61"/>
        <v>42452.272824074069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 s="19">
        <v>5000</v>
      </c>
      <c r="E1967" s="19">
        <v>13114</v>
      </c>
      <c r="F1967" s="34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39">
        <f>ROUND((E1967/D1967)*100, 0)</f>
        <v>262</v>
      </c>
      <c r="P1967" s="19">
        <f t="shared" si="60"/>
        <v>127.32</v>
      </c>
      <c r="Q1967" t="s">
        <v>8323</v>
      </c>
      <c r="R1967" t="s">
        <v>8353</v>
      </c>
      <c r="S1967" s="30">
        <f>(((I1967/60)/60)/24)+DATE(1970, 1, 1)</f>
        <v>40920.041666666664</v>
      </c>
      <c r="T1967" s="30">
        <f t="shared" si="61"/>
        <v>40898.089236111111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 s="19">
        <v>100000</v>
      </c>
      <c r="E1968" s="19">
        <v>206743.09</v>
      </c>
      <c r="F1968" s="34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39">
        <f>ROUND((E1968/D1968)*100, 0)</f>
        <v>207</v>
      </c>
      <c r="P1968" s="19">
        <f t="shared" si="60"/>
        <v>136.63999999999999</v>
      </c>
      <c r="Q1968" t="s">
        <v>8323</v>
      </c>
      <c r="R1968" t="s">
        <v>8353</v>
      </c>
      <c r="S1968" s="30">
        <f>(((I1968/60)/60)/24)+DATE(1970, 1, 1)</f>
        <v>41865.540486111109</v>
      </c>
      <c r="T1968" s="30">
        <f t="shared" si="61"/>
        <v>41835.540486111109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 s="19">
        <v>20000</v>
      </c>
      <c r="E1969" s="19">
        <v>74026</v>
      </c>
      <c r="F1969" s="34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39">
        <f>ROUND((E1969/D1969)*100, 0)</f>
        <v>370</v>
      </c>
      <c r="P1969" s="19">
        <f t="shared" si="60"/>
        <v>182.78</v>
      </c>
      <c r="Q1969" t="s">
        <v>8323</v>
      </c>
      <c r="R1969" t="s">
        <v>8353</v>
      </c>
      <c r="S1969" s="30">
        <f>(((I1969/60)/60)/24)+DATE(1970, 1, 1)</f>
        <v>41760.663530092592</v>
      </c>
      <c r="T1969" s="30">
        <f t="shared" si="61"/>
        <v>41730.663530092592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 s="19">
        <v>50000</v>
      </c>
      <c r="E1970" s="19">
        <v>142483</v>
      </c>
      <c r="F1970" s="34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39">
        <f>ROUND((E1970/D1970)*100, 0)</f>
        <v>285</v>
      </c>
      <c r="P1970" s="19">
        <f t="shared" si="60"/>
        <v>279.38</v>
      </c>
      <c r="Q1970" t="s">
        <v>8323</v>
      </c>
      <c r="R1970" t="s">
        <v>8353</v>
      </c>
      <c r="S1970" s="30">
        <f>(((I1970/60)/60)/24)+DATE(1970, 1, 1)</f>
        <v>42707.628645833334</v>
      </c>
      <c r="T1970" s="30">
        <f t="shared" si="61"/>
        <v>42676.586979166663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 s="19">
        <v>20000</v>
      </c>
      <c r="E1971" s="19">
        <v>115816</v>
      </c>
      <c r="F1971" s="34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39">
        <f>ROUND((E1971/D1971)*100, 0)</f>
        <v>579</v>
      </c>
      <c r="P1971" s="19">
        <f t="shared" si="60"/>
        <v>61.38</v>
      </c>
      <c r="Q1971" t="s">
        <v>8323</v>
      </c>
      <c r="R1971" t="s">
        <v>8353</v>
      </c>
      <c r="S1971" s="30">
        <f>(((I1971/60)/60)/24)+DATE(1970, 1, 1)</f>
        <v>42587.792453703703</v>
      </c>
      <c r="T1971" s="30">
        <f t="shared" si="61"/>
        <v>42557.792453703703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 s="19">
        <v>5000</v>
      </c>
      <c r="E1972" s="19">
        <v>56590</v>
      </c>
      <c r="F1972" s="34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39">
        <f>ROUND((E1972/D1972)*100, 0)</f>
        <v>1132</v>
      </c>
      <c r="P1972" s="19">
        <f t="shared" si="60"/>
        <v>80.73</v>
      </c>
      <c r="Q1972" t="s">
        <v>8323</v>
      </c>
      <c r="R1972" t="s">
        <v>8353</v>
      </c>
      <c r="S1972" s="30">
        <f>(((I1972/60)/60)/24)+DATE(1970, 1, 1)</f>
        <v>41384.151631944449</v>
      </c>
      <c r="T1972" s="30">
        <f t="shared" si="61"/>
        <v>41324.193298611113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 s="19">
        <v>400000</v>
      </c>
      <c r="E1973" s="19">
        <v>1052110.8700000001</v>
      </c>
      <c r="F1973" s="34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39">
        <f>ROUND((E1973/D1973)*100, 0)</f>
        <v>263</v>
      </c>
      <c r="P1973" s="19">
        <f t="shared" si="60"/>
        <v>272.36</v>
      </c>
      <c r="Q1973" t="s">
        <v>8323</v>
      </c>
      <c r="R1973" t="s">
        <v>8353</v>
      </c>
      <c r="S1973" s="30">
        <f>(((I1973/60)/60)/24)+DATE(1970, 1, 1)</f>
        <v>41593.166666666664</v>
      </c>
      <c r="T1973" s="30">
        <f t="shared" si="61"/>
        <v>41561.500706018516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 s="19">
        <v>2500</v>
      </c>
      <c r="E1974" s="19">
        <v>16862</v>
      </c>
      <c r="F1974" s="3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39">
        <f>ROUND((E1974/D1974)*100, 0)</f>
        <v>674</v>
      </c>
      <c r="P1974" s="19">
        <f t="shared" si="60"/>
        <v>70.849999999999994</v>
      </c>
      <c r="Q1974" t="s">
        <v>8323</v>
      </c>
      <c r="R1974" t="s">
        <v>8353</v>
      </c>
      <c r="S1974" s="30">
        <f>(((I1974/60)/60)/24)+DATE(1970, 1, 1)</f>
        <v>41231.053749999999</v>
      </c>
      <c r="T1974" s="30">
        <f t="shared" si="61"/>
        <v>41201.012083333335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 s="19">
        <v>198000</v>
      </c>
      <c r="E1975" s="19">
        <v>508525.01</v>
      </c>
      <c r="F1975" s="34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39">
        <f>ROUND((E1975/D1975)*100, 0)</f>
        <v>257</v>
      </c>
      <c r="P1975" s="19">
        <f t="shared" si="60"/>
        <v>247.94</v>
      </c>
      <c r="Q1975" t="s">
        <v>8323</v>
      </c>
      <c r="R1975" t="s">
        <v>8353</v>
      </c>
      <c r="S1975" s="30">
        <f>(((I1975/60)/60)/24)+DATE(1970, 1, 1)</f>
        <v>42588.291666666672</v>
      </c>
      <c r="T1975" s="30">
        <f t="shared" si="61"/>
        <v>42549.722962962958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 s="19">
        <v>20000</v>
      </c>
      <c r="E1976" s="19">
        <v>75099.199999999997</v>
      </c>
      <c r="F1976" s="34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39">
        <f>ROUND((E1976/D1976)*100, 0)</f>
        <v>375</v>
      </c>
      <c r="P1976" s="19">
        <f t="shared" si="60"/>
        <v>186.81</v>
      </c>
      <c r="Q1976" t="s">
        <v>8323</v>
      </c>
      <c r="R1976" t="s">
        <v>8353</v>
      </c>
      <c r="S1976" s="30">
        <f>(((I1976/60)/60)/24)+DATE(1970, 1, 1)</f>
        <v>41505.334131944444</v>
      </c>
      <c r="T1976" s="30">
        <f t="shared" si="61"/>
        <v>41445.334131944444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 s="19">
        <v>16000</v>
      </c>
      <c r="E1977" s="19">
        <v>33393.339999999997</v>
      </c>
      <c r="F1977" s="34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39">
        <f>ROUND((E1977/D1977)*100, 0)</f>
        <v>209</v>
      </c>
      <c r="P1977" s="19">
        <f t="shared" si="60"/>
        <v>131.99</v>
      </c>
      <c r="Q1977" t="s">
        <v>8323</v>
      </c>
      <c r="R1977" t="s">
        <v>8353</v>
      </c>
      <c r="S1977" s="30">
        <f>(((I1977/60)/60)/24)+DATE(1970, 1, 1)</f>
        <v>41343.755219907405</v>
      </c>
      <c r="T1977" s="30">
        <f t="shared" si="61"/>
        <v>41313.755219907405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 s="19">
        <v>4000</v>
      </c>
      <c r="E1978" s="19">
        <v>13864</v>
      </c>
      <c r="F1978" s="34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39">
        <f>ROUND((E1978/D1978)*100, 0)</f>
        <v>347</v>
      </c>
      <c r="P1978" s="19">
        <f t="shared" si="60"/>
        <v>29.31</v>
      </c>
      <c r="Q1978" t="s">
        <v>8323</v>
      </c>
      <c r="R1978" t="s">
        <v>8353</v>
      </c>
      <c r="S1978" s="30">
        <f>(((I1978/60)/60)/24)+DATE(1970, 1, 1)</f>
        <v>41468.899594907409</v>
      </c>
      <c r="T1978" s="30">
        <f t="shared" si="61"/>
        <v>41438.899594907409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 s="19">
        <v>50000</v>
      </c>
      <c r="E1979" s="19">
        <v>201165</v>
      </c>
      <c r="F1979" s="34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39">
        <f>ROUND((E1979/D1979)*100, 0)</f>
        <v>402</v>
      </c>
      <c r="P1979" s="19">
        <f t="shared" si="60"/>
        <v>245.02</v>
      </c>
      <c r="Q1979" t="s">
        <v>8323</v>
      </c>
      <c r="R1979" t="s">
        <v>8353</v>
      </c>
      <c r="S1979" s="30">
        <f>(((I1979/60)/60)/24)+DATE(1970, 1, 1)</f>
        <v>42357.332638888889</v>
      </c>
      <c r="T1979" s="30">
        <f t="shared" si="61"/>
        <v>42311.216898148152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 s="19">
        <v>50000</v>
      </c>
      <c r="E1980" s="19">
        <v>513422.57</v>
      </c>
      <c r="F1980" s="34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39">
        <f>ROUND((E1980/D1980)*100, 0)</f>
        <v>1027</v>
      </c>
      <c r="P1980" s="19">
        <f t="shared" si="60"/>
        <v>1323.25</v>
      </c>
      <c r="Q1980" t="s">
        <v>8323</v>
      </c>
      <c r="R1980" t="s">
        <v>8353</v>
      </c>
      <c r="S1980" s="30">
        <f>(((I1980/60)/60)/24)+DATE(1970, 1, 1)</f>
        <v>41072.291666666664</v>
      </c>
      <c r="T1980" s="30">
        <f t="shared" si="61"/>
        <v>41039.225601851853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 s="19">
        <v>200000</v>
      </c>
      <c r="E1981" s="19">
        <v>229802.31</v>
      </c>
      <c r="F1981" s="34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38">
        <f>ROUND((E1981/D1981)*100, 0)</f>
        <v>115</v>
      </c>
      <c r="P1981" s="19">
        <f t="shared" si="60"/>
        <v>282.66000000000003</v>
      </c>
      <c r="Q1981" t="s">
        <v>8323</v>
      </c>
      <c r="R1981" t="s">
        <v>8353</v>
      </c>
      <c r="S1981" s="30">
        <f>(((I1981/60)/60)/24)+DATE(1970, 1, 1)</f>
        <v>42327.207638888889</v>
      </c>
      <c r="T1981" s="30">
        <f t="shared" si="61"/>
        <v>42290.460023148145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 s="19">
        <v>50000</v>
      </c>
      <c r="E1982" s="19">
        <v>177412.01</v>
      </c>
      <c r="F1982" s="34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39">
        <f>ROUND((E1982/D1982)*100, 0)</f>
        <v>355</v>
      </c>
      <c r="P1982" s="19">
        <f t="shared" si="60"/>
        <v>91.21</v>
      </c>
      <c r="Q1982" t="s">
        <v>8323</v>
      </c>
      <c r="R1982" t="s">
        <v>8353</v>
      </c>
      <c r="S1982" s="30">
        <f>(((I1982/60)/60)/24)+DATE(1970, 1, 1)</f>
        <v>42463.500717592593</v>
      </c>
      <c r="T1982" s="30">
        <f t="shared" si="61"/>
        <v>42423.542384259257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 s="19">
        <v>7500</v>
      </c>
      <c r="E1983" s="19">
        <v>381</v>
      </c>
      <c r="F1983" s="36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40">
        <f>ROUND((E1983/D1983)*100, 0)</f>
        <v>5</v>
      </c>
      <c r="P1983" s="19">
        <f t="shared" si="60"/>
        <v>31.75</v>
      </c>
      <c r="Q1983" t="s">
        <v>8342</v>
      </c>
      <c r="R1983" t="s">
        <v>8354</v>
      </c>
      <c r="S1983" s="30">
        <f>(((I1983/60)/60)/24)+DATE(1970, 1, 1)</f>
        <v>41829.725289351853</v>
      </c>
      <c r="T1983" s="30">
        <f t="shared" si="61"/>
        <v>41799.725289351853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 s="19">
        <v>180000</v>
      </c>
      <c r="E1984" s="19">
        <v>0</v>
      </c>
      <c r="F1984" s="36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40">
        <f>ROUND((E1984/D1984)*100, 0)</f>
        <v>0</v>
      </c>
      <c r="P1984" s="19">
        <f t="shared" si="60"/>
        <v>0</v>
      </c>
      <c r="Q1984" t="s">
        <v>8342</v>
      </c>
      <c r="R1984" t="s">
        <v>8354</v>
      </c>
      <c r="S1984" s="30">
        <f>(((I1984/60)/60)/24)+DATE(1970, 1, 1)</f>
        <v>42708.628321759257</v>
      </c>
      <c r="T1984" s="30">
        <f t="shared" si="61"/>
        <v>42678.586655092593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 s="19">
        <v>33000</v>
      </c>
      <c r="E1985" s="19">
        <v>1419</v>
      </c>
      <c r="F1985" s="36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40">
        <f>ROUND((E1985/D1985)*100, 0)</f>
        <v>4</v>
      </c>
      <c r="P1985" s="19">
        <f t="shared" si="60"/>
        <v>88.69</v>
      </c>
      <c r="Q1985" t="s">
        <v>8342</v>
      </c>
      <c r="R1985" t="s">
        <v>8354</v>
      </c>
      <c r="S1985" s="30">
        <f>(((I1985/60)/60)/24)+DATE(1970, 1, 1)</f>
        <v>42615.291666666672</v>
      </c>
      <c r="T1985" s="30">
        <f t="shared" si="61"/>
        <v>42593.011782407411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 s="19">
        <v>15000</v>
      </c>
      <c r="E1986" s="19">
        <v>3172</v>
      </c>
      <c r="F1986" s="3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40">
        <f>ROUND((E1986/D1986)*100, 0)</f>
        <v>21</v>
      </c>
      <c r="P1986" s="19">
        <f t="shared" si="60"/>
        <v>453.14</v>
      </c>
      <c r="Q1986" t="s">
        <v>8342</v>
      </c>
      <c r="R1986" t="s">
        <v>8354</v>
      </c>
      <c r="S1986" s="30">
        <f>(((I1986/60)/60)/24)+DATE(1970, 1, 1)</f>
        <v>41973.831956018519</v>
      </c>
      <c r="T1986" s="30">
        <f t="shared" si="61"/>
        <v>41913.790289351848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 s="19">
        <v>1600</v>
      </c>
      <c r="E1987" s="19">
        <v>51</v>
      </c>
      <c r="F1987" s="36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40">
        <f>ROUND((E1987/D1987)*100, 0)</f>
        <v>3</v>
      </c>
      <c r="P1987" s="19">
        <f t="shared" ref="P1987:P2050" si="62">IFERROR(ROUND((E1987/L1987), 2),0)</f>
        <v>12.75</v>
      </c>
      <c r="Q1987" t="s">
        <v>8342</v>
      </c>
      <c r="R1987" t="s">
        <v>8354</v>
      </c>
      <c r="S1987" s="30">
        <f>(((I1987/60)/60)/24)+DATE(1970, 1, 1)</f>
        <v>42584.958333333328</v>
      </c>
      <c r="T1987" s="30">
        <f t="shared" ref="T1987:T2050" si="63">(((J1987/60)/60)/24)+DATE(1970, 1, 1)</f>
        <v>42555.698738425926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 s="19">
        <v>2000</v>
      </c>
      <c r="E1988" s="19">
        <v>1</v>
      </c>
      <c r="F1988" s="36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40">
        <f>ROUND((E1988/D1988)*100, 0)</f>
        <v>0</v>
      </c>
      <c r="P1988" s="19">
        <f t="shared" si="62"/>
        <v>1</v>
      </c>
      <c r="Q1988" t="s">
        <v>8342</v>
      </c>
      <c r="R1988" t="s">
        <v>8354</v>
      </c>
      <c r="S1988" s="30">
        <f>(((I1988/60)/60)/24)+DATE(1970, 1, 1)</f>
        <v>42443.392164351855</v>
      </c>
      <c r="T1988" s="30">
        <f t="shared" si="63"/>
        <v>42413.433831018512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 s="19">
        <v>5500</v>
      </c>
      <c r="E1989" s="19">
        <v>2336</v>
      </c>
      <c r="F1989" s="36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40">
        <f>ROUND((E1989/D1989)*100, 0)</f>
        <v>42</v>
      </c>
      <c r="P1989" s="19">
        <f t="shared" si="62"/>
        <v>83.43</v>
      </c>
      <c r="Q1989" t="s">
        <v>8342</v>
      </c>
      <c r="R1989" t="s">
        <v>8354</v>
      </c>
      <c r="S1989" s="30">
        <f>(((I1989/60)/60)/24)+DATE(1970, 1, 1)</f>
        <v>42064.639768518522</v>
      </c>
      <c r="T1989" s="30">
        <f t="shared" si="63"/>
        <v>42034.639768518522</v>
      </c>
    </row>
    <row r="1990" spans="1:20" x14ac:dyDescent="0.25">
      <c r="A1990">
        <v>1988</v>
      </c>
      <c r="B1990" s="3" t="s">
        <v>1989</v>
      </c>
      <c r="C1990" s="3" t="s">
        <v>6098</v>
      </c>
      <c r="D1990" s="19">
        <v>6000</v>
      </c>
      <c r="E1990" s="19">
        <v>25</v>
      </c>
      <c r="F1990" s="36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40">
        <f>ROUND((E1990/D1990)*100, 0)</f>
        <v>0</v>
      </c>
      <c r="P1990" s="19">
        <f t="shared" si="62"/>
        <v>25</v>
      </c>
      <c r="Q1990" t="s">
        <v>8342</v>
      </c>
      <c r="R1990" t="s">
        <v>8354</v>
      </c>
      <c r="S1990" s="30">
        <f>(((I1990/60)/60)/24)+DATE(1970, 1, 1)</f>
        <v>42236.763217592597</v>
      </c>
      <c r="T1990" s="30">
        <f t="shared" si="63"/>
        <v>42206.763217592597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 s="19">
        <v>5000</v>
      </c>
      <c r="E1991" s="19">
        <v>50</v>
      </c>
      <c r="F1991" s="36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40">
        <f>ROUND((E1991/D1991)*100, 0)</f>
        <v>1</v>
      </c>
      <c r="P1991" s="19">
        <f t="shared" si="62"/>
        <v>50</v>
      </c>
      <c r="Q1991" t="s">
        <v>8342</v>
      </c>
      <c r="R1991" t="s">
        <v>8354</v>
      </c>
      <c r="S1991" s="30">
        <f>(((I1991/60)/60)/24)+DATE(1970, 1, 1)</f>
        <v>42715.680648148147</v>
      </c>
      <c r="T1991" s="30">
        <f t="shared" si="63"/>
        <v>42685.680648148147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 s="19">
        <v>3000</v>
      </c>
      <c r="E1992" s="19">
        <v>509</v>
      </c>
      <c r="F1992" s="36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40">
        <f>ROUND((E1992/D1992)*100, 0)</f>
        <v>17</v>
      </c>
      <c r="P1992" s="19">
        <f t="shared" si="62"/>
        <v>101.8</v>
      </c>
      <c r="Q1992" t="s">
        <v>8342</v>
      </c>
      <c r="R1992" t="s">
        <v>8354</v>
      </c>
      <c r="S1992" s="30">
        <f>(((I1992/60)/60)/24)+DATE(1970, 1, 1)</f>
        <v>42413.195972222224</v>
      </c>
      <c r="T1992" s="30">
        <f t="shared" si="63"/>
        <v>42398.195972222224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 s="19">
        <v>2000</v>
      </c>
      <c r="E1993" s="19">
        <v>140</v>
      </c>
      <c r="F1993" s="36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40">
        <f>ROUND((E1993/D1993)*100, 0)</f>
        <v>7</v>
      </c>
      <c r="P1993" s="19">
        <f t="shared" si="62"/>
        <v>46.67</v>
      </c>
      <c r="Q1993" t="s">
        <v>8342</v>
      </c>
      <c r="R1993" t="s">
        <v>8354</v>
      </c>
      <c r="S1993" s="30">
        <f>(((I1993/60)/60)/24)+DATE(1970, 1, 1)</f>
        <v>42188.89335648148</v>
      </c>
      <c r="T1993" s="30">
        <f t="shared" si="63"/>
        <v>42167.89335648148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 s="19">
        <v>1500</v>
      </c>
      <c r="E1994" s="19">
        <v>2</v>
      </c>
      <c r="F1994" s="36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40">
        <f>ROUND((E1994/D1994)*100, 0)</f>
        <v>0</v>
      </c>
      <c r="P1994" s="19">
        <f t="shared" si="62"/>
        <v>1</v>
      </c>
      <c r="Q1994" t="s">
        <v>8342</v>
      </c>
      <c r="R1994" t="s">
        <v>8354</v>
      </c>
      <c r="S1994" s="30">
        <f>(((I1994/60)/60)/24)+DATE(1970, 1, 1)</f>
        <v>42053.143414351856</v>
      </c>
      <c r="T1994" s="30">
        <f t="shared" si="63"/>
        <v>42023.143414351856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 s="19">
        <v>2000</v>
      </c>
      <c r="E1995" s="19">
        <v>0</v>
      </c>
      <c r="F1995" s="36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40">
        <f>ROUND((E1995/D1995)*100, 0)</f>
        <v>0</v>
      </c>
      <c r="P1995" s="19">
        <f t="shared" si="62"/>
        <v>0</v>
      </c>
      <c r="Q1995" t="s">
        <v>8342</v>
      </c>
      <c r="R1995" t="s">
        <v>8354</v>
      </c>
      <c r="S1995" s="30">
        <f>(((I1995/60)/60)/24)+DATE(1970, 1, 1)</f>
        <v>42359.58839120371</v>
      </c>
      <c r="T1995" s="30">
        <f t="shared" si="63"/>
        <v>42329.58839120371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 s="19">
        <v>3200</v>
      </c>
      <c r="E1996" s="19">
        <v>0</v>
      </c>
      <c r="F1996" s="3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40">
        <f>ROUND((E1996/D1996)*100, 0)</f>
        <v>0</v>
      </c>
      <c r="P1996" s="19">
        <f t="shared" si="62"/>
        <v>0</v>
      </c>
      <c r="Q1996" t="s">
        <v>8342</v>
      </c>
      <c r="R1996" t="s">
        <v>8354</v>
      </c>
      <c r="S1996" s="30">
        <f>(((I1996/60)/60)/24)+DATE(1970, 1, 1)</f>
        <v>42711.047939814816</v>
      </c>
      <c r="T1996" s="30">
        <f t="shared" si="63"/>
        <v>42651.006273148145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 s="19">
        <v>1000</v>
      </c>
      <c r="E1997" s="19">
        <v>78</v>
      </c>
      <c r="F1997" s="36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40">
        <f>ROUND((E1997/D1997)*100, 0)</f>
        <v>8</v>
      </c>
      <c r="P1997" s="19">
        <f t="shared" si="62"/>
        <v>26</v>
      </c>
      <c r="Q1997" t="s">
        <v>8342</v>
      </c>
      <c r="R1997" t="s">
        <v>8354</v>
      </c>
      <c r="S1997" s="30">
        <f>(((I1997/60)/60)/24)+DATE(1970, 1, 1)</f>
        <v>42201.902037037042</v>
      </c>
      <c r="T1997" s="30">
        <f t="shared" si="63"/>
        <v>42181.902037037042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 s="19">
        <v>133800</v>
      </c>
      <c r="E1998" s="19">
        <v>0</v>
      </c>
      <c r="F1998" s="36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40">
        <f>ROUND((E1998/D1998)*100, 0)</f>
        <v>0</v>
      </c>
      <c r="P1998" s="19">
        <f t="shared" si="62"/>
        <v>0</v>
      </c>
      <c r="Q1998" t="s">
        <v>8342</v>
      </c>
      <c r="R1998" t="s">
        <v>8354</v>
      </c>
      <c r="S1998" s="30">
        <f>(((I1998/60)/60)/24)+DATE(1970, 1, 1)</f>
        <v>41830.819571759261</v>
      </c>
      <c r="T1998" s="30">
        <f t="shared" si="63"/>
        <v>41800.819571759261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 s="19">
        <v>6500</v>
      </c>
      <c r="E1999" s="19">
        <v>0</v>
      </c>
      <c r="F1999" s="36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40">
        <f>ROUND((E1999/D1999)*100, 0)</f>
        <v>0</v>
      </c>
      <c r="P1999" s="19">
        <f t="shared" si="62"/>
        <v>0</v>
      </c>
      <c r="Q1999" t="s">
        <v>8342</v>
      </c>
      <c r="R1999" t="s">
        <v>8354</v>
      </c>
      <c r="S1999" s="30">
        <f>(((I1999/60)/60)/24)+DATE(1970, 1, 1)</f>
        <v>41877.930694444447</v>
      </c>
      <c r="T1999" s="30">
        <f t="shared" si="63"/>
        <v>41847.930694444447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 s="19">
        <v>2500</v>
      </c>
      <c r="E2000" s="19">
        <v>655</v>
      </c>
      <c r="F2000" s="36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40">
        <f>ROUND((E2000/D2000)*100, 0)</f>
        <v>26</v>
      </c>
      <c r="P2000" s="19">
        <f t="shared" si="62"/>
        <v>218.33</v>
      </c>
      <c r="Q2000" t="s">
        <v>8342</v>
      </c>
      <c r="R2000" t="s">
        <v>8354</v>
      </c>
      <c r="S2000" s="30">
        <f>(((I2000/60)/60)/24)+DATE(1970, 1, 1)</f>
        <v>41852.118495370371</v>
      </c>
      <c r="T2000" s="30">
        <f t="shared" si="63"/>
        <v>41807.118495370371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 s="19">
        <v>31000</v>
      </c>
      <c r="E2001" s="19">
        <v>236</v>
      </c>
      <c r="F2001" s="36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40">
        <f>ROUND((E2001/D2001)*100, 0)</f>
        <v>1</v>
      </c>
      <c r="P2001" s="19">
        <f t="shared" si="62"/>
        <v>33.71</v>
      </c>
      <c r="Q2001" t="s">
        <v>8342</v>
      </c>
      <c r="R2001" t="s">
        <v>8354</v>
      </c>
      <c r="S2001" s="30">
        <f>(((I2001/60)/60)/24)+DATE(1970, 1, 1)</f>
        <v>41956.524398148147</v>
      </c>
      <c r="T2001" s="30">
        <f t="shared" si="63"/>
        <v>41926.482731481483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 s="19">
        <v>5000</v>
      </c>
      <c r="E2002" s="19">
        <v>625</v>
      </c>
      <c r="F2002" s="36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40">
        <f>ROUND((E2002/D2002)*100, 0)</f>
        <v>13</v>
      </c>
      <c r="P2002" s="19">
        <f t="shared" si="62"/>
        <v>25</v>
      </c>
      <c r="Q2002" t="s">
        <v>8342</v>
      </c>
      <c r="R2002" t="s">
        <v>8354</v>
      </c>
      <c r="S2002" s="30">
        <f>(((I2002/60)/60)/24)+DATE(1970, 1, 1)</f>
        <v>42375.951539351852</v>
      </c>
      <c r="T2002" s="30">
        <f t="shared" si="63"/>
        <v>42345.951539351852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 s="19">
        <v>55000</v>
      </c>
      <c r="E2003" s="19">
        <v>210171</v>
      </c>
      <c r="F2003" s="34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39">
        <f>ROUND((E2003/D2003)*100, 0)</f>
        <v>382</v>
      </c>
      <c r="P2003" s="19">
        <f t="shared" si="62"/>
        <v>128.38999999999999</v>
      </c>
      <c r="Q2003" t="s">
        <v>8323</v>
      </c>
      <c r="R2003" t="s">
        <v>8353</v>
      </c>
      <c r="S2003" s="30">
        <f>(((I2003/60)/60)/24)+DATE(1970, 1, 1)</f>
        <v>42167.833333333328</v>
      </c>
      <c r="T2003" s="30">
        <f t="shared" si="63"/>
        <v>42136.209675925929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 s="19">
        <v>50000</v>
      </c>
      <c r="E2004" s="19">
        <v>108397.11</v>
      </c>
      <c r="F2004" s="3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39">
        <f>ROUND((E2004/D2004)*100, 0)</f>
        <v>217</v>
      </c>
      <c r="P2004" s="19">
        <f t="shared" si="62"/>
        <v>78.83</v>
      </c>
      <c r="Q2004" t="s">
        <v>8323</v>
      </c>
      <c r="R2004" t="s">
        <v>8353</v>
      </c>
      <c r="S2004" s="30">
        <f>(((I2004/60)/60)/24)+DATE(1970, 1, 1)</f>
        <v>42758.71230324074</v>
      </c>
      <c r="T2004" s="30">
        <f t="shared" si="63"/>
        <v>42728.71230324074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 s="19">
        <v>500</v>
      </c>
      <c r="E2005" s="19">
        <v>1560</v>
      </c>
      <c r="F2005" s="34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39">
        <f>ROUND((E2005/D2005)*100, 0)</f>
        <v>312</v>
      </c>
      <c r="P2005" s="19">
        <f t="shared" si="62"/>
        <v>91.76</v>
      </c>
      <c r="Q2005" t="s">
        <v>8323</v>
      </c>
      <c r="R2005" t="s">
        <v>8353</v>
      </c>
      <c r="S2005" s="30">
        <f>(((I2005/60)/60)/24)+DATE(1970, 1, 1)</f>
        <v>40361.958333333336</v>
      </c>
      <c r="T2005" s="30">
        <f t="shared" si="63"/>
        <v>40347.125601851854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 s="19">
        <v>50000</v>
      </c>
      <c r="E2006" s="19">
        <v>117210.24000000001</v>
      </c>
      <c r="F2006" s="34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39">
        <f>ROUND((E2006/D2006)*100, 0)</f>
        <v>234</v>
      </c>
      <c r="P2006" s="19">
        <f t="shared" si="62"/>
        <v>331.1</v>
      </c>
      <c r="Q2006" t="s">
        <v>8323</v>
      </c>
      <c r="R2006" t="s">
        <v>8353</v>
      </c>
      <c r="S2006" s="30">
        <f>(((I2006/60)/60)/24)+DATE(1970, 1, 1)</f>
        <v>41830.604895833334</v>
      </c>
      <c r="T2006" s="30">
        <f t="shared" si="63"/>
        <v>41800.604895833334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 s="19">
        <v>30000</v>
      </c>
      <c r="E2007" s="19">
        <v>37104.03</v>
      </c>
      <c r="F2007" s="34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38">
        <f>ROUND((E2007/D2007)*100, 0)</f>
        <v>124</v>
      </c>
      <c r="P2007" s="19">
        <f t="shared" si="62"/>
        <v>194.26</v>
      </c>
      <c r="Q2007" t="s">
        <v>8323</v>
      </c>
      <c r="R2007" t="s">
        <v>8353</v>
      </c>
      <c r="S2007" s="30">
        <f>(((I2007/60)/60)/24)+DATE(1970, 1, 1)</f>
        <v>41563.165972222225</v>
      </c>
      <c r="T2007" s="30">
        <f t="shared" si="63"/>
        <v>41535.812708333331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 s="19">
        <v>50000</v>
      </c>
      <c r="E2008" s="19">
        <v>123920</v>
      </c>
      <c r="F2008" s="34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39">
        <f>ROUND((E2008/D2008)*100, 0)</f>
        <v>248</v>
      </c>
      <c r="P2008" s="19">
        <f t="shared" si="62"/>
        <v>408.98</v>
      </c>
      <c r="Q2008" t="s">
        <v>8323</v>
      </c>
      <c r="R2008" t="s">
        <v>8353</v>
      </c>
      <c r="S2008" s="30">
        <f>(((I2008/60)/60)/24)+DATE(1970, 1, 1)</f>
        <v>41976.542187500003</v>
      </c>
      <c r="T2008" s="30">
        <f t="shared" si="63"/>
        <v>41941.500520833331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 s="19">
        <v>10000</v>
      </c>
      <c r="E2009" s="19">
        <v>11570.92</v>
      </c>
      <c r="F2009" s="34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38">
        <f>ROUND((E2009/D2009)*100, 0)</f>
        <v>116</v>
      </c>
      <c r="P2009" s="19">
        <f t="shared" si="62"/>
        <v>84.46</v>
      </c>
      <c r="Q2009" t="s">
        <v>8323</v>
      </c>
      <c r="R2009" t="s">
        <v>8353</v>
      </c>
      <c r="S2009" s="30">
        <f>(((I2009/60)/60)/24)+DATE(1970, 1, 1)</f>
        <v>40414.166666666664</v>
      </c>
      <c r="T2009" s="30">
        <f t="shared" si="63"/>
        <v>40347.837800925925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 s="19">
        <v>1570.79</v>
      </c>
      <c r="E2010" s="19">
        <v>1839</v>
      </c>
      <c r="F2010" s="34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38">
        <f>ROUND((E2010/D2010)*100, 0)</f>
        <v>117</v>
      </c>
      <c r="P2010" s="19">
        <f t="shared" si="62"/>
        <v>44.85</v>
      </c>
      <c r="Q2010" t="s">
        <v>8323</v>
      </c>
      <c r="R2010" t="s">
        <v>8353</v>
      </c>
      <c r="S2010" s="30">
        <f>(((I2010/60)/60)/24)+DATE(1970, 1, 1)</f>
        <v>40805.604421296295</v>
      </c>
      <c r="T2010" s="30">
        <f t="shared" si="63"/>
        <v>40761.604421296295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 s="19">
        <v>50000</v>
      </c>
      <c r="E2011" s="19">
        <v>152579</v>
      </c>
      <c r="F2011" s="34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39">
        <f>ROUND((E2011/D2011)*100, 0)</f>
        <v>305</v>
      </c>
      <c r="P2011" s="19">
        <f t="shared" si="62"/>
        <v>383.36</v>
      </c>
      <c r="Q2011" t="s">
        <v>8323</v>
      </c>
      <c r="R2011" t="s">
        <v>8353</v>
      </c>
      <c r="S2011" s="30">
        <f>(((I2011/60)/60)/24)+DATE(1970, 1, 1)</f>
        <v>42697.365081018521</v>
      </c>
      <c r="T2011" s="30">
        <f t="shared" si="63"/>
        <v>42661.323414351849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 s="19">
        <v>30000</v>
      </c>
      <c r="E2012" s="19">
        <v>96015.9</v>
      </c>
      <c r="F2012" s="34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39">
        <f>ROUND((E2012/D2012)*100, 0)</f>
        <v>320</v>
      </c>
      <c r="P2012" s="19">
        <f t="shared" si="62"/>
        <v>55.28</v>
      </c>
      <c r="Q2012" t="s">
        <v>8323</v>
      </c>
      <c r="R2012" t="s">
        <v>8353</v>
      </c>
      <c r="S2012" s="30">
        <f>(((I2012/60)/60)/24)+DATE(1970, 1, 1)</f>
        <v>42600.996423611112</v>
      </c>
      <c r="T2012" s="30">
        <f t="shared" si="63"/>
        <v>42570.996423611112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 s="19">
        <v>50000</v>
      </c>
      <c r="E2013" s="19">
        <v>409782</v>
      </c>
      <c r="F2013" s="34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39">
        <f>ROUND((E2013/D2013)*100, 0)</f>
        <v>820</v>
      </c>
      <c r="P2013" s="19">
        <f t="shared" si="62"/>
        <v>422.02</v>
      </c>
      <c r="Q2013" t="s">
        <v>8323</v>
      </c>
      <c r="R2013" t="s">
        <v>8353</v>
      </c>
      <c r="S2013" s="30">
        <f>(((I2013/60)/60)/24)+DATE(1970, 1, 1)</f>
        <v>42380.958333333328</v>
      </c>
      <c r="T2013" s="30">
        <f t="shared" si="63"/>
        <v>42347.358483796299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 s="19">
        <v>5000</v>
      </c>
      <c r="E2014" s="19">
        <v>11745</v>
      </c>
      <c r="F2014" s="3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39">
        <f>ROUND((E2014/D2014)*100, 0)</f>
        <v>235</v>
      </c>
      <c r="P2014" s="19">
        <f t="shared" si="62"/>
        <v>64.180000000000007</v>
      </c>
      <c r="Q2014" t="s">
        <v>8323</v>
      </c>
      <c r="R2014" t="s">
        <v>8353</v>
      </c>
      <c r="S2014" s="30">
        <f>(((I2014/60)/60)/24)+DATE(1970, 1, 1)</f>
        <v>42040.822233796294</v>
      </c>
      <c r="T2014" s="30">
        <f t="shared" si="63"/>
        <v>42010.822233796294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 s="19">
        <v>160000</v>
      </c>
      <c r="E2015" s="19">
        <v>791862</v>
      </c>
      <c r="F2015" s="34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39">
        <f>ROUND((E2015/D2015)*100, 0)</f>
        <v>495</v>
      </c>
      <c r="P2015" s="19">
        <f t="shared" si="62"/>
        <v>173.58</v>
      </c>
      <c r="Q2015" t="s">
        <v>8323</v>
      </c>
      <c r="R2015" t="s">
        <v>8353</v>
      </c>
      <c r="S2015" s="30">
        <f>(((I2015/60)/60)/24)+DATE(1970, 1, 1)</f>
        <v>42559.960810185185</v>
      </c>
      <c r="T2015" s="30">
        <f t="shared" si="63"/>
        <v>42499.960810185185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 s="19">
        <v>30000</v>
      </c>
      <c r="E2016" s="19">
        <v>2344134.67</v>
      </c>
      <c r="F2016" s="34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39">
        <f>ROUND((E2016/D2016)*100, 0)</f>
        <v>7814</v>
      </c>
      <c r="P2016" s="19">
        <f t="shared" si="62"/>
        <v>88.6</v>
      </c>
      <c r="Q2016" t="s">
        <v>8323</v>
      </c>
      <c r="R2016" t="s">
        <v>8353</v>
      </c>
      <c r="S2016" s="30">
        <f>(((I2016/60)/60)/24)+DATE(1970, 1, 1)</f>
        <v>41358.172905092593</v>
      </c>
      <c r="T2016" s="30">
        <f t="shared" si="63"/>
        <v>41324.214571759258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 s="19">
        <v>7200</v>
      </c>
      <c r="E2017" s="19">
        <v>8136.01</v>
      </c>
      <c r="F2017" s="34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38">
        <f>ROUND((E2017/D2017)*100, 0)</f>
        <v>113</v>
      </c>
      <c r="P2017" s="19">
        <f t="shared" si="62"/>
        <v>50.22</v>
      </c>
      <c r="Q2017" t="s">
        <v>8323</v>
      </c>
      <c r="R2017" t="s">
        <v>8353</v>
      </c>
      <c r="S2017" s="30">
        <f>(((I2017/60)/60)/24)+DATE(1970, 1, 1)</f>
        <v>40795.876886574071</v>
      </c>
      <c r="T2017" s="30">
        <f t="shared" si="63"/>
        <v>40765.876886574071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 s="19">
        <v>10000</v>
      </c>
      <c r="E2018" s="19">
        <v>92154.22</v>
      </c>
      <c r="F2018" s="34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39">
        <f>ROUND((E2018/D2018)*100, 0)</f>
        <v>922</v>
      </c>
      <c r="P2018" s="19">
        <f t="shared" si="62"/>
        <v>192.39</v>
      </c>
      <c r="Q2018" t="s">
        <v>8323</v>
      </c>
      <c r="R2018" t="s">
        <v>8353</v>
      </c>
      <c r="S2018" s="30">
        <f>(((I2018/60)/60)/24)+DATE(1970, 1, 1)</f>
        <v>41342.88077546296</v>
      </c>
      <c r="T2018" s="30">
        <f t="shared" si="63"/>
        <v>41312.88077546296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 s="19">
        <v>25000</v>
      </c>
      <c r="E2019" s="19">
        <v>31275.599999999999</v>
      </c>
      <c r="F2019" s="34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38">
        <f>ROUND((E2019/D2019)*100, 0)</f>
        <v>125</v>
      </c>
      <c r="P2019" s="19">
        <f t="shared" si="62"/>
        <v>73.42</v>
      </c>
      <c r="Q2019" t="s">
        <v>8323</v>
      </c>
      <c r="R2019" t="s">
        <v>8353</v>
      </c>
      <c r="S2019" s="30">
        <f>(((I2019/60)/60)/24)+DATE(1970, 1, 1)</f>
        <v>40992.166666666664</v>
      </c>
      <c r="T2019" s="30">
        <f t="shared" si="63"/>
        <v>40961.057349537034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 s="19">
        <v>65000</v>
      </c>
      <c r="E2020" s="19">
        <v>66458.23</v>
      </c>
      <c r="F2020" s="34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38">
        <f>ROUND((E2020/D2020)*100, 0)</f>
        <v>102</v>
      </c>
      <c r="P2020" s="19">
        <f t="shared" si="62"/>
        <v>147.68</v>
      </c>
      <c r="Q2020" t="s">
        <v>8323</v>
      </c>
      <c r="R2020" t="s">
        <v>8353</v>
      </c>
      <c r="S2020" s="30">
        <f>(((I2020/60)/60)/24)+DATE(1970, 1, 1)</f>
        <v>42229.365844907406</v>
      </c>
      <c r="T2020" s="30">
        <f t="shared" si="63"/>
        <v>42199.365844907406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 s="19">
        <v>40000</v>
      </c>
      <c r="E2021" s="19">
        <v>193963.9</v>
      </c>
      <c r="F2021" s="34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39">
        <f>ROUND((E2021/D2021)*100, 0)</f>
        <v>485</v>
      </c>
      <c r="P2021" s="19">
        <f t="shared" si="62"/>
        <v>108.97</v>
      </c>
      <c r="Q2021" t="s">
        <v>8323</v>
      </c>
      <c r="R2021" t="s">
        <v>8353</v>
      </c>
      <c r="S2021" s="30">
        <f>(((I2021/60)/60)/24)+DATE(1970, 1, 1)</f>
        <v>42635.70857638889</v>
      </c>
      <c r="T2021" s="30">
        <f t="shared" si="63"/>
        <v>42605.70857638889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 s="19">
        <v>1500</v>
      </c>
      <c r="E2022" s="19">
        <v>2885</v>
      </c>
      <c r="F2022" s="34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38">
        <f>ROUND((E2022/D2022)*100, 0)</f>
        <v>192</v>
      </c>
      <c r="P2022" s="19">
        <f t="shared" si="62"/>
        <v>23.65</v>
      </c>
      <c r="Q2022" t="s">
        <v>8323</v>
      </c>
      <c r="R2022" t="s">
        <v>8353</v>
      </c>
      <c r="S2022" s="30">
        <f>(((I2022/60)/60)/24)+DATE(1970, 1, 1)</f>
        <v>41773.961111111108</v>
      </c>
      <c r="T2022" s="30">
        <f t="shared" si="63"/>
        <v>41737.097499999996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 s="19">
        <v>5000</v>
      </c>
      <c r="E2023" s="19">
        <v>14055</v>
      </c>
      <c r="F2023" s="34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39">
        <f>ROUND((E2023/D2023)*100, 0)</f>
        <v>281</v>
      </c>
      <c r="P2023" s="19">
        <f t="shared" si="62"/>
        <v>147.94999999999999</v>
      </c>
      <c r="Q2023" t="s">
        <v>8323</v>
      </c>
      <c r="R2023" t="s">
        <v>8353</v>
      </c>
      <c r="S2023" s="30">
        <f>(((I2023/60)/60)/24)+DATE(1970, 1, 1)</f>
        <v>41906.070567129631</v>
      </c>
      <c r="T2023" s="30">
        <f t="shared" si="63"/>
        <v>41861.070567129631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 s="19">
        <v>100000</v>
      </c>
      <c r="E2024" s="19">
        <v>125137</v>
      </c>
      <c r="F2024" s="3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38">
        <f>ROUND((E2024/D2024)*100, 0)</f>
        <v>125</v>
      </c>
      <c r="P2024" s="19">
        <f t="shared" si="62"/>
        <v>385.04</v>
      </c>
      <c r="Q2024" t="s">
        <v>8323</v>
      </c>
      <c r="R2024" t="s">
        <v>8353</v>
      </c>
      <c r="S2024" s="30">
        <f>(((I2024/60)/60)/24)+DATE(1970, 1, 1)</f>
        <v>42532.569120370375</v>
      </c>
      <c r="T2024" s="30">
        <f t="shared" si="63"/>
        <v>42502.569120370375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 s="19">
        <v>100000</v>
      </c>
      <c r="E2025" s="19">
        <v>161459</v>
      </c>
      <c r="F2025" s="34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38">
        <f>ROUND((E2025/D2025)*100, 0)</f>
        <v>161</v>
      </c>
      <c r="P2025" s="19">
        <f t="shared" si="62"/>
        <v>457.39</v>
      </c>
      <c r="Q2025" t="s">
        <v>8323</v>
      </c>
      <c r="R2025" t="s">
        <v>8353</v>
      </c>
      <c r="S2025" s="30">
        <f>(((I2025/60)/60)/24)+DATE(1970, 1, 1)</f>
        <v>42166.420752314814</v>
      </c>
      <c r="T2025" s="30">
        <f t="shared" si="63"/>
        <v>42136.420752314814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 s="19">
        <v>4000</v>
      </c>
      <c r="E2026" s="19">
        <v>23414</v>
      </c>
      <c r="F2026" s="34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39">
        <f>ROUND((E2026/D2026)*100, 0)</f>
        <v>585</v>
      </c>
      <c r="P2026" s="19">
        <f t="shared" si="62"/>
        <v>222.99</v>
      </c>
      <c r="Q2026" t="s">
        <v>8323</v>
      </c>
      <c r="R2026" t="s">
        <v>8353</v>
      </c>
      <c r="S2026" s="30">
        <f>(((I2026/60)/60)/24)+DATE(1970, 1, 1)</f>
        <v>41134.125</v>
      </c>
      <c r="T2026" s="30">
        <f t="shared" si="63"/>
        <v>41099.966944444444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 s="19">
        <v>80000</v>
      </c>
      <c r="E2027" s="19">
        <v>160920</v>
      </c>
      <c r="F2027" s="34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39">
        <f>ROUND((E2027/D2027)*100, 0)</f>
        <v>201</v>
      </c>
      <c r="P2027" s="19">
        <f t="shared" si="62"/>
        <v>220.74</v>
      </c>
      <c r="Q2027" t="s">
        <v>8323</v>
      </c>
      <c r="R2027" t="s">
        <v>8353</v>
      </c>
      <c r="S2027" s="30">
        <f>(((I2027/60)/60)/24)+DATE(1970, 1, 1)</f>
        <v>42166.184560185182</v>
      </c>
      <c r="T2027" s="30">
        <f t="shared" si="63"/>
        <v>42136.184560185182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 s="19">
        <v>25000</v>
      </c>
      <c r="E2028" s="19">
        <v>33370.769999999997</v>
      </c>
      <c r="F2028" s="34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38">
        <f>ROUND((E2028/D2028)*100, 0)</f>
        <v>133</v>
      </c>
      <c r="P2028" s="19">
        <f t="shared" si="62"/>
        <v>73.5</v>
      </c>
      <c r="Q2028" t="s">
        <v>8323</v>
      </c>
      <c r="R2028" t="s">
        <v>8353</v>
      </c>
      <c r="S2028" s="30">
        <f>(((I2028/60)/60)/24)+DATE(1970, 1, 1)</f>
        <v>41750.165972222225</v>
      </c>
      <c r="T2028" s="30">
        <f t="shared" si="63"/>
        <v>41704.735937500001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 s="19">
        <v>100000</v>
      </c>
      <c r="E2029" s="19">
        <v>120249</v>
      </c>
      <c r="F2029" s="34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38">
        <f>ROUND((E2029/D2029)*100, 0)</f>
        <v>120</v>
      </c>
      <c r="P2029" s="19">
        <f t="shared" si="62"/>
        <v>223.1</v>
      </c>
      <c r="Q2029" t="s">
        <v>8323</v>
      </c>
      <c r="R2029" t="s">
        <v>8353</v>
      </c>
      <c r="S2029" s="30">
        <f>(((I2029/60)/60)/24)+DATE(1970, 1, 1)</f>
        <v>42093.772210648152</v>
      </c>
      <c r="T2029" s="30">
        <f t="shared" si="63"/>
        <v>42048.813877314817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 s="19">
        <v>3000</v>
      </c>
      <c r="E2030" s="19">
        <v>3785</v>
      </c>
      <c r="F2030" s="34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38">
        <f>ROUND((E2030/D2030)*100, 0)</f>
        <v>126</v>
      </c>
      <c r="P2030" s="19">
        <f t="shared" si="62"/>
        <v>47.91</v>
      </c>
      <c r="Q2030" t="s">
        <v>8323</v>
      </c>
      <c r="R2030" t="s">
        <v>8353</v>
      </c>
      <c r="S2030" s="30">
        <f>(((I2030/60)/60)/24)+DATE(1970, 1, 1)</f>
        <v>40252.913194444445</v>
      </c>
      <c r="T2030" s="30">
        <f t="shared" si="63"/>
        <v>40215.919050925928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 s="19">
        <v>2500</v>
      </c>
      <c r="E2031" s="19">
        <v>9030</v>
      </c>
      <c r="F2031" s="34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39">
        <f>ROUND((E2031/D2031)*100, 0)</f>
        <v>361</v>
      </c>
      <c r="P2031" s="19">
        <f t="shared" si="62"/>
        <v>96.06</v>
      </c>
      <c r="Q2031" t="s">
        <v>8323</v>
      </c>
      <c r="R2031" t="s">
        <v>8353</v>
      </c>
      <c r="S2031" s="30">
        <f>(((I2031/60)/60)/24)+DATE(1970, 1, 1)</f>
        <v>41878.021770833337</v>
      </c>
      <c r="T2031" s="30">
        <f t="shared" si="63"/>
        <v>41848.021770833337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 s="19">
        <v>32768</v>
      </c>
      <c r="E2032" s="19">
        <v>74134</v>
      </c>
      <c r="F2032" s="34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39">
        <f>ROUND((E2032/D2032)*100, 0)</f>
        <v>226</v>
      </c>
      <c r="P2032" s="19">
        <f t="shared" si="62"/>
        <v>118.61</v>
      </c>
      <c r="Q2032" t="s">
        <v>8323</v>
      </c>
      <c r="R2032" t="s">
        <v>8353</v>
      </c>
      <c r="S2032" s="30">
        <f>(((I2032/60)/60)/24)+DATE(1970, 1, 1)</f>
        <v>41242.996481481481</v>
      </c>
      <c r="T2032" s="30">
        <f t="shared" si="63"/>
        <v>41212.996481481481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 s="19">
        <v>50000</v>
      </c>
      <c r="E2033" s="19">
        <v>60175</v>
      </c>
      <c r="F2033" s="34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38">
        <f>ROUND((E2033/D2033)*100, 0)</f>
        <v>120</v>
      </c>
      <c r="P2033" s="19">
        <f t="shared" si="62"/>
        <v>118.45</v>
      </c>
      <c r="Q2033" t="s">
        <v>8323</v>
      </c>
      <c r="R2033" t="s">
        <v>8353</v>
      </c>
      <c r="S2033" s="30">
        <f>(((I2033/60)/60)/24)+DATE(1970, 1, 1)</f>
        <v>42013.041666666672</v>
      </c>
      <c r="T2033" s="30">
        <f t="shared" si="63"/>
        <v>41975.329317129625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 s="19">
        <v>25000</v>
      </c>
      <c r="E2034" s="19">
        <v>76047</v>
      </c>
      <c r="F2034" s="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39">
        <f>ROUND((E2034/D2034)*100, 0)</f>
        <v>304</v>
      </c>
      <c r="P2034" s="19">
        <f t="shared" si="62"/>
        <v>143.21</v>
      </c>
      <c r="Q2034" t="s">
        <v>8323</v>
      </c>
      <c r="R2034" t="s">
        <v>8353</v>
      </c>
      <c r="S2034" s="30">
        <f>(((I2034/60)/60)/24)+DATE(1970, 1, 1)</f>
        <v>42719.208333333328</v>
      </c>
      <c r="T2034" s="30">
        <f t="shared" si="63"/>
        <v>42689.565671296295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 s="19">
        <v>25000</v>
      </c>
      <c r="E2035" s="19">
        <v>44669</v>
      </c>
      <c r="F2035" s="34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38">
        <f>ROUND((E2035/D2035)*100, 0)</f>
        <v>179</v>
      </c>
      <c r="P2035" s="19">
        <f t="shared" si="62"/>
        <v>282.72000000000003</v>
      </c>
      <c r="Q2035" t="s">
        <v>8323</v>
      </c>
      <c r="R2035" t="s">
        <v>8353</v>
      </c>
      <c r="S2035" s="30">
        <f>(((I2035/60)/60)/24)+DATE(1970, 1, 1)</f>
        <v>41755.082384259258</v>
      </c>
      <c r="T2035" s="30">
        <f t="shared" si="63"/>
        <v>41725.082384259258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 s="19">
        <v>78000</v>
      </c>
      <c r="E2036" s="19">
        <v>301719.59000000003</v>
      </c>
      <c r="F2036" s="34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39">
        <f>ROUND((E2036/D2036)*100, 0)</f>
        <v>387</v>
      </c>
      <c r="P2036" s="19">
        <f t="shared" si="62"/>
        <v>593.94000000000005</v>
      </c>
      <c r="Q2036" t="s">
        <v>8323</v>
      </c>
      <c r="R2036" t="s">
        <v>8353</v>
      </c>
      <c r="S2036" s="30">
        <f>(((I2036/60)/60)/24)+DATE(1970, 1, 1)</f>
        <v>42131.290277777778</v>
      </c>
      <c r="T2036" s="30">
        <f t="shared" si="63"/>
        <v>42076.130011574074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 s="19">
        <v>80000</v>
      </c>
      <c r="E2037" s="19">
        <v>168829.14</v>
      </c>
      <c r="F2037" s="34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39">
        <f>ROUND((E2037/D2037)*100, 0)</f>
        <v>211</v>
      </c>
      <c r="P2037" s="19">
        <f t="shared" si="62"/>
        <v>262.16000000000003</v>
      </c>
      <c r="Q2037" t="s">
        <v>8323</v>
      </c>
      <c r="R2037" t="s">
        <v>8353</v>
      </c>
      <c r="S2037" s="30">
        <f>(((I2037/60)/60)/24)+DATE(1970, 1, 1)</f>
        <v>42357.041666666672</v>
      </c>
      <c r="T2037" s="30">
        <f t="shared" si="63"/>
        <v>42311.625081018516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 s="19">
        <v>30000</v>
      </c>
      <c r="E2038" s="19">
        <v>39500.5</v>
      </c>
      <c r="F2038" s="34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38">
        <f>ROUND((E2038/D2038)*100, 0)</f>
        <v>132</v>
      </c>
      <c r="P2038" s="19">
        <f t="shared" si="62"/>
        <v>46.58</v>
      </c>
      <c r="Q2038" t="s">
        <v>8323</v>
      </c>
      <c r="R2038" t="s">
        <v>8353</v>
      </c>
      <c r="S2038" s="30">
        <f>(((I2038/60)/60)/24)+DATE(1970, 1, 1)</f>
        <v>41768.864803240744</v>
      </c>
      <c r="T2038" s="30">
        <f t="shared" si="63"/>
        <v>41738.864803240744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 s="19">
        <v>10000</v>
      </c>
      <c r="E2039" s="19">
        <v>30047.64</v>
      </c>
      <c r="F2039" s="34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39">
        <f>ROUND((E2039/D2039)*100, 0)</f>
        <v>300</v>
      </c>
      <c r="P2039" s="19">
        <f t="shared" si="62"/>
        <v>70.040000000000006</v>
      </c>
      <c r="Q2039" t="s">
        <v>8323</v>
      </c>
      <c r="R2039" t="s">
        <v>8353</v>
      </c>
      <c r="S2039" s="30">
        <f>(((I2039/60)/60)/24)+DATE(1970, 1, 1)</f>
        <v>41638.251770833333</v>
      </c>
      <c r="T2039" s="30">
        <f t="shared" si="63"/>
        <v>41578.210104166668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 s="19">
        <v>8000</v>
      </c>
      <c r="E2040" s="19">
        <v>33641</v>
      </c>
      <c r="F2040" s="34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39">
        <f>ROUND((E2040/D2040)*100, 0)</f>
        <v>421</v>
      </c>
      <c r="P2040" s="19">
        <f t="shared" si="62"/>
        <v>164.91</v>
      </c>
      <c r="Q2040" t="s">
        <v>8323</v>
      </c>
      <c r="R2040" t="s">
        <v>8353</v>
      </c>
      <c r="S2040" s="30">
        <f>(((I2040/60)/60)/24)+DATE(1970, 1, 1)</f>
        <v>41456.75</v>
      </c>
      <c r="T2040" s="30">
        <f t="shared" si="63"/>
        <v>41424.27107638889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 s="19">
        <v>125000</v>
      </c>
      <c r="E2041" s="19">
        <v>170271</v>
      </c>
      <c r="F2041" s="34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38">
        <f>ROUND((E2041/D2041)*100, 0)</f>
        <v>136</v>
      </c>
      <c r="P2041" s="19">
        <f t="shared" si="62"/>
        <v>449.26</v>
      </c>
      <c r="Q2041" t="s">
        <v>8323</v>
      </c>
      <c r="R2041" t="s">
        <v>8353</v>
      </c>
      <c r="S2041" s="30">
        <f>(((I2041/60)/60)/24)+DATE(1970, 1, 1)</f>
        <v>42705.207638888889</v>
      </c>
      <c r="T2041" s="30">
        <f t="shared" si="63"/>
        <v>42675.438946759255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 s="19">
        <v>3000</v>
      </c>
      <c r="E2042" s="19">
        <v>7445.14</v>
      </c>
      <c r="F2042" s="34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39">
        <f>ROUND((E2042/D2042)*100, 0)</f>
        <v>248</v>
      </c>
      <c r="P2042" s="19">
        <f t="shared" si="62"/>
        <v>27.47</v>
      </c>
      <c r="Q2042" t="s">
        <v>8323</v>
      </c>
      <c r="R2042" t="s">
        <v>8353</v>
      </c>
      <c r="S2042" s="30">
        <f>(((I2042/60)/60)/24)+DATE(1970, 1, 1)</f>
        <v>41593.968784722223</v>
      </c>
      <c r="T2042" s="30">
        <f t="shared" si="63"/>
        <v>41578.927118055559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 s="19">
        <v>9500</v>
      </c>
      <c r="E2043" s="19">
        <v>17277</v>
      </c>
      <c r="F2043" s="34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38">
        <f>ROUND((E2043/D2043)*100, 0)</f>
        <v>182</v>
      </c>
      <c r="P2043" s="19">
        <f t="shared" si="62"/>
        <v>143.97999999999999</v>
      </c>
      <c r="Q2043" t="s">
        <v>8323</v>
      </c>
      <c r="R2043" t="s">
        <v>8353</v>
      </c>
      <c r="S2043" s="30">
        <f>(((I2043/60)/60)/24)+DATE(1970, 1, 1)</f>
        <v>42684.567442129628</v>
      </c>
      <c r="T2043" s="30">
        <f t="shared" si="63"/>
        <v>42654.525775462964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 s="19">
        <v>10000</v>
      </c>
      <c r="E2044" s="19">
        <v>12353</v>
      </c>
      <c r="F2044" s="3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38">
        <f>ROUND((E2044/D2044)*100, 0)</f>
        <v>124</v>
      </c>
      <c r="P2044" s="19">
        <f t="shared" si="62"/>
        <v>88.24</v>
      </c>
      <c r="Q2044" t="s">
        <v>8323</v>
      </c>
      <c r="R2044" t="s">
        <v>8353</v>
      </c>
      <c r="S2044" s="30">
        <f>(((I2044/60)/60)/24)+DATE(1970, 1, 1)</f>
        <v>42391.708032407405</v>
      </c>
      <c r="T2044" s="30">
        <f t="shared" si="63"/>
        <v>42331.708032407405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 s="19">
        <v>1385</v>
      </c>
      <c r="E2045" s="19">
        <v>7011</v>
      </c>
      <c r="F2045" s="34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39">
        <f>ROUND((E2045/D2045)*100, 0)</f>
        <v>506</v>
      </c>
      <c r="P2045" s="19">
        <f t="shared" si="62"/>
        <v>36.33</v>
      </c>
      <c r="Q2045" t="s">
        <v>8323</v>
      </c>
      <c r="R2045" t="s">
        <v>8353</v>
      </c>
      <c r="S2045" s="30">
        <f>(((I2045/60)/60)/24)+DATE(1970, 1, 1)</f>
        <v>42715.207638888889</v>
      </c>
      <c r="T2045" s="30">
        <f t="shared" si="63"/>
        <v>42661.176817129628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 s="19">
        <v>15000</v>
      </c>
      <c r="E2046" s="19">
        <v>16232</v>
      </c>
      <c r="F2046" s="34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38">
        <f>ROUND((E2046/D2046)*100, 0)</f>
        <v>108</v>
      </c>
      <c r="P2046" s="19">
        <f t="shared" si="62"/>
        <v>90.18</v>
      </c>
      <c r="Q2046" t="s">
        <v>8323</v>
      </c>
      <c r="R2046" t="s">
        <v>8353</v>
      </c>
      <c r="S2046" s="30">
        <f>(((I2046/60)/60)/24)+DATE(1970, 1, 1)</f>
        <v>42168.684189814812</v>
      </c>
      <c r="T2046" s="30">
        <f t="shared" si="63"/>
        <v>42138.684189814812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 s="19">
        <v>4900</v>
      </c>
      <c r="E2047" s="19">
        <v>40140.01</v>
      </c>
      <c r="F2047" s="34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39">
        <f>ROUND((E2047/D2047)*100, 0)</f>
        <v>819</v>
      </c>
      <c r="P2047" s="19">
        <f t="shared" si="62"/>
        <v>152.62</v>
      </c>
      <c r="Q2047" t="s">
        <v>8323</v>
      </c>
      <c r="R2047" t="s">
        <v>8353</v>
      </c>
      <c r="S2047" s="30">
        <f>(((I2047/60)/60)/24)+DATE(1970, 1, 1)</f>
        <v>41099.088506944441</v>
      </c>
      <c r="T2047" s="30">
        <f t="shared" si="63"/>
        <v>41069.088506944441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 s="19">
        <v>10000</v>
      </c>
      <c r="E2048" s="19">
        <v>12110</v>
      </c>
      <c r="F2048" s="34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38">
        <f>ROUND((E2048/D2048)*100, 0)</f>
        <v>121</v>
      </c>
      <c r="P2048" s="19">
        <f t="shared" si="62"/>
        <v>55.81</v>
      </c>
      <c r="Q2048" t="s">
        <v>8323</v>
      </c>
      <c r="R2048" t="s">
        <v>8353</v>
      </c>
      <c r="S2048" s="30">
        <f>(((I2048/60)/60)/24)+DATE(1970, 1, 1)</f>
        <v>41417.171805555554</v>
      </c>
      <c r="T2048" s="30">
        <f t="shared" si="63"/>
        <v>41387.171805555554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 s="19">
        <v>98000</v>
      </c>
      <c r="E2049" s="19">
        <v>100939</v>
      </c>
      <c r="F2049" s="34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38">
        <f>ROUND((E2049/D2049)*100, 0)</f>
        <v>103</v>
      </c>
      <c r="P2049" s="19">
        <f t="shared" si="62"/>
        <v>227.85</v>
      </c>
      <c r="Q2049" t="s">
        <v>8323</v>
      </c>
      <c r="R2049" t="s">
        <v>8353</v>
      </c>
      <c r="S2049" s="30">
        <f>(((I2049/60)/60)/24)+DATE(1970, 1, 1)</f>
        <v>42111</v>
      </c>
      <c r="T2049" s="30">
        <f t="shared" si="63"/>
        <v>42081.903587962966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 s="19">
        <v>85000</v>
      </c>
      <c r="E2050" s="19">
        <v>126082.45</v>
      </c>
      <c r="F2050" s="34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38">
        <f>ROUND((E2050/D2050)*100, 0)</f>
        <v>148</v>
      </c>
      <c r="P2050" s="19">
        <f t="shared" si="62"/>
        <v>91.83</v>
      </c>
      <c r="Q2050" t="s">
        <v>8323</v>
      </c>
      <c r="R2050" t="s">
        <v>8353</v>
      </c>
      <c r="S2050" s="30">
        <f>(((I2050/60)/60)/24)+DATE(1970, 1, 1)</f>
        <v>41417.651516203703</v>
      </c>
      <c r="T2050" s="30">
        <f t="shared" si="63"/>
        <v>41387.651516203703</v>
      </c>
    </row>
    <row r="2051" spans="1:20" x14ac:dyDescent="0.25">
      <c r="A2051">
        <v>2049</v>
      </c>
      <c r="B2051" s="3" t="s">
        <v>2050</v>
      </c>
      <c r="C2051" s="3" t="s">
        <v>6159</v>
      </c>
      <c r="D2051" s="19">
        <v>50000</v>
      </c>
      <c r="E2051" s="19">
        <v>60095.35</v>
      </c>
      <c r="F2051" s="34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38">
        <f>ROUND((E2051/D2051)*100, 0)</f>
        <v>120</v>
      </c>
      <c r="P2051" s="19">
        <f t="shared" ref="P2051:P2114" si="64">IFERROR(ROUND((E2051/L2051), 2),0)</f>
        <v>80.989999999999995</v>
      </c>
      <c r="Q2051" t="s">
        <v>8323</v>
      </c>
      <c r="R2051" t="s">
        <v>8353</v>
      </c>
      <c r="S2051" s="30">
        <f>(((I2051/60)/60)/24)+DATE(1970, 1, 1)</f>
        <v>41610.957638888889</v>
      </c>
      <c r="T2051" s="30">
        <f t="shared" ref="T2051:T2114" si="65">(((J2051/60)/60)/24)+DATE(1970, 1, 1)</f>
        <v>41575.527349537035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 s="19">
        <v>10000</v>
      </c>
      <c r="E2052" s="19">
        <v>47327</v>
      </c>
      <c r="F2052" s="34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39">
        <f>ROUND((E2052/D2052)*100, 0)</f>
        <v>473</v>
      </c>
      <c r="P2052" s="19">
        <f t="shared" si="64"/>
        <v>278.39</v>
      </c>
      <c r="Q2052" t="s">
        <v>8323</v>
      </c>
      <c r="R2052" t="s">
        <v>8353</v>
      </c>
      <c r="S2052" s="30">
        <f>(((I2052/60)/60)/24)+DATE(1970, 1, 1)</f>
        <v>42155.071504629625</v>
      </c>
      <c r="T2052" s="30">
        <f t="shared" si="65"/>
        <v>42115.071504629625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 s="19">
        <v>8000</v>
      </c>
      <c r="E2053" s="19">
        <v>10429</v>
      </c>
      <c r="F2053" s="34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38">
        <f>ROUND((E2053/D2053)*100, 0)</f>
        <v>130</v>
      </c>
      <c r="P2053" s="19">
        <f t="shared" si="64"/>
        <v>43.1</v>
      </c>
      <c r="Q2053" t="s">
        <v>8323</v>
      </c>
      <c r="R2053" t="s">
        <v>8353</v>
      </c>
      <c r="S2053" s="30">
        <f>(((I2053/60)/60)/24)+DATE(1970, 1, 1)</f>
        <v>41634.022418981483</v>
      </c>
      <c r="T2053" s="30">
        <f t="shared" si="65"/>
        <v>41604.022418981483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 s="19">
        <v>50000</v>
      </c>
      <c r="E2054" s="19">
        <v>176524</v>
      </c>
      <c r="F2054" s="3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39">
        <f>ROUND((E2054/D2054)*100, 0)</f>
        <v>353</v>
      </c>
      <c r="P2054" s="19">
        <f t="shared" si="64"/>
        <v>326.29000000000002</v>
      </c>
      <c r="Q2054" t="s">
        <v>8323</v>
      </c>
      <c r="R2054" t="s">
        <v>8353</v>
      </c>
      <c r="S2054" s="30">
        <f>(((I2054/60)/60)/24)+DATE(1970, 1, 1)</f>
        <v>42420.08394675926</v>
      </c>
      <c r="T2054" s="30">
        <f t="shared" si="65"/>
        <v>42375.08394675926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 s="19">
        <v>5000</v>
      </c>
      <c r="E2055" s="19">
        <v>5051</v>
      </c>
      <c r="F2055" s="34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38">
        <f>ROUND((E2055/D2055)*100, 0)</f>
        <v>101</v>
      </c>
      <c r="P2055" s="19">
        <f t="shared" si="64"/>
        <v>41.74</v>
      </c>
      <c r="Q2055" t="s">
        <v>8323</v>
      </c>
      <c r="R2055" t="s">
        <v>8353</v>
      </c>
      <c r="S2055" s="30">
        <f>(((I2055/60)/60)/24)+DATE(1970, 1, 1)</f>
        <v>42333.659155092595</v>
      </c>
      <c r="T2055" s="30">
        <f t="shared" si="65"/>
        <v>42303.617488425924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 s="19">
        <v>35000</v>
      </c>
      <c r="E2056" s="19">
        <v>39757</v>
      </c>
      <c r="F2056" s="34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38">
        <f>ROUND((E2056/D2056)*100, 0)</f>
        <v>114</v>
      </c>
      <c r="P2056" s="19">
        <f t="shared" si="64"/>
        <v>64.02</v>
      </c>
      <c r="Q2056" t="s">
        <v>8323</v>
      </c>
      <c r="R2056" t="s">
        <v>8353</v>
      </c>
      <c r="S2056" s="30">
        <f>(((I2056/60)/60)/24)+DATE(1970, 1, 1)</f>
        <v>41761.520949074074</v>
      </c>
      <c r="T2056" s="30">
        <f t="shared" si="65"/>
        <v>41731.520949074074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 s="19">
        <v>6000</v>
      </c>
      <c r="E2057" s="19">
        <v>10045</v>
      </c>
      <c r="F2057" s="34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38">
        <f>ROUND((E2057/D2057)*100, 0)</f>
        <v>167</v>
      </c>
      <c r="P2057" s="19">
        <f t="shared" si="64"/>
        <v>99.46</v>
      </c>
      <c r="Q2057" t="s">
        <v>8323</v>
      </c>
      <c r="R2057" t="s">
        <v>8353</v>
      </c>
      <c r="S2057" s="30">
        <f>(((I2057/60)/60)/24)+DATE(1970, 1, 1)</f>
        <v>41976.166666666672</v>
      </c>
      <c r="T2057" s="30">
        <f t="shared" si="65"/>
        <v>41946.674108796295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 s="19">
        <v>50000</v>
      </c>
      <c r="E2058" s="19">
        <v>76726</v>
      </c>
      <c r="F2058" s="34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38">
        <f>ROUND((E2058/D2058)*100, 0)</f>
        <v>153</v>
      </c>
      <c r="P2058" s="19">
        <f t="shared" si="64"/>
        <v>138.49</v>
      </c>
      <c r="Q2058" t="s">
        <v>8323</v>
      </c>
      <c r="R2058" t="s">
        <v>8353</v>
      </c>
      <c r="S2058" s="30">
        <f>(((I2058/60)/60)/24)+DATE(1970, 1, 1)</f>
        <v>41381.76090277778</v>
      </c>
      <c r="T2058" s="30">
        <f t="shared" si="65"/>
        <v>41351.76090277778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 s="19">
        <v>15000</v>
      </c>
      <c r="E2059" s="19">
        <v>30334.83</v>
      </c>
      <c r="F2059" s="34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39">
        <f>ROUND((E2059/D2059)*100, 0)</f>
        <v>202</v>
      </c>
      <c r="P2059" s="19">
        <f t="shared" si="64"/>
        <v>45.55</v>
      </c>
      <c r="Q2059" t="s">
        <v>8323</v>
      </c>
      <c r="R2059" t="s">
        <v>8353</v>
      </c>
      <c r="S2059" s="30">
        <f>(((I2059/60)/60)/24)+DATE(1970, 1, 1)</f>
        <v>42426.494583333333</v>
      </c>
      <c r="T2059" s="30">
        <f t="shared" si="65"/>
        <v>42396.494583333333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 s="19">
        <v>2560</v>
      </c>
      <c r="E2060" s="19">
        <v>4308</v>
      </c>
      <c r="F2060" s="34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38">
        <f>ROUND((E2060/D2060)*100, 0)</f>
        <v>168</v>
      </c>
      <c r="P2060" s="19">
        <f t="shared" si="64"/>
        <v>10.51</v>
      </c>
      <c r="Q2060" t="s">
        <v>8323</v>
      </c>
      <c r="R2060" t="s">
        <v>8353</v>
      </c>
      <c r="S2060" s="30">
        <f>(((I2060/60)/60)/24)+DATE(1970, 1, 1)</f>
        <v>42065.833333333328</v>
      </c>
      <c r="T2060" s="30">
        <f t="shared" si="65"/>
        <v>42026.370717592596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 s="19">
        <v>30000</v>
      </c>
      <c r="E2061" s="19">
        <v>43037</v>
      </c>
      <c r="F2061" s="34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38">
        <f>ROUND((E2061/D2061)*100, 0)</f>
        <v>143</v>
      </c>
      <c r="P2061" s="19">
        <f t="shared" si="64"/>
        <v>114.77</v>
      </c>
      <c r="Q2061" t="s">
        <v>8323</v>
      </c>
      <c r="R2061" t="s">
        <v>8353</v>
      </c>
      <c r="S2061" s="30">
        <f>(((I2061/60)/60)/24)+DATE(1970, 1, 1)</f>
        <v>42400.915972222225</v>
      </c>
      <c r="T2061" s="30">
        <f t="shared" si="65"/>
        <v>42361.602476851855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 s="19">
        <v>25000</v>
      </c>
      <c r="E2062" s="19">
        <v>49100</v>
      </c>
      <c r="F2062" s="34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38">
        <f>ROUND((E2062/D2062)*100, 0)</f>
        <v>196</v>
      </c>
      <c r="P2062" s="19">
        <f t="shared" si="64"/>
        <v>36</v>
      </c>
      <c r="Q2062" t="s">
        <v>8323</v>
      </c>
      <c r="R2062" t="s">
        <v>8353</v>
      </c>
      <c r="S2062" s="30">
        <f>(((I2062/60)/60)/24)+DATE(1970, 1, 1)</f>
        <v>41843.642939814818</v>
      </c>
      <c r="T2062" s="30">
        <f t="shared" si="65"/>
        <v>41783.642939814818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 s="19">
        <v>5000</v>
      </c>
      <c r="E2063" s="19">
        <v>5396</v>
      </c>
      <c r="F2063" s="34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38">
        <f>ROUND((E2063/D2063)*100, 0)</f>
        <v>108</v>
      </c>
      <c r="P2063" s="19">
        <f t="shared" si="64"/>
        <v>154.16999999999999</v>
      </c>
      <c r="Q2063" t="s">
        <v>8323</v>
      </c>
      <c r="R2063" t="s">
        <v>8353</v>
      </c>
      <c r="S2063" s="30">
        <f>(((I2063/60)/60)/24)+DATE(1970, 1, 1)</f>
        <v>42735.764513888891</v>
      </c>
      <c r="T2063" s="30">
        <f t="shared" si="65"/>
        <v>42705.764513888891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 s="19">
        <v>100000</v>
      </c>
      <c r="E2064" s="19">
        <v>114977</v>
      </c>
      <c r="F2064" s="3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38">
        <f>ROUND((E2064/D2064)*100, 0)</f>
        <v>115</v>
      </c>
      <c r="P2064" s="19">
        <f t="shared" si="64"/>
        <v>566.39</v>
      </c>
      <c r="Q2064" t="s">
        <v>8323</v>
      </c>
      <c r="R2064" t="s">
        <v>8353</v>
      </c>
      <c r="S2064" s="30">
        <f>(((I2064/60)/60)/24)+DATE(1970, 1, 1)</f>
        <v>42453.341412037036</v>
      </c>
      <c r="T2064" s="30">
        <f t="shared" si="65"/>
        <v>42423.3830787037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 s="19">
        <v>4000</v>
      </c>
      <c r="E2065" s="19">
        <v>5922</v>
      </c>
      <c r="F2065" s="34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38">
        <f>ROUND((E2065/D2065)*100, 0)</f>
        <v>148</v>
      </c>
      <c r="P2065" s="19">
        <f t="shared" si="64"/>
        <v>120.86</v>
      </c>
      <c r="Q2065" t="s">
        <v>8323</v>
      </c>
      <c r="R2065" t="s">
        <v>8353</v>
      </c>
      <c r="S2065" s="30">
        <f>(((I2065/60)/60)/24)+DATE(1970, 1, 1)</f>
        <v>42505.73265046296</v>
      </c>
      <c r="T2065" s="30">
        <f t="shared" si="65"/>
        <v>42472.73265046296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 s="19">
        <v>261962</v>
      </c>
      <c r="E2066" s="19">
        <v>500784.27</v>
      </c>
      <c r="F2066" s="34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38">
        <f>ROUND((E2066/D2066)*100, 0)</f>
        <v>191</v>
      </c>
      <c r="P2066" s="19">
        <f t="shared" si="64"/>
        <v>86.16</v>
      </c>
      <c r="Q2066" t="s">
        <v>8323</v>
      </c>
      <c r="R2066" t="s">
        <v>8353</v>
      </c>
      <c r="S2066" s="30">
        <f>(((I2066/60)/60)/24)+DATE(1970, 1, 1)</f>
        <v>41425.5</v>
      </c>
      <c r="T2066" s="30">
        <f t="shared" si="65"/>
        <v>41389.364849537036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 s="19">
        <v>40000</v>
      </c>
      <c r="E2067" s="19">
        <v>79686.05</v>
      </c>
      <c r="F2067" s="34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38">
        <f>ROUND((E2067/D2067)*100, 0)</f>
        <v>199</v>
      </c>
      <c r="P2067" s="19">
        <f t="shared" si="64"/>
        <v>51.21</v>
      </c>
      <c r="Q2067" t="s">
        <v>8323</v>
      </c>
      <c r="R2067" t="s">
        <v>8353</v>
      </c>
      <c r="S2067" s="30">
        <f>(((I2067/60)/60)/24)+DATE(1970, 1, 1)</f>
        <v>41633.333668981482</v>
      </c>
      <c r="T2067" s="30">
        <f t="shared" si="65"/>
        <v>41603.333668981482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 s="19">
        <v>2000</v>
      </c>
      <c r="E2068" s="19">
        <v>4372</v>
      </c>
      <c r="F2068" s="34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39">
        <f>ROUND((E2068/D2068)*100, 0)</f>
        <v>219</v>
      </c>
      <c r="P2068" s="19">
        <f t="shared" si="64"/>
        <v>67.260000000000005</v>
      </c>
      <c r="Q2068" t="s">
        <v>8323</v>
      </c>
      <c r="R2068" t="s">
        <v>8353</v>
      </c>
      <c r="S2068" s="30">
        <f>(((I2068/60)/60)/24)+DATE(1970, 1, 1)</f>
        <v>41874.771793981483</v>
      </c>
      <c r="T2068" s="30">
        <f t="shared" si="65"/>
        <v>41844.771793981483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 s="19">
        <v>495</v>
      </c>
      <c r="E2069" s="19">
        <v>628</v>
      </c>
      <c r="F2069" s="34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38">
        <f>ROUND((E2069/D2069)*100, 0)</f>
        <v>127</v>
      </c>
      <c r="P2069" s="19">
        <f t="shared" si="64"/>
        <v>62.8</v>
      </c>
      <c r="Q2069" t="s">
        <v>8323</v>
      </c>
      <c r="R2069" t="s">
        <v>8353</v>
      </c>
      <c r="S2069" s="30">
        <f>(((I2069/60)/60)/24)+DATE(1970, 1, 1)</f>
        <v>42148.853888888887</v>
      </c>
      <c r="T2069" s="30">
        <f t="shared" si="65"/>
        <v>42115.853888888887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 s="19">
        <v>25000</v>
      </c>
      <c r="E2070" s="19">
        <v>26305.97</v>
      </c>
      <c r="F2070" s="34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38">
        <f>ROUND((E2070/D2070)*100, 0)</f>
        <v>105</v>
      </c>
      <c r="P2070" s="19">
        <f t="shared" si="64"/>
        <v>346.13</v>
      </c>
      <c r="Q2070" t="s">
        <v>8323</v>
      </c>
      <c r="R2070" t="s">
        <v>8353</v>
      </c>
      <c r="S2070" s="30">
        <f>(((I2070/60)/60)/24)+DATE(1970, 1, 1)</f>
        <v>42663.841608796298</v>
      </c>
      <c r="T2070" s="30">
        <f t="shared" si="65"/>
        <v>42633.841608796298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 s="19">
        <v>50000</v>
      </c>
      <c r="E2071" s="19">
        <v>64203.33</v>
      </c>
      <c r="F2071" s="34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38">
        <f>ROUND((E2071/D2071)*100, 0)</f>
        <v>128</v>
      </c>
      <c r="P2071" s="19">
        <f t="shared" si="64"/>
        <v>244.12</v>
      </c>
      <c r="Q2071" t="s">
        <v>8323</v>
      </c>
      <c r="R2071" t="s">
        <v>8353</v>
      </c>
      <c r="S2071" s="30">
        <f>(((I2071/60)/60)/24)+DATE(1970, 1, 1)</f>
        <v>42371.972118055557</v>
      </c>
      <c r="T2071" s="30">
        <f t="shared" si="65"/>
        <v>42340.972118055557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 s="19">
        <v>125000</v>
      </c>
      <c r="E2072" s="19">
        <v>396659</v>
      </c>
      <c r="F2072" s="34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39">
        <f>ROUND((E2072/D2072)*100, 0)</f>
        <v>317</v>
      </c>
      <c r="P2072" s="19">
        <f t="shared" si="64"/>
        <v>259.25</v>
      </c>
      <c r="Q2072" t="s">
        <v>8323</v>
      </c>
      <c r="R2072" t="s">
        <v>8353</v>
      </c>
      <c r="S2072" s="30">
        <f>(((I2072/60)/60)/24)+DATE(1970, 1, 1)</f>
        <v>42549.6565162037</v>
      </c>
      <c r="T2072" s="30">
        <f t="shared" si="65"/>
        <v>42519.6565162037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 s="19">
        <v>20000</v>
      </c>
      <c r="E2073" s="19">
        <v>56146</v>
      </c>
      <c r="F2073" s="34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39">
        <f>ROUND((E2073/D2073)*100, 0)</f>
        <v>281</v>
      </c>
      <c r="P2073" s="19">
        <f t="shared" si="64"/>
        <v>201.96</v>
      </c>
      <c r="Q2073" t="s">
        <v>8323</v>
      </c>
      <c r="R2073" t="s">
        <v>8353</v>
      </c>
      <c r="S2073" s="30">
        <f>(((I2073/60)/60)/24)+DATE(1970, 1, 1)</f>
        <v>42645.278749999998</v>
      </c>
      <c r="T2073" s="30">
        <f t="shared" si="65"/>
        <v>42600.278749999998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 s="19">
        <v>71500</v>
      </c>
      <c r="E2074" s="19">
        <v>79173</v>
      </c>
      <c r="F2074" s="3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38">
        <f>ROUND((E2074/D2074)*100, 0)</f>
        <v>111</v>
      </c>
      <c r="P2074" s="19">
        <f t="shared" si="64"/>
        <v>226.21</v>
      </c>
      <c r="Q2074" t="s">
        <v>8323</v>
      </c>
      <c r="R2074" t="s">
        <v>8353</v>
      </c>
      <c r="S2074" s="30">
        <f>(((I2074/60)/60)/24)+DATE(1970, 1, 1)</f>
        <v>42497.581388888888</v>
      </c>
      <c r="T2074" s="30">
        <f t="shared" si="65"/>
        <v>42467.581388888888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 s="19">
        <v>100000</v>
      </c>
      <c r="E2075" s="19">
        <v>152604.29999999999</v>
      </c>
      <c r="F2075" s="34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38">
        <f>ROUND((E2075/D2075)*100, 0)</f>
        <v>153</v>
      </c>
      <c r="P2075" s="19">
        <f t="shared" si="64"/>
        <v>324.69</v>
      </c>
      <c r="Q2075" t="s">
        <v>8323</v>
      </c>
      <c r="R2075" t="s">
        <v>8353</v>
      </c>
      <c r="S2075" s="30">
        <f>(((I2075/60)/60)/24)+DATE(1970, 1, 1)</f>
        <v>42132.668032407411</v>
      </c>
      <c r="T2075" s="30">
        <f t="shared" si="65"/>
        <v>42087.668032407411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 s="19">
        <v>600</v>
      </c>
      <c r="E2076" s="19">
        <v>615</v>
      </c>
      <c r="F2076" s="34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38">
        <f>ROUND((E2076/D2076)*100, 0)</f>
        <v>103</v>
      </c>
      <c r="P2076" s="19">
        <f t="shared" si="64"/>
        <v>205</v>
      </c>
      <c r="Q2076" t="s">
        <v>8323</v>
      </c>
      <c r="R2076" t="s">
        <v>8353</v>
      </c>
      <c r="S2076" s="30">
        <f>(((I2076/60)/60)/24)+DATE(1970, 1, 1)</f>
        <v>42496.826180555552</v>
      </c>
      <c r="T2076" s="30">
        <f t="shared" si="65"/>
        <v>42466.826180555552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 s="19">
        <v>9999</v>
      </c>
      <c r="E2077" s="19">
        <v>167820.6</v>
      </c>
      <c r="F2077" s="34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39">
        <f>ROUND((E2077/D2077)*100, 0)</f>
        <v>1678</v>
      </c>
      <c r="P2077" s="19">
        <f t="shared" si="64"/>
        <v>20.47</v>
      </c>
      <c r="Q2077" t="s">
        <v>8323</v>
      </c>
      <c r="R2077" t="s">
        <v>8353</v>
      </c>
      <c r="S2077" s="30">
        <f>(((I2077/60)/60)/24)+DATE(1970, 1, 1)</f>
        <v>41480.681574074071</v>
      </c>
      <c r="T2077" s="30">
        <f t="shared" si="65"/>
        <v>41450.681574074071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 s="19">
        <v>179000</v>
      </c>
      <c r="E2078" s="19">
        <v>972594.99</v>
      </c>
      <c r="F2078" s="34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39">
        <f>ROUND((E2078/D2078)*100, 0)</f>
        <v>543</v>
      </c>
      <c r="P2078" s="19">
        <f t="shared" si="64"/>
        <v>116.35</v>
      </c>
      <c r="Q2078" t="s">
        <v>8323</v>
      </c>
      <c r="R2078" t="s">
        <v>8353</v>
      </c>
      <c r="S2078" s="30">
        <f>(((I2078/60)/60)/24)+DATE(1970, 1, 1)</f>
        <v>41843.880659722221</v>
      </c>
      <c r="T2078" s="30">
        <f t="shared" si="65"/>
        <v>41803.880659722221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 s="19">
        <v>50000</v>
      </c>
      <c r="E2079" s="19">
        <v>57754</v>
      </c>
      <c r="F2079" s="34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38">
        <f>ROUND((E2079/D2079)*100, 0)</f>
        <v>116</v>
      </c>
      <c r="P2079" s="19">
        <f t="shared" si="64"/>
        <v>307.2</v>
      </c>
      <c r="Q2079" t="s">
        <v>8323</v>
      </c>
      <c r="R2079" t="s">
        <v>8353</v>
      </c>
      <c r="S2079" s="30">
        <f>(((I2079/60)/60)/24)+DATE(1970, 1, 1)</f>
        <v>42160.875</v>
      </c>
      <c r="T2079" s="30">
        <f t="shared" si="65"/>
        <v>42103.042546296296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 s="19">
        <v>20000</v>
      </c>
      <c r="E2080" s="19">
        <v>26241</v>
      </c>
      <c r="F2080" s="34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38">
        <f>ROUND((E2080/D2080)*100, 0)</f>
        <v>131</v>
      </c>
      <c r="P2080" s="19">
        <f t="shared" si="64"/>
        <v>546.69000000000005</v>
      </c>
      <c r="Q2080" t="s">
        <v>8323</v>
      </c>
      <c r="R2080" t="s">
        <v>8353</v>
      </c>
      <c r="S2080" s="30">
        <f>(((I2080/60)/60)/24)+DATE(1970, 1, 1)</f>
        <v>42722.771493055552</v>
      </c>
      <c r="T2080" s="30">
        <f t="shared" si="65"/>
        <v>42692.771493055552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 s="19">
        <v>10000</v>
      </c>
      <c r="E2081" s="19">
        <v>28817</v>
      </c>
      <c r="F2081" s="34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39">
        <f>ROUND((E2081/D2081)*100, 0)</f>
        <v>288</v>
      </c>
      <c r="P2081" s="19">
        <f t="shared" si="64"/>
        <v>47.47</v>
      </c>
      <c r="Q2081" t="s">
        <v>8323</v>
      </c>
      <c r="R2081" t="s">
        <v>8353</v>
      </c>
      <c r="S2081" s="30">
        <f>(((I2081/60)/60)/24)+DATE(1970, 1, 1)</f>
        <v>42180.791666666672</v>
      </c>
      <c r="T2081" s="30">
        <f t="shared" si="65"/>
        <v>42150.71056712963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 s="19">
        <v>1000</v>
      </c>
      <c r="E2082" s="19">
        <v>5078</v>
      </c>
      <c r="F2082" s="34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39">
        <f>ROUND((E2082/D2082)*100, 0)</f>
        <v>508</v>
      </c>
      <c r="P2082" s="19">
        <f t="shared" si="64"/>
        <v>101.56</v>
      </c>
      <c r="Q2082" t="s">
        <v>8323</v>
      </c>
      <c r="R2082" t="s">
        <v>8353</v>
      </c>
      <c r="S2082" s="30">
        <f>(((I2082/60)/60)/24)+DATE(1970, 1, 1)</f>
        <v>42319.998842592591</v>
      </c>
      <c r="T2082" s="30">
        <f t="shared" si="65"/>
        <v>42289.957175925927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 s="19">
        <v>3500</v>
      </c>
      <c r="E2083" s="19">
        <v>4010</v>
      </c>
      <c r="F2083" s="34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38">
        <f>ROUND((E2083/D2083)*100, 0)</f>
        <v>115</v>
      </c>
      <c r="P2083" s="19">
        <f t="shared" si="64"/>
        <v>72.91</v>
      </c>
      <c r="Q2083" t="s">
        <v>8329</v>
      </c>
      <c r="R2083" t="s">
        <v>8333</v>
      </c>
      <c r="S2083" s="30">
        <f>(((I2083/60)/60)/24)+DATE(1970, 1, 1)</f>
        <v>41045.207638888889</v>
      </c>
      <c r="T2083" s="30">
        <f t="shared" si="65"/>
        <v>41004.156886574077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 s="19">
        <v>1500</v>
      </c>
      <c r="E2084" s="19">
        <v>1661</v>
      </c>
      <c r="F2084" s="3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38">
        <f>ROUND((E2084/D2084)*100, 0)</f>
        <v>111</v>
      </c>
      <c r="P2084" s="19">
        <f t="shared" si="64"/>
        <v>43.71</v>
      </c>
      <c r="Q2084" t="s">
        <v>8329</v>
      </c>
      <c r="R2084" t="s">
        <v>8333</v>
      </c>
      <c r="S2084" s="30">
        <f>(((I2084/60)/60)/24)+DATE(1970, 1, 1)</f>
        <v>40871.161990740737</v>
      </c>
      <c r="T2084" s="30">
        <f t="shared" si="65"/>
        <v>40811.120324074072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 s="19">
        <v>750</v>
      </c>
      <c r="E2085" s="19">
        <v>850</v>
      </c>
      <c r="F2085" s="34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38">
        <f>ROUND((E2085/D2085)*100, 0)</f>
        <v>113</v>
      </c>
      <c r="P2085" s="19">
        <f t="shared" si="64"/>
        <v>34</v>
      </c>
      <c r="Q2085" t="s">
        <v>8329</v>
      </c>
      <c r="R2085" t="s">
        <v>8333</v>
      </c>
      <c r="S2085" s="30">
        <f>(((I2085/60)/60)/24)+DATE(1970, 1, 1)</f>
        <v>41064.72216435185</v>
      </c>
      <c r="T2085" s="30">
        <f t="shared" si="65"/>
        <v>41034.72216435185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 s="19">
        <v>3000</v>
      </c>
      <c r="E2086" s="19">
        <v>3250</v>
      </c>
      <c r="F2086" s="34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38">
        <f>ROUND((E2086/D2086)*100, 0)</f>
        <v>108</v>
      </c>
      <c r="P2086" s="19">
        <f t="shared" si="64"/>
        <v>70.650000000000006</v>
      </c>
      <c r="Q2086" t="s">
        <v>8329</v>
      </c>
      <c r="R2086" t="s">
        <v>8333</v>
      </c>
      <c r="S2086" s="30">
        <f>(((I2086/60)/60)/24)+DATE(1970, 1, 1)</f>
        <v>41763.290972222225</v>
      </c>
      <c r="T2086" s="30">
        <f t="shared" si="65"/>
        <v>41731.833124999997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 s="19">
        <v>6000</v>
      </c>
      <c r="E2087" s="19">
        <v>7412</v>
      </c>
      <c r="F2087" s="34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38">
        <f>ROUND((E2087/D2087)*100, 0)</f>
        <v>124</v>
      </c>
      <c r="P2087" s="19">
        <f t="shared" si="64"/>
        <v>89.3</v>
      </c>
      <c r="Q2087" t="s">
        <v>8329</v>
      </c>
      <c r="R2087" t="s">
        <v>8333</v>
      </c>
      <c r="S2087" s="30">
        <f>(((I2087/60)/60)/24)+DATE(1970, 1, 1)</f>
        <v>41105.835497685184</v>
      </c>
      <c r="T2087" s="30">
        <f t="shared" si="65"/>
        <v>41075.835497685184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 s="19">
        <v>4000</v>
      </c>
      <c r="E2088" s="19">
        <v>4028</v>
      </c>
      <c r="F2088" s="34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38">
        <f>ROUND((E2088/D2088)*100, 0)</f>
        <v>101</v>
      </c>
      <c r="P2088" s="19">
        <f t="shared" si="64"/>
        <v>115.09</v>
      </c>
      <c r="Q2088" t="s">
        <v>8329</v>
      </c>
      <c r="R2088" t="s">
        <v>8333</v>
      </c>
      <c r="S2088" s="30">
        <f>(((I2088/60)/60)/24)+DATE(1970, 1, 1)</f>
        <v>40891.207638888889</v>
      </c>
      <c r="T2088" s="30">
        <f t="shared" si="65"/>
        <v>40860.67050925926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 s="19">
        <v>1500</v>
      </c>
      <c r="E2089" s="19">
        <v>1553</v>
      </c>
      <c r="F2089" s="34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38">
        <f>ROUND((E2089/D2089)*100, 0)</f>
        <v>104</v>
      </c>
      <c r="P2089" s="19">
        <f t="shared" si="64"/>
        <v>62.12</v>
      </c>
      <c r="Q2089" t="s">
        <v>8329</v>
      </c>
      <c r="R2089" t="s">
        <v>8333</v>
      </c>
      <c r="S2089" s="30">
        <f>(((I2089/60)/60)/24)+DATE(1970, 1, 1)</f>
        <v>40794.204375000001</v>
      </c>
      <c r="T2089" s="30">
        <f t="shared" si="65"/>
        <v>40764.204375000001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 s="19">
        <v>3000</v>
      </c>
      <c r="E2090" s="19">
        <v>3465.32</v>
      </c>
      <c r="F2090" s="34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38">
        <f>ROUND((E2090/D2090)*100, 0)</f>
        <v>116</v>
      </c>
      <c r="P2090" s="19">
        <f t="shared" si="64"/>
        <v>46.2</v>
      </c>
      <c r="Q2090" t="s">
        <v>8329</v>
      </c>
      <c r="R2090" t="s">
        <v>8333</v>
      </c>
      <c r="S2090" s="30">
        <f>(((I2090/60)/60)/24)+DATE(1970, 1, 1)</f>
        <v>40432.165972222225</v>
      </c>
      <c r="T2090" s="30">
        <f t="shared" si="65"/>
        <v>40395.714722222219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 s="19">
        <v>2500</v>
      </c>
      <c r="E2091" s="19">
        <v>3010.01</v>
      </c>
      <c r="F2091" s="34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38">
        <f>ROUND((E2091/D2091)*100, 0)</f>
        <v>120</v>
      </c>
      <c r="P2091" s="19">
        <f t="shared" si="64"/>
        <v>48.55</v>
      </c>
      <c r="Q2091" t="s">
        <v>8329</v>
      </c>
      <c r="R2091" t="s">
        <v>8333</v>
      </c>
      <c r="S2091" s="30">
        <f>(((I2091/60)/60)/24)+DATE(1970, 1, 1)</f>
        <v>41488.076319444444</v>
      </c>
      <c r="T2091" s="30">
        <f t="shared" si="65"/>
        <v>41453.076319444444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 s="19">
        <v>8000</v>
      </c>
      <c r="E2092" s="19">
        <v>9203.23</v>
      </c>
      <c r="F2092" s="34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38">
        <f>ROUND((E2092/D2092)*100, 0)</f>
        <v>115</v>
      </c>
      <c r="P2092" s="19">
        <f t="shared" si="64"/>
        <v>57.52</v>
      </c>
      <c r="Q2092" t="s">
        <v>8329</v>
      </c>
      <c r="R2092" t="s">
        <v>8333</v>
      </c>
      <c r="S2092" s="30">
        <f>(((I2092/60)/60)/24)+DATE(1970, 1, 1)</f>
        <v>41329.381423611114</v>
      </c>
      <c r="T2092" s="30">
        <f t="shared" si="65"/>
        <v>41299.381423611114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 s="19">
        <v>18000</v>
      </c>
      <c r="E2093" s="19">
        <v>21684.2</v>
      </c>
      <c r="F2093" s="34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38">
        <f>ROUND((E2093/D2093)*100, 0)</f>
        <v>120</v>
      </c>
      <c r="P2093" s="19">
        <f t="shared" si="64"/>
        <v>88.15</v>
      </c>
      <c r="Q2093" t="s">
        <v>8329</v>
      </c>
      <c r="R2093" t="s">
        <v>8333</v>
      </c>
      <c r="S2093" s="30">
        <f>(((I2093/60)/60)/24)+DATE(1970, 1, 1)</f>
        <v>40603.833333333336</v>
      </c>
      <c r="T2093" s="30">
        <f t="shared" si="65"/>
        <v>40555.322662037033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 s="19">
        <v>6000</v>
      </c>
      <c r="E2094" s="19">
        <v>6077</v>
      </c>
      <c r="F2094" s="3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38">
        <f>ROUND((E2094/D2094)*100, 0)</f>
        <v>101</v>
      </c>
      <c r="P2094" s="19">
        <f t="shared" si="64"/>
        <v>110.49</v>
      </c>
      <c r="Q2094" t="s">
        <v>8329</v>
      </c>
      <c r="R2094" t="s">
        <v>8333</v>
      </c>
      <c r="S2094" s="30">
        <f>(((I2094/60)/60)/24)+DATE(1970, 1, 1)</f>
        <v>40823.707546296297</v>
      </c>
      <c r="T2094" s="30">
        <f t="shared" si="65"/>
        <v>40763.707546296297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 s="19">
        <v>1500</v>
      </c>
      <c r="E2095" s="19">
        <v>1537</v>
      </c>
      <c r="F2095" s="34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38">
        <f>ROUND((E2095/D2095)*100, 0)</f>
        <v>102</v>
      </c>
      <c r="P2095" s="19">
        <f t="shared" si="64"/>
        <v>66.83</v>
      </c>
      <c r="Q2095" t="s">
        <v>8329</v>
      </c>
      <c r="R2095" t="s">
        <v>8333</v>
      </c>
      <c r="S2095" s="30">
        <f>(((I2095/60)/60)/24)+DATE(1970, 1, 1)</f>
        <v>41265.896203703705</v>
      </c>
      <c r="T2095" s="30">
        <f t="shared" si="65"/>
        <v>41205.854537037041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 s="19">
        <v>3500</v>
      </c>
      <c r="E2096" s="19">
        <v>4219</v>
      </c>
      <c r="F2096" s="34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38">
        <f>ROUND((E2096/D2096)*100, 0)</f>
        <v>121</v>
      </c>
      <c r="P2096" s="19">
        <f t="shared" si="64"/>
        <v>58.6</v>
      </c>
      <c r="Q2096" t="s">
        <v>8329</v>
      </c>
      <c r="R2096" t="s">
        <v>8333</v>
      </c>
      <c r="S2096" s="30">
        <f>(((I2096/60)/60)/24)+DATE(1970, 1, 1)</f>
        <v>40973.125</v>
      </c>
      <c r="T2096" s="30">
        <f t="shared" si="65"/>
        <v>40939.02002314815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 s="19">
        <v>2500</v>
      </c>
      <c r="E2097" s="19">
        <v>2500</v>
      </c>
      <c r="F2097" s="34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38">
        <f>ROUND((E2097/D2097)*100, 0)</f>
        <v>100</v>
      </c>
      <c r="P2097" s="19">
        <f t="shared" si="64"/>
        <v>113.64</v>
      </c>
      <c r="Q2097" t="s">
        <v>8329</v>
      </c>
      <c r="R2097" t="s">
        <v>8333</v>
      </c>
      <c r="S2097" s="30">
        <f>(((I2097/60)/60)/24)+DATE(1970, 1, 1)</f>
        <v>40818.733483796292</v>
      </c>
      <c r="T2097" s="30">
        <f t="shared" si="65"/>
        <v>40758.733483796292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 s="19">
        <v>600</v>
      </c>
      <c r="E2098" s="19">
        <v>610</v>
      </c>
      <c r="F2098" s="34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38">
        <f>ROUND((E2098/D2098)*100, 0)</f>
        <v>102</v>
      </c>
      <c r="P2098" s="19">
        <f t="shared" si="64"/>
        <v>43.57</v>
      </c>
      <c r="Q2098" t="s">
        <v>8329</v>
      </c>
      <c r="R2098" t="s">
        <v>8333</v>
      </c>
      <c r="S2098" s="30">
        <f>(((I2098/60)/60)/24)+DATE(1970, 1, 1)</f>
        <v>41208.165972222225</v>
      </c>
      <c r="T2098" s="30">
        <f t="shared" si="65"/>
        <v>41192.758506944447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 s="19">
        <v>3000</v>
      </c>
      <c r="E2099" s="19">
        <v>3000</v>
      </c>
      <c r="F2099" s="34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38">
        <f>ROUND((E2099/D2099)*100, 0)</f>
        <v>100</v>
      </c>
      <c r="P2099" s="19">
        <f t="shared" si="64"/>
        <v>78.95</v>
      </c>
      <c r="Q2099" t="s">
        <v>8329</v>
      </c>
      <c r="R2099" t="s">
        <v>8333</v>
      </c>
      <c r="S2099" s="30">
        <f>(((I2099/60)/60)/24)+DATE(1970, 1, 1)</f>
        <v>40878.626562500001</v>
      </c>
      <c r="T2099" s="30">
        <f t="shared" si="65"/>
        <v>40818.58489583333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 s="19">
        <v>6000</v>
      </c>
      <c r="E2100" s="19">
        <v>6020</v>
      </c>
      <c r="F2100" s="34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38">
        <f>ROUND((E2100/D2100)*100, 0)</f>
        <v>100</v>
      </c>
      <c r="P2100" s="19">
        <f t="shared" si="64"/>
        <v>188.13</v>
      </c>
      <c r="Q2100" t="s">
        <v>8329</v>
      </c>
      <c r="R2100" t="s">
        <v>8333</v>
      </c>
      <c r="S2100" s="30">
        <f>(((I2100/60)/60)/24)+DATE(1970, 1, 1)</f>
        <v>40976.11383101852</v>
      </c>
      <c r="T2100" s="30">
        <f t="shared" si="65"/>
        <v>40946.11383101852</v>
      </c>
    </row>
    <row r="2101" spans="1:20" x14ac:dyDescent="0.25">
      <c r="A2101">
        <v>2099</v>
      </c>
      <c r="B2101" s="3" t="s">
        <v>2100</v>
      </c>
      <c r="C2101" s="3" t="s">
        <v>6209</v>
      </c>
      <c r="D2101" s="19">
        <v>3000</v>
      </c>
      <c r="E2101" s="19">
        <v>3971</v>
      </c>
      <c r="F2101" s="34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38">
        <f>ROUND((E2101/D2101)*100, 0)</f>
        <v>132</v>
      </c>
      <c r="P2101" s="19">
        <f t="shared" si="64"/>
        <v>63.03</v>
      </c>
      <c r="Q2101" t="s">
        <v>8329</v>
      </c>
      <c r="R2101" t="s">
        <v>8333</v>
      </c>
      <c r="S2101" s="30">
        <f>(((I2101/60)/60)/24)+DATE(1970, 1, 1)</f>
        <v>42187.152777777781</v>
      </c>
      <c r="T2101" s="30">
        <f t="shared" si="65"/>
        <v>42173.746342592596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 s="19">
        <v>600</v>
      </c>
      <c r="E2102" s="19">
        <v>820</v>
      </c>
      <c r="F2102" s="34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38">
        <f>ROUND((E2102/D2102)*100, 0)</f>
        <v>137</v>
      </c>
      <c r="P2102" s="19">
        <f t="shared" si="64"/>
        <v>30.37</v>
      </c>
      <c r="Q2102" t="s">
        <v>8329</v>
      </c>
      <c r="R2102" t="s">
        <v>8333</v>
      </c>
      <c r="S2102" s="30">
        <f>(((I2102/60)/60)/24)+DATE(1970, 1, 1)</f>
        <v>41090.165972222225</v>
      </c>
      <c r="T2102" s="30">
        <f t="shared" si="65"/>
        <v>41074.834965277776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 s="19">
        <v>2000</v>
      </c>
      <c r="E2103" s="19">
        <v>2265</v>
      </c>
      <c r="F2103" s="34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38">
        <f>ROUND((E2103/D2103)*100, 0)</f>
        <v>113</v>
      </c>
      <c r="P2103" s="19">
        <f t="shared" si="64"/>
        <v>51.48</v>
      </c>
      <c r="Q2103" t="s">
        <v>8329</v>
      </c>
      <c r="R2103" t="s">
        <v>8333</v>
      </c>
      <c r="S2103" s="30">
        <f>(((I2103/60)/60)/24)+DATE(1970, 1, 1)</f>
        <v>40952.149467592593</v>
      </c>
      <c r="T2103" s="30">
        <f t="shared" si="65"/>
        <v>40892.149467592593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 s="19">
        <v>1000</v>
      </c>
      <c r="E2104" s="19">
        <v>1360</v>
      </c>
      <c r="F2104" s="3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38">
        <f>ROUND((E2104/D2104)*100, 0)</f>
        <v>136</v>
      </c>
      <c r="P2104" s="19">
        <f t="shared" si="64"/>
        <v>35.79</v>
      </c>
      <c r="Q2104" t="s">
        <v>8329</v>
      </c>
      <c r="R2104" t="s">
        <v>8333</v>
      </c>
      <c r="S2104" s="30">
        <f>(((I2104/60)/60)/24)+DATE(1970, 1, 1)</f>
        <v>40668.868611111109</v>
      </c>
      <c r="T2104" s="30">
        <f t="shared" si="65"/>
        <v>40638.868611111109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 s="19">
        <v>7777</v>
      </c>
      <c r="E2105" s="19">
        <v>11364</v>
      </c>
      <c r="F2105" s="34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38">
        <f>ROUND((E2105/D2105)*100, 0)</f>
        <v>146</v>
      </c>
      <c r="P2105" s="19">
        <f t="shared" si="64"/>
        <v>98.82</v>
      </c>
      <c r="Q2105" t="s">
        <v>8329</v>
      </c>
      <c r="R2105" t="s">
        <v>8333</v>
      </c>
      <c r="S2105" s="30">
        <f>(((I2105/60)/60)/24)+DATE(1970, 1, 1)</f>
        <v>41222.7966087963</v>
      </c>
      <c r="T2105" s="30">
        <f t="shared" si="65"/>
        <v>41192.754942129628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 s="19">
        <v>800</v>
      </c>
      <c r="E2106" s="19">
        <v>1036</v>
      </c>
      <c r="F2106" s="34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38">
        <f>ROUND((E2106/D2106)*100, 0)</f>
        <v>130</v>
      </c>
      <c r="P2106" s="19">
        <f t="shared" si="64"/>
        <v>28</v>
      </c>
      <c r="Q2106" t="s">
        <v>8329</v>
      </c>
      <c r="R2106" t="s">
        <v>8333</v>
      </c>
      <c r="S2106" s="30">
        <f>(((I2106/60)/60)/24)+DATE(1970, 1, 1)</f>
        <v>41425</v>
      </c>
      <c r="T2106" s="30">
        <f t="shared" si="65"/>
        <v>41394.074467592596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 s="19">
        <v>2000</v>
      </c>
      <c r="E2107" s="19">
        <v>5080</v>
      </c>
      <c r="F2107" s="34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39">
        <f>ROUND((E2107/D2107)*100, 0)</f>
        <v>254</v>
      </c>
      <c r="P2107" s="19">
        <f t="shared" si="64"/>
        <v>51.31</v>
      </c>
      <c r="Q2107" t="s">
        <v>8329</v>
      </c>
      <c r="R2107" t="s">
        <v>8333</v>
      </c>
      <c r="S2107" s="30">
        <f>(((I2107/60)/60)/24)+DATE(1970, 1, 1)</f>
        <v>41964.166666666672</v>
      </c>
      <c r="T2107" s="30">
        <f t="shared" si="65"/>
        <v>41951.788807870369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 s="19">
        <v>2200</v>
      </c>
      <c r="E2108" s="19">
        <v>2355</v>
      </c>
      <c r="F2108" s="34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38">
        <f>ROUND((E2108/D2108)*100, 0)</f>
        <v>107</v>
      </c>
      <c r="P2108" s="19">
        <f t="shared" si="64"/>
        <v>53.52</v>
      </c>
      <c r="Q2108" t="s">
        <v>8329</v>
      </c>
      <c r="R2108" t="s">
        <v>8333</v>
      </c>
      <c r="S2108" s="30">
        <f>(((I2108/60)/60)/24)+DATE(1970, 1, 1)</f>
        <v>41300.21497685185</v>
      </c>
      <c r="T2108" s="30">
        <f t="shared" si="65"/>
        <v>41270.21497685185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 s="19">
        <v>2000</v>
      </c>
      <c r="E2109" s="19">
        <v>2154.66</v>
      </c>
      <c r="F2109" s="34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38">
        <f>ROUND((E2109/D2109)*100, 0)</f>
        <v>108</v>
      </c>
      <c r="P2109" s="19">
        <f t="shared" si="64"/>
        <v>37.15</v>
      </c>
      <c r="Q2109" t="s">
        <v>8329</v>
      </c>
      <c r="R2109" t="s">
        <v>8333</v>
      </c>
      <c r="S2109" s="30">
        <f>(((I2109/60)/60)/24)+DATE(1970, 1, 1)</f>
        <v>41955.752233796295</v>
      </c>
      <c r="T2109" s="30">
        <f t="shared" si="65"/>
        <v>41934.71056712963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 s="19">
        <v>16000</v>
      </c>
      <c r="E2110" s="19">
        <v>17170</v>
      </c>
      <c r="F2110" s="34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38">
        <f>ROUND((E2110/D2110)*100, 0)</f>
        <v>107</v>
      </c>
      <c r="P2110" s="19">
        <f t="shared" si="64"/>
        <v>89.9</v>
      </c>
      <c r="Q2110" t="s">
        <v>8329</v>
      </c>
      <c r="R2110" t="s">
        <v>8333</v>
      </c>
      <c r="S2110" s="30">
        <f>(((I2110/60)/60)/24)+DATE(1970, 1, 1)</f>
        <v>41162.163194444445</v>
      </c>
      <c r="T2110" s="30">
        <f t="shared" si="65"/>
        <v>41135.175694444442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 s="19">
        <v>4000</v>
      </c>
      <c r="E2111" s="19">
        <v>4261</v>
      </c>
      <c r="F2111" s="34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38">
        <f>ROUND((E2111/D2111)*100, 0)</f>
        <v>107</v>
      </c>
      <c r="P2111" s="19">
        <f t="shared" si="64"/>
        <v>106.53</v>
      </c>
      <c r="Q2111" t="s">
        <v>8329</v>
      </c>
      <c r="R2111" t="s">
        <v>8333</v>
      </c>
      <c r="S2111" s="30">
        <f>(((I2111/60)/60)/24)+DATE(1970, 1, 1)</f>
        <v>42190.708530092597</v>
      </c>
      <c r="T2111" s="30">
        <f t="shared" si="65"/>
        <v>42160.708530092597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 s="19">
        <v>2000</v>
      </c>
      <c r="E2112" s="19">
        <v>2007</v>
      </c>
      <c r="F2112" s="34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38">
        <f>ROUND((E2112/D2112)*100, 0)</f>
        <v>100</v>
      </c>
      <c r="P2112" s="19">
        <f t="shared" si="64"/>
        <v>52.82</v>
      </c>
      <c r="Q2112" t="s">
        <v>8329</v>
      </c>
      <c r="R2112" t="s">
        <v>8333</v>
      </c>
      <c r="S2112" s="30">
        <f>(((I2112/60)/60)/24)+DATE(1970, 1, 1)</f>
        <v>41787.207638888889</v>
      </c>
      <c r="T2112" s="30">
        <f t="shared" si="65"/>
        <v>41759.670937499999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 s="19">
        <v>2000</v>
      </c>
      <c r="E2113" s="19">
        <v>2130</v>
      </c>
      <c r="F2113" s="34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38">
        <f>ROUND((E2113/D2113)*100, 0)</f>
        <v>107</v>
      </c>
      <c r="P2113" s="19">
        <f t="shared" si="64"/>
        <v>54.62</v>
      </c>
      <c r="Q2113" t="s">
        <v>8329</v>
      </c>
      <c r="R2113" t="s">
        <v>8333</v>
      </c>
      <c r="S2113" s="30">
        <f>(((I2113/60)/60)/24)+DATE(1970, 1, 1)</f>
        <v>40770.041666666664</v>
      </c>
      <c r="T2113" s="30">
        <f t="shared" si="65"/>
        <v>40703.197048611109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 s="19">
        <v>300</v>
      </c>
      <c r="E2114" s="19">
        <v>300</v>
      </c>
      <c r="F2114" s="3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38">
        <f>ROUND((E2114/D2114)*100, 0)</f>
        <v>100</v>
      </c>
      <c r="P2114" s="19">
        <f t="shared" si="64"/>
        <v>27.27</v>
      </c>
      <c r="Q2114" t="s">
        <v>8329</v>
      </c>
      <c r="R2114" t="s">
        <v>8333</v>
      </c>
      <c r="S2114" s="30">
        <f>(((I2114/60)/60)/24)+DATE(1970, 1, 1)</f>
        <v>41379.928159722222</v>
      </c>
      <c r="T2114" s="30">
        <f t="shared" si="65"/>
        <v>41365.928159722222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 s="19">
        <v>7000</v>
      </c>
      <c r="E2115" s="19">
        <v>7340</v>
      </c>
      <c r="F2115" s="34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38">
        <f>ROUND((E2115/D2115)*100, 0)</f>
        <v>105</v>
      </c>
      <c r="P2115" s="19">
        <f t="shared" ref="P2115:P2178" si="66">IFERROR(ROUND((E2115/L2115), 2),0)</f>
        <v>68.599999999999994</v>
      </c>
      <c r="Q2115" t="s">
        <v>8329</v>
      </c>
      <c r="R2115" t="s">
        <v>8333</v>
      </c>
      <c r="S2115" s="30">
        <f>(((I2115/60)/60)/24)+DATE(1970, 1, 1)</f>
        <v>41905.86546296296</v>
      </c>
      <c r="T2115" s="30">
        <f t="shared" ref="T2115:T2178" si="67">(((J2115/60)/60)/24)+DATE(1970, 1, 1)</f>
        <v>41870.86546296296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 s="19">
        <v>5000</v>
      </c>
      <c r="E2116" s="19">
        <v>5235</v>
      </c>
      <c r="F2116" s="34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38">
        <f>ROUND((E2116/D2116)*100, 0)</f>
        <v>105</v>
      </c>
      <c r="P2116" s="19">
        <f t="shared" si="66"/>
        <v>35.61</v>
      </c>
      <c r="Q2116" t="s">
        <v>8329</v>
      </c>
      <c r="R2116" t="s">
        <v>8333</v>
      </c>
      <c r="S2116" s="30">
        <f>(((I2116/60)/60)/24)+DATE(1970, 1, 1)</f>
        <v>40521.207638888889</v>
      </c>
      <c r="T2116" s="30">
        <f t="shared" si="67"/>
        <v>40458.815625000003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 s="19">
        <v>1500</v>
      </c>
      <c r="E2117" s="19">
        <v>3385</v>
      </c>
      <c r="F2117" s="34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39">
        <f>ROUND((E2117/D2117)*100, 0)</f>
        <v>226</v>
      </c>
      <c r="P2117" s="19">
        <f t="shared" si="66"/>
        <v>94.03</v>
      </c>
      <c r="Q2117" t="s">
        <v>8329</v>
      </c>
      <c r="R2117" t="s">
        <v>8333</v>
      </c>
      <c r="S2117" s="30">
        <f>(((I2117/60)/60)/24)+DATE(1970, 1, 1)</f>
        <v>40594.081030092595</v>
      </c>
      <c r="T2117" s="30">
        <f t="shared" si="67"/>
        <v>40564.081030092595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 s="19">
        <v>48000</v>
      </c>
      <c r="E2118" s="19">
        <v>48434</v>
      </c>
      <c r="F2118" s="34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38">
        <f>ROUND((E2118/D2118)*100, 0)</f>
        <v>101</v>
      </c>
      <c r="P2118" s="19">
        <f t="shared" si="66"/>
        <v>526.46</v>
      </c>
      <c r="Q2118" t="s">
        <v>8329</v>
      </c>
      <c r="R2118" t="s">
        <v>8333</v>
      </c>
      <c r="S2118" s="30">
        <f>(((I2118/60)/60)/24)+DATE(1970, 1, 1)</f>
        <v>41184.777812500004</v>
      </c>
      <c r="T2118" s="30">
        <f t="shared" si="67"/>
        <v>41136.777812500004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 s="19">
        <v>1200</v>
      </c>
      <c r="E2119" s="19">
        <v>1773</v>
      </c>
      <c r="F2119" s="34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38">
        <f>ROUND((E2119/D2119)*100, 0)</f>
        <v>148</v>
      </c>
      <c r="P2119" s="19">
        <f t="shared" si="66"/>
        <v>50.66</v>
      </c>
      <c r="Q2119" t="s">
        <v>8329</v>
      </c>
      <c r="R2119" t="s">
        <v>8333</v>
      </c>
      <c r="S2119" s="30">
        <f>(((I2119/60)/60)/24)+DATE(1970, 1, 1)</f>
        <v>42304.207638888889</v>
      </c>
      <c r="T2119" s="30">
        <f t="shared" si="67"/>
        <v>42290.059594907405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 s="19">
        <v>1000</v>
      </c>
      <c r="E2120" s="19">
        <v>1346.11</v>
      </c>
      <c r="F2120" s="34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38">
        <f>ROUND((E2120/D2120)*100, 0)</f>
        <v>135</v>
      </c>
      <c r="P2120" s="19">
        <f t="shared" si="66"/>
        <v>79.180000000000007</v>
      </c>
      <c r="Q2120" t="s">
        <v>8329</v>
      </c>
      <c r="R2120" t="s">
        <v>8333</v>
      </c>
      <c r="S2120" s="30">
        <f>(((I2120/60)/60)/24)+DATE(1970, 1, 1)</f>
        <v>40748.839537037034</v>
      </c>
      <c r="T2120" s="30">
        <f t="shared" si="67"/>
        <v>40718.839537037034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 s="19">
        <v>2000</v>
      </c>
      <c r="E2121" s="19">
        <v>2015</v>
      </c>
      <c r="F2121" s="34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38">
        <f>ROUND((E2121/D2121)*100, 0)</f>
        <v>101</v>
      </c>
      <c r="P2121" s="19">
        <f t="shared" si="66"/>
        <v>91.59</v>
      </c>
      <c r="Q2121" t="s">
        <v>8329</v>
      </c>
      <c r="R2121" t="s">
        <v>8333</v>
      </c>
      <c r="S2121" s="30">
        <f>(((I2121/60)/60)/24)+DATE(1970, 1, 1)</f>
        <v>41137.130150462966</v>
      </c>
      <c r="T2121" s="30">
        <f t="shared" si="67"/>
        <v>41107.130150462966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 s="19">
        <v>8000</v>
      </c>
      <c r="E2122" s="19">
        <v>8070.43</v>
      </c>
      <c r="F2122" s="34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38">
        <f>ROUND((E2122/D2122)*100, 0)</f>
        <v>101</v>
      </c>
      <c r="P2122" s="19">
        <f t="shared" si="66"/>
        <v>116.96</v>
      </c>
      <c r="Q2122" t="s">
        <v>8329</v>
      </c>
      <c r="R2122" t="s">
        <v>8333</v>
      </c>
      <c r="S2122" s="30">
        <f>(((I2122/60)/60)/24)+DATE(1970, 1, 1)</f>
        <v>41640.964537037034</v>
      </c>
      <c r="T2122" s="30">
        <f t="shared" si="67"/>
        <v>41591.964537037034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 s="19">
        <v>50000</v>
      </c>
      <c r="E2123" s="19">
        <v>284</v>
      </c>
      <c r="F2123" s="36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40">
        <f>ROUND((E2123/D2123)*100, 0)</f>
        <v>1</v>
      </c>
      <c r="P2123" s="19">
        <f t="shared" si="66"/>
        <v>28.4</v>
      </c>
      <c r="Q2123" t="s">
        <v>8337</v>
      </c>
      <c r="R2123" t="s">
        <v>8338</v>
      </c>
      <c r="S2123" s="30">
        <f>(((I2123/60)/60)/24)+DATE(1970, 1, 1)</f>
        <v>42746.7424537037</v>
      </c>
      <c r="T2123" s="30">
        <f t="shared" si="67"/>
        <v>42716.7424537037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 s="19">
        <v>80000</v>
      </c>
      <c r="E2124" s="19">
        <v>310</v>
      </c>
      <c r="F2124" s="36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40">
        <f>ROUND((E2124/D2124)*100, 0)</f>
        <v>0</v>
      </c>
      <c r="P2124" s="19">
        <f t="shared" si="66"/>
        <v>103.33</v>
      </c>
      <c r="Q2124" t="s">
        <v>8337</v>
      </c>
      <c r="R2124" t="s">
        <v>8338</v>
      </c>
      <c r="S2124" s="30">
        <f>(((I2124/60)/60)/24)+DATE(1970, 1, 1)</f>
        <v>42742.300567129627</v>
      </c>
      <c r="T2124" s="30">
        <f t="shared" si="67"/>
        <v>42712.300567129627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 s="19">
        <v>500</v>
      </c>
      <c r="E2125" s="19">
        <v>50</v>
      </c>
      <c r="F2125" s="36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40">
        <f>ROUND((E2125/D2125)*100, 0)</f>
        <v>10</v>
      </c>
      <c r="P2125" s="19">
        <f t="shared" si="66"/>
        <v>10</v>
      </c>
      <c r="Q2125" t="s">
        <v>8337</v>
      </c>
      <c r="R2125" t="s">
        <v>8338</v>
      </c>
      <c r="S2125" s="30">
        <f>(((I2125/60)/60)/24)+DATE(1970, 1, 1)</f>
        <v>40252.290972222225</v>
      </c>
      <c r="T2125" s="30">
        <f t="shared" si="67"/>
        <v>40198.424849537041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 s="19">
        <v>1100</v>
      </c>
      <c r="E2126" s="19">
        <v>115</v>
      </c>
      <c r="F2126" s="3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40">
        <f>ROUND((E2126/D2126)*100, 0)</f>
        <v>10</v>
      </c>
      <c r="P2126" s="19">
        <f t="shared" si="66"/>
        <v>23</v>
      </c>
      <c r="Q2126" t="s">
        <v>8337</v>
      </c>
      <c r="R2126" t="s">
        <v>8338</v>
      </c>
      <c r="S2126" s="30">
        <f>(((I2126/60)/60)/24)+DATE(1970, 1, 1)</f>
        <v>40512.208333333336</v>
      </c>
      <c r="T2126" s="30">
        <f t="shared" si="67"/>
        <v>40464.028182870366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 s="19">
        <v>60000</v>
      </c>
      <c r="E2127" s="19">
        <v>852</v>
      </c>
      <c r="F2127" s="36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40">
        <f>ROUND((E2127/D2127)*100, 0)</f>
        <v>1</v>
      </c>
      <c r="P2127" s="19">
        <f t="shared" si="66"/>
        <v>31.56</v>
      </c>
      <c r="Q2127" t="s">
        <v>8337</v>
      </c>
      <c r="R2127" t="s">
        <v>8338</v>
      </c>
      <c r="S2127" s="30">
        <f>(((I2127/60)/60)/24)+DATE(1970, 1, 1)</f>
        <v>42221.023530092592</v>
      </c>
      <c r="T2127" s="30">
        <f t="shared" si="67"/>
        <v>42191.023530092592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 s="19">
        <v>20000</v>
      </c>
      <c r="E2128" s="19">
        <v>10</v>
      </c>
      <c r="F2128" s="36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40">
        <f>ROUND((E2128/D2128)*100, 0)</f>
        <v>0</v>
      </c>
      <c r="P2128" s="19">
        <f t="shared" si="66"/>
        <v>5</v>
      </c>
      <c r="Q2128" t="s">
        <v>8337</v>
      </c>
      <c r="R2128" t="s">
        <v>8338</v>
      </c>
      <c r="S2128" s="30">
        <f>(((I2128/60)/60)/24)+DATE(1970, 1, 1)</f>
        <v>41981.973229166666</v>
      </c>
      <c r="T2128" s="30">
        <f t="shared" si="67"/>
        <v>41951.973229166666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 s="19">
        <v>28000</v>
      </c>
      <c r="E2129" s="19">
        <v>8076</v>
      </c>
      <c r="F2129" s="36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40">
        <f>ROUND((E2129/D2129)*100, 0)</f>
        <v>29</v>
      </c>
      <c r="P2129" s="19">
        <f t="shared" si="66"/>
        <v>34.22</v>
      </c>
      <c r="Q2129" t="s">
        <v>8337</v>
      </c>
      <c r="R2129" t="s">
        <v>8338</v>
      </c>
      <c r="S2129" s="30">
        <f>(((I2129/60)/60)/24)+DATE(1970, 1, 1)</f>
        <v>42075.463692129633</v>
      </c>
      <c r="T2129" s="30">
        <f t="shared" si="67"/>
        <v>42045.50535879629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 s="19">
        <v>15000</v>
      </c>
      <c r="E2130" s="19">
        <v>25</v>
      </c>
      <c r="F2130" s="36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40">
        <f>ROUND((E2130/D2130)*100, 0)</f>
        <v>0</v>
      </c>
      <c r="P2130" s="19">
        <f t="shared" si="66"/>
        <v>25</v>
      </c>
      <c r="Q2130" t="s">
        <v>8337</v>
      </c>
      <c r="R2130" t="s">
        <v>8338</v>
      </c>
      <c r="S2130" s="30">
        <f>(((I2130/60)/60)/24)+DATE(1970, 1, 1)</f>
        <v>41903.772789351853</v>
      </c>
      <c r="T2130" s="30">
        <f t="shared" si="67"/>
        <v>41843.772789351853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 s="19">
        <v>2000</v>
      </c>
      <c r="E2131" s="19">
        <v>236</v>
      </c>
      <c r="F2131" s="36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40">
        <f>ROUND((E2131/D2131)*100, 0)</f>
        <v>12</v>
      </c>
      <c r="P2131" s="19">
        <f t="shared" si="66"/>
        <v>19.670000000000002</v>
      </c>
      <c r="Q2131" t="s">
        <v>8337</v>
      </c>
      <c r="R2131" t="s">
        <v>8338</v>
      </c>
      <c r="S2131" s="30">
        <f>(((I2131/60)/60)/24)+DATE(1970, 1, 1)</f>
        <v>42439.024305555555</v>
      </c>
      <c r="T2131" s="30">
        <f t="shared" si="67"/>
        <v>42409.024305555555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 s="19">
        <v>42000</v>
      </c>
      <c r="E2132" s="19">
        <v>85</v>
      </c>
      <c r="F2132" s="36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40">
        <f>ROUND((E2132/D2132)*100, 0)</f>
        <v>0</v>
      </c>
      <c r="P2132" s="19">
        <f t="shared" si="66"/>
        <v>21.25</v>
      </c>
      <c r="Q2132" t="s">
        <v>8337</v>
      </c>
      <c r="R2132" t="s">
        <v>8338</v>
      </c>
      <c r="S2132" s="30">
        <f>(((I2132/60)/60)/24)+DATE(1970, 1, 1)</f>
        <v>41867.086377314816</v>
      </c>
      <c r="T2132" s="30">
        <f t="shared" si="67"/>
        <v>41832.086377314816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 s="19">
        <v>500</v>
      </c>
      <c r="E2133" s="19">
        <v>25</v>
      </c>
      <c r="F2133" s="36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40">
        <f>ROUND((E2133/D2133)*100, 0)</f>
        <v>5</v>
      </c>
      <c r="P2133" s="19">
        <f t="shared" si="66"/>
        <v>8.33</v>
      </c>
      <c r="Q2133" t="s">
        <v>8337</v>
      </c>
      <c r="R2133" t="s">
        <v>8338</v>
      </c>
      <c r="S2133" s="30">
        <f>(((I2133/60)/60)/24)+DATE(1970, 1, 1)</f>
        <v>42197.207071759258</v>
      </c>
      <c r="T2133" s="30">
        <f t="shared" si="67"/>
        <v>42167.207071759258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 s="19">
        <v>100000</v>
      </c>
      <c r="E2134" s="19">
        <v>2112.9899999999998</v>
      </c>
      <c r="F2134" s="36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40">
        <f>ROUND((E2134/D2134)*100, 0)</f>
        <v>2</v>
      </c>
      <c r="P2134" s="19">
        <f t="shared" si="66"/>
        <v>21.34</v>
      </c>
      <c r="Q2134" t="s">
        <v>8337</v>
      </c>
      <c r="R2134" t="s">
        <v>8338</v>
      </c>
      <c r="S2134" s="30">
        <f>(((I2134/60)/60)/24)+DATE(1970, 1, 1)</f>
        <v>41673.487175925926</v>
      </c>
      <c r="T2134" s="30">
        <f t="shared" si="67"/>
        <v>41643.487175925926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 s="19">
        <v>1000</v>
      </c>
      <c r="E2135" s="19">
        <v>16</v>
      </c>
      <c r="F2135" s="36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40">
        <f>ROUND((E2135/D2135)*100, 0)</f>
        <v>2</v>
      </c>
      <c r="P2135" s="19">
        <f t="shared" si="66"/>
        <v>5.33</v>
      </c>
      <c r="Q2135" t="s">
        <v>8337</v>
      </c>
      <c r="R2135" t="s">
        <v>8338</v>
      </c>
      <c r="S2135" s="30">
        <f>(((I2135/60)/60)/24)+DATE(1970, 1, 1)</f>
        <v>40657.290972222225</v>
      </c>
      <c r="T2135" s="30">
        <f t="shared" si="67"/>
        <v>40619.097210648149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 s="19">
        <v>6000</v>
      </c>
      <c r="E2136" s="19">
        <v>104</v>
      </c>
      <c r="F2136" s="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40">
        <f>ROUND((E2136/D2136)*100, 0)</f>
        <v>2</v>
      </c>
      <c r="P2136" s="19">
        <f t="shared" si="66"/>
        <v>34.67</v>
      </c>
      <c r="Q2136" t="s">
        <v>8337</v>
      </c>
      <c r="R2136" t="s">
        <v>8338</v>
      </c>
      <c r="S2136" s="30">
        <f>(((I2136/60)/60)/24)+DATE(1970, 1, 1)</f>
        <v>41391.886469907404</v>
      </c>
      <c r="T2136" s="30">
        <f t="shared" si="67"/>
        <v>41361.886469907404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 s="19">
        <v>5000</v>
      </c>
      <c r="E2137" s="19">
        <v>478</v>
      </c>
      <c r="F2137" s="36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40">
        <f>ROUND((E2137/D2137)*100, 0)</f>
        <v>10</v>
      </c>
      <c r="P2137" s="19">
        <f t="shared" si="66"/>
        <v>21.73</v>
      </c>
      <c r="Q2137" t="s">
        <v>8337</v>
      </c>
      <c r="R2137" t="s">
        <v>8338</v>
      </c>
      <c r="S2137" s="30">
        <f>(((I2137/60)/60)/24)+DATE(1970, 1, 1)</f>
        <v>41186.963344907403</v>
      </c>
      <c r="T2137" s="30">
        <f t="shared" si="67"/>
        <v>41156.963344907403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 s="19">
        <v>80000</v>
      </c>
      <c r="E2138" s="19">
        <v>47.69</v>
      </c>
      <c r="F2138" s="36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40">
        <f>ROUND((E2138/D2138)*100, 0)</f>
        <v>0</v>
      </c>
      <c r="P2138" s="19">
        <f t="shared" si="66"/>
        <v>11.92</v>
      </c>
      <c r="Q2138" t="s">
        <v>8337</v>
      </c>
      <c r="R2138" t="s">
        <v>8338</v>
      </c>
      <c r="S2138" s="30">
        <f>(((I2138/60)/60)/24)+DATE(1970, 1, 1)</f>
        <v>41566.509097222224</v>
      </c>
      <c r="T2138" s="30">
        <f t="shared" si="67"/>
        <v>41536.509097222224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 s="19">
        <v>50000</v>
      </c>
      <c r="E2139" s="19">
        <v>14203</v>
      </c>
      <c r="F2139" s="36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40">
        <f>ROUND((E2139/D2139)*100, 0)</f>
        <v>28</v>
      </c>
      <c r="P2139" s="19">
        <f t="shared" si="66"/>
        <v>26.6</v>
      </c>
      <c r="Q2139" t="s">
        <v>8337</v>
      </c>
      <c r="R2139" t="s">
        <v>8338</v>
      </c>
      <c r="S2139" s="30">
        <f>(((I2139/60)/60)/24)+DATE(1970, 1, 1)</f>
        <v>41978.771168981482</v>
      </c>
      <c r="T2139" s="30">
        <f t="shared" si="67"/>
        <v>41948.771168981482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 s="19">
        <v>1000</v>
      </c>
      <c r="E2140" s="19">
        <v>128</v>
      </c>
      <c r="F2140" s="36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40">
        <f>ROUND((E2140/D2140)*100, 0)</f>
        <v>13</v>
      </c>
      <c r="P2140" s="19">
        <f t="shared" si="66"/>
        <v>10.67</v>
      </c>
      <c r="Q2140" t="s">
        <v>8337</v>
      </c>
      <c r="R2140" t="s">
        <v>8338</v>
      </c>
      <c r="S2140" s="30">
        <f>(((I2140/60)/60)/24)+DATE(1970, 1, 1)</f>
        <v>41587.054849537039</v>
      </c>
      <c r="T2140" s="30">
        <f t="shared" si="67"/>
        <v>41557.013182870374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 s="19">
        <v>30000</v>
      </c>
      <c r="E2141" s="19">
        <v>1626</v>
      </c>
      <c r="F2141" s="36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40">
        <f>ROUND((E2141/D2141)*100, 0)</f>
        <v>5</v>
      </c>
      <c r="P2141" s="19">
        <f t="shared" si="66"/>
        <v>29.04</v>
      </c>
      <c r="Q2141" t="s">
        <v>8337</v>
      </c>
      <c r="R2141" t="s">
        <v>8338</v>
      </c>
      <c r="S2141" s="30">
        <f>(((I2141/60)/60)/24)+DATE(1970, 1, 1)</f>
        <v>42677.750092592592</v>
      </c>
      <c r="T2141" s="30">
        <f t="shared" si="67"/>
        <v>42647.750092592592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 s="19">
        <v>500000</v>
      </c>
      <c r="E2142" s="19">
        <v>560</v>
      </c>
      <c r="F2142" s="36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40">
        <f>ROUND((E2142/D2142)*100, 0)</f>
        <v>0</v>
      </c>
      <c r="P2142" s="19">
        <f t="shared" si="66"/>
        <v>50.91</v>
      </c>
      <c r="Q2142" t="s">
        <v>8337</v>
      </c>
      <c r="R2142" t="s">
        <v>8338</v>
      </c>
      <c r="S2142" s="30">
        <f>(((I2142/60)/60)/24)+DATE(1970, 1, 1)</f>
        <v>41285.833611111113</v>
      </c>
      <c r="T2142" s="30">
        <f t="shared" si="67"/>
        <v>41255.833611111113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 s="19">
        <v>15000</v>
      </c>
      <c r="E2143" s="19">
        <v>0</v>
      </c>
      <c r="F2143" s="36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40">
        <f>ROUND((E2143/D2143)*100, 0)</f>
        <v>0</v>
      </c>
      <c r="P2143" s="19">
        <f t="shared" si="66"/>
        <v>0</v>
      </c>
      <c r="Q2143" t="s">
        <v>8337</v>
      </c>
      <c r="R2143" t="s">
        <v>8338</v>
      </c>
      <c r="S2143" s="30">
        <f>(((I2143/60)/60)/24)+DATE(1970, 1, 1)</f>
        <v>41957.277303240742</v>
      </c>
      <c r="T2143" s="30">
        <f t="shared" si="67"/>
        <v>41927.235636574071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 s="19">
        <v>10500</v>
      </c>
      <c r="E2144" s="19">
        <v>601</v>
      </c>
      <c r="F2144" s="36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40">
        <f>ROUND((E2144/D2144)*100, 0)</f>
        <v>6</v>
      </c>
      <c r="P2144" s="19">
        <f t="shared" si="66"/>
        <v>50.08</v>
      </c>
      <c r="Q2144" t="s">
        <v>8337</v>
      </c>
      <c r="R2144" t="s">
        <v>8338</v>
      </c>
      <c r="S2144" s="30">
        <f>(((I2144/60)/60)/24)+DATE(1970, 1, 1)</f>
        <v>42368.701504629629</v>
      </c>
      <c r="T2144" s="30">
        <f t="shared" si="67"/>
        <v>42340.701504629629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 s="19">
        <v>2000</v>
      </c>
      <c r="E2145" s="19">
        <v>225</v>
      </c>
      <c r="F2145" s="36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40">
        <f>ROUND((E2145/D2145)*100, 0)</f>
        <v>11</v>
      </c>
      <c r="P2145" s="19">
        <f t="shared" si="66"/>
        <v>45</v>
      </c>
      <c r="Q2145" t="s">
        <v>8337</v>
      </c>
      <c r="R2145" t="s">
        <v>8338</v>
      </c>
      <c r="S2145" s="30">
        <f>(((I2145/60)/60)/24)+DATE(1970, 1, 1)</f>
        <v>40380.791666666664</v>
      </c>
      <c r="T2145" s="30">
        <f t="shared" si="67"/>
        <v>40332.886712962965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 s="19">
        <v>35500</v>
      </c>
      <c r="E2146" s="19">
        <v>607</v>
      </c>
      <c r="F2146" s="3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40">
        <f>ROUND((E2146/D2146)*100, 0)</f>
        <v>2</v>
      </c>
      <c r="P2146" s="19">
        <f t="shared" si="66"/>
        <v>25.29</v>
      </c>
      <c r="Q2146" t="s">
        <v>8337</v>
      </c>
      <c r="R2146" t="s">
        <v>8338</v>
      </c>
      <c r="S2146" s="30">
        <f>(((I2146/60)/60)/24)+DATE(1970, 1, 1)</f>
        <v>41531.546759259261</v>
      </c>
      <c r="T2146" s="30">
        <f t="shared" si="67"/>
        <v>41499.546759259261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 s="19">
        <v>15000</v>
      </c>
      <c r="E2147" s="19">
        <v>4565</v>
      </c>
      <c r="F2147" s="36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40">
        <f>ROUND((E2147/D2147)*100, 0)</f>
        <v>30</v>
      </c>
      <c r="P2147" s="19">
        <f t="shared" si="66"/>
        <v>51.29</v>
      </c>
      <c r="Q2147" t="s">
        <v>8337</v>
      </c>
      <c r="R2147" t="s">
        <v>8338</v>
      </c>
      <c r="S2147" s="30">
        <f>(((I2147/60)/60)/24)+DATE(1970, 1, 1)</f>
        <v>41605.279097222221</v>
      </c>
      <c r="T2147" s="30">
        <f t="shared" si="67"/>
        <v>41575.237430555557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 s="19">
        <v>5000</v>
      </c>
      <c r="E2148" s="19">
        <v>1</v>
      </c>
      <c r="F2148" s="36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40">
        <f>ROUND((E2148/D2148)*100, 0)</f>
        <v>0</v>
      </c>
      <c r="P2148" s="19">
        <f t="shared" si="66"/>
        <v>1</v>
      </c>
      <c r="Q2148" t="s">
        <v>8337</v>
      </c>
      <c r="R2148" t="s">
        <v>8338</v>
      </c>
      <c r="S2148" s="30">
        <f>(((I2148/60)/60)/24)+DATE(1970, 1, 1)</f>
        <v>42411.679513888885</v>
      </c>
      <c r="T2148" s="30">
        <f t="shared" si="67"/>
        <v>42397.679513888885</v>
      </c>
    </row>
    <row r="2149" spans="1:20" x14ac:dyDescent="0.25">
      <c r="A2149">
        <v>2147</v>
      </c>
      <c r="B2149" s="3" t="s">
        <v>2148</v>
      </c>
      <c r="C2149" s="3" t="s">
        <v>6257</v>
      </c>
      <c r="D2149" s="19">
        <v>390000</v>
      </c>
      <c r="E2149" s="19">
        <v>2716</v>
      </c>
      <c r="F2149" s="36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40">
        <f>ROUND((E2149/D2149)*100, 0)</f>
        <v>1</v>
      </c>
      <c r="P2149" s="19">
        <f t="shared" si="66"/>
        <v>49.38</v>
      </c>
      <c r="Q2149" t="s">
        <v>8337</v>
      </c>
      <c r="R2149" t="s">
        <v>8338</v>
      </c>
      <c r="S2149" s="30">
        <f>(((I2149/60)/60)/24)+DATE(1970, 1, 1)</f>
        <v>41959.337361111116</v>
      </c>
      <c r="T2149" s="30">
        <f t="shared" si="67"/>
        <v>41927.295694444445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 s="19">
        <v>100</v>
      </c>
      <c r="E2150" s="19">
        <v>2</v>
      </c>
      <c r="F2150" s="36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40">
        <f>ROUND((E2150/D2150)*100, 0)</f>
        <v>2</v>
      </c>
      <c r="P2150" s="19">
        <f t="shared" si="66"/>
        <v>1</v>
      </c>
      <c r="Q2150" t="s">
        <v>8337</v>
      </c>
      <c r="R2150" t="s">
        <v>8338</v>
      </c>
      <c r="S2150" s="30">
        <f>(((I2150/60)/60)/24)+DATE(1970, 1, 1)</f>
        <v>42096.691921296297</v>
      </c>
      <c r="T2150" s="30">
        <f t="shared" si="67"/>
        <v>42066.733587962968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 s="19">
        <v>2000</v>
      </c>
      <c r="E2151" s="19">
        <v>0</v>
      </c>
      <c r="F2151" s="36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40">
        <f>ROUND((E2151/D2151)*100, 0)</f>
        <v>0</v>
      </c>
      <c r="P2151" s="19">
        <f t="shared" si="66"/>
        <v>0</v>
      </c>
      <c r="Q2151" t="s">
        <v>8337</v>
      </c>
      <c r="R2151" t="s">
        <v>8338</v>
      </c>
      <c r="S2151" s="30">
        <f>(((I2151/60)/60)/24)+DATE(1970, 1, 1)</f>
        <v>40390</v>
      </c>
      <c r="T2151" s="30">
        <f t="shared" si="67"/>
        <v>40355.024953703702</v>
      </c>
    </row>
    <row r="2152" spans="1:20" x14ac:dyDescent="0.25">
      <c r="A2152">
        <v>2150</v>
      </c>
      <c r="B2152" s="3" t="s">
        <v>2151</v>
      </c>
      <c r="C2152" s="3" t="s">
        <v>6260</v>
      </c>
      <c r="D2152" s="19">
        <v>50000</v>
      </c>
      <c r="E2152" s="19">
        <v>405</v>
      </c>
      <c r="F2152" s="36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40">
        <f>ROUND((E2152/D2152)*100, 0)</f>
        <v>1</v>
      </c>
      <c r="P2152" s="19">
        <f t="shared" si="66"/>
        <v>101.25</v>
      </c>
      <c r="Q2152" t="s">
        <v>8337</v>
      </c>
      <c r="R2152" t="s">
        <v>8338</v>
      </c>
      <c r="S2152" s="30">
        <f>(((I2152/60)/60)/24)+DATE(1970, 1, 1)</f>
        <v>42564.284710648149</v>
      </c>
      <c r="T2152" s="30">
        <f t="shared" si="67"/>
        <v>42534.284710648149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 s="19">
        <v>45000</v>
      </c>
      <c r="E2153" s="19">
        <v>118</v>
      </c>
      <c r="F2153" s="36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40">
        <f>ROUND((E2153/D2153)*100, 0)</f>
        <v>0</v>
      </c>
      <c r="P2153" s="19">
        <f t="shared" si="66"/>
        <v>19.670000000000002</v>
      </c>
      <c r="Q2153" t="s">
        <v>8337</v>
      </c>
      <c r="R2153" t="s">
        <v>8338</v>
      </c>
      <c r="S2153" s="30">
        <f>(((I2153/60)/60)/24)+DATE(1970, 1, 1)</f>
        <v>42550.847384259265</v>
      </c>
      <c r="T2153" s="30">
        <f t="shared" si="67"/>
        <v>42520.847384259265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 s="19">
        <v>30000</v>
      </c>
      <c r="E2154" s="19">
        <v>50</v>
      </c>
      <c r="F2154" s="36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40">
        <f>ROUND((E2154/D2154)*100, 0)</f>
        <v>0</v>
      </c>
      <c r="P2154" s="19">
        <f t="shared" si="66"/>
        <v>12.5</v>
      </c>
      <c r="Q2154" t="s">
        <v>8337</v>
      </c>
      <c r="R2154" t="s">
        <v>8338</v>
      </c>
      <c r="S2154" s="30">
        <f>(((I2154/60)/60)/24)+DATE(1970, 1, 1)</f>
        <v>41713.790613425925</v>
      </c>
      <c r="T2154" s="30">
        <f t="shared" si="67"/>
        <v>41683.832280092596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 s="19">
        <v>372625</v>
      </c>
      <c r="E2155" s="19">
        <v>34</v>
      </c>
      <c r="F2155" s="36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40">
        <f>ROUND((E2155/D2155)*100, 0)</f>
        <v>0</v>
      </c>
      <c r="P2155" s="19">
        <f t="shared" si="66"/>
        <v>8.5</v>
      </c>
      <c r="Q2155" t="s">
        <v>8337</v>
      </c>
      <c r="R2155" t="s">
        <v>8338</v>
      </c>
      <c r="S2155" s="30">
        <f>(((I2155/60)/60)/24)+DATE(1970, 1, 1)</f>
        <v>42014.332638888889</v>
      </c>
      <c r="T2155" s="30">
        <f t="shared" si="67"/>
        <v>41974.911087962959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 s="19">
        <v>250</v>
      </c>
      <c r="E2156" s="19">
        <v>2</v>
      </c>
      <c r="F2156" s="3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40">
        <f>ROUND((E2156/D2156)*100, 0)</f>
        <v>1</v>
      </c>
      <c r="P2156" s="19">
        <f t="shared" si="66"/>
        <v>1</v>
      </c>
      <c r="Q2156" t="s">
        <v>8337</v>
      </c>
      <c r="R2156" t="s">
        <v>8338</v>
      </c>
      <c r="S2156" s="30">
        <f>(((I2156/60)/60)/24)+DATE(1970, 1, 1)</f>
        <v>41667.632256944446</v>
      </c>
      <c r="T2156" s="30">
        <f t="shared" si="67"/>
        <v>41647.632256944446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 s="19">
        <v>5000</v>
      </c>
      <c r="E2157" s="19">
        <v>115</v>
      </c>
      <c r="F2157" s="36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40">
        <f>ROUND((E2157/D2157)*100, 0)</f>
        <v>2</v>
      </c>
      <c r="P2157" s="19">
        <f t="shared" si="66"/>
        <v>23</v>
      </c>
      <c r="Q2157" t="s">
        <v>8337</v>
      </c>
      <c r="R2157" t="s">
        <v>8338</v>
      </c>
      <c r="S2157" s="30">
        <f>(((I2157/60)/60)/24)+DATE(1970, 1, 1)</f>
        <v>42460.70584490741</v>
      </c>
      <c r="T2157" s="30">
        <f t="shared" si="67"/>
        <v>42430.747511574074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 s="19">
        <v>56000</v>
      </c>
      <c r="E2158" s="19">
        <v>1493</v>
      </c>
      <c r="F2158" s="36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40">
        <f>ROUND((E2158/D2158)*100, 0)</f>
        <v>3</v>
      </c>
      <c r="P2158" s="19">
        <f t="shared" si="66"/>
        <v>17.989999999999998</v>
      </c>
      <c r="Q2158" t="s">
        <v>8337</v>
      </c>
      <c r="R2158" t="s">
        <v>8338</v>
      </c>
      <c r="S2158" s="30">
        <f>(((I2158/60)/60)/24)+DATE(1970, 1, 1)</f>
        <v>41533.85423611111</v>
      </c>
      <c r="T2158" s="30">
        <f t="shared" si="67"/>
        <v>41488.85423611111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 s="19">
        <v>75000</v>
      </c>
      <c r="E2159" s="19">
        <v>21144</v>
      </c>
      <c r="F2159" s="36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40">
        <f>ROUND((E2159/D2159)*100, 0)</f>
        <v>28</v>
      </c>
      <c r="P2159" s="19">
        <f t="shared" si="66"/>
        <v>370.95</v>
      </c>
      <c r="Q2159" t="s">
        <v>8337</v>
      </c>
      <c r="R2159" t="s">
        <v>8338</v>
      </c>
      <c r="S2159" s="30">
        <f>(((I2159/60)/60)/24)+DATE(1970, 1, 1)</f>
        <v>42727.332638888889</v>
      </c>
      <c r="T2159" s="30">
        <f t="shared" si="67"/>
        <v>42694.98128472222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 s="19">
        <v>300000</v>
      </c>
      <c r="E2160" s="19">
        <v>19770.11</v>
      </c>
      <c r="F2160" s="36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40">
        <f>ROUND((E2160/D2160)*100, 0)</f>
        <v>7</v>
      </c>
      <c r="P2160" s="19">
        <f t="shared" si="66"/>
        <v>63.57</v>
      </c>
      <c r="Q2160" t="s">
        <v>8337</v>
      </c>
      <c r="R2160" t="s">
        <v>8338</v>
      </c>
      <c r="S2160" s="30">
        <f>(((I2160/60)/60)/24)+DATE(1970, 1, 1)</f>
        <v>41309.853865740741</v>
      </c>
      <c r="T2160" s="30">
        <f t="shared" si="67"/>
        <v>41264.853865740741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 s="19">
        <v>3600</v>
      </c>
      <c r="E2161" s="19">
        <v>26</v>
      </c>
      <c r="F2161" s="36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40">
        <f>ROUND((E2161/D2161)*100, 0)</f>
        <v>1</v>
      </c>
      <c r="P2161" s="19">
        <f t="shared" si="66"/>
        <v>13</v>
      </c>
      <c r="Q2161" t="s">
        <v>8337</v>
      </c>
      <c r="R2161" t="s">
        <v>8338</v>
      </c>
      <c r="S2161" s="30">
        <f>(((I2161/60)/60)/24)+DATE(1970, 1, 1)</f>
        <v>40740.731180555551</v>
      </c>
      <c r="T2161" s="30">
        <f t="shared" si="67"/>
        <v>40710.731180555551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 s="19">
        <v>10000</v>
      </c>
      <c r="E2162" s="19">
        <v>85</v>
      </c>
      <c r="F2162" s="36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40">
        <f>ROUND((E2162/D2162)*100, 0)</f>
        <v>1</v>
      </c>
      <c r="P2162" s="19">
        <f t="shared" si="66"/>
        <v>5.31</v>
      </c>
      <c r="Q2162" t="s">
        <v>8337</v>
      </c>
      <c r="R2162" t="s">
        <v>8338</v>
      </c>
      <c r="S2162" s="30">
        <f>(((I2162/60)/60)/24)+DATE(1970, 1, 1)</f>
        <v>41048.711863425924</v>
      </c>
      <c r="T2162" s="30">
        <f t="shared" si="67"/>
        <v>41018.711863425924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 s="19">
        <v>400</v>
      </c>
      <c r="E2163" s="19">
        <v>463</v>
      </c>
      <c r="F2163" s="34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38">
        <f>ROUND((E2163/D2163)*100, 0)</f>
        <v>116</v>
      </c>
      <c r="P2163" s="19">
        <f t="shared" si="66"/>
        <v>35.619999999999997</v>
      </c>
      <c r="Q2163" t="s">
        <v>8329</v>
      </c>
      <c r="R2163" t="s">
        <v>8330</v>
      </c>
      <c r="S2163" s="30">
        <f>(((I2163/60)/60)/24)+DATE(1970, 1, 1)</f>
        <v>42270.852534722217</v>
      </c>
      <c r="T2163" s="30">
        <f t="shared" si="67"/>
        <v>42240.852534722217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 s="19">
        <v>4500</v>
      </c>
      <c r="E2164" s="19">
        <v>5052</v>
      </c>
      <c r="F2164" s="3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38">
        <f>ROUND((E2164/D2164)*100, 0)</f>
        <v>112</v>
      </c>
      <c r="P2164" s="19">
        <f t="shared" si="66"/>
        <v>87.1</v>
      </c>
      <c r="Q2164" t="s">
        <v>8329</v>
      </c>
      <c r="R2164" t="s">
        <v>8330</v>
      </c>
      <c r="S2164" s="30">
        <f>(((I2164/60)/60)/24)+DATE(1970, 1, 1)</f>
        <v>41844.766099537039</v>
      </c>
      <c r="T2164" s="30">
        <f t="shared" si="67"/>
        <v>41813.766099537039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 s="19">
        <v>2500</v>
      </c>
      <c r="E2165" s="19">
        <v>3305</v>
      </c>
      <c r="F2165" s="34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38">
        <f>ROUND((E2165/D2165)*100, 0)</f>
        <v>132</v>
      </c>
      <c r="P2165" s="19">
        <f t="shared" si="66"/>
        <v>75.11</v>
      </c>
      <c r="Q2165" t="s">
        <v>8329</v>
      </c>
      <c r="R2165" t="s">
        <v>8330</v>
      </c>
      <c r="S2165" s="30">
        <f>(((I2165/60)/60)/24)+DATE(1970, 1, 1)</f>
        <v>42163.159722222219</v>
      </c>
      <c r="T2165" s="30">
        <f t="shared" si="67"/>
        <v>42111.899537037039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 s="19">
        <v>5500</v>
      </c>
      <c r="E2166" s="19">
        <v>5645</v>
      </c>
      <c r="F2166" s="34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38">
        <f>ROUND((E2166/D2166)*100, 0)</f>
        <v>103</v>
      </c>
      <c r="P2166" s="19">
        <f t="shared" si="66"/>
        <v>68.010000000000005</v>
      </c>
      <c r="Q2166" t="s">
        <v>8329</v>
      </c>
      <c r="R2166" t="s">
        <v>8330</v>
      </c>
      <c r="S2166" s="30">
        <f>(((I2166/60)/60)/24)+DATE(1970, 1, 1)</f>
        <v>42546.165972222225</v>
      </c>
      <c r="T2166" s="30">
        <f t="shared" si="67"/>
        <v>42515.71775462963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 s="19">
        <v>2500</v>
      </c>
      <c r="E2167" s="19">
        <v>3466</v>
      </c>
      <c r="F2167" s="34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38">
        <f>ROUND((E2167/D2167)*100, 0)</f>
        <v>139</v>
      </c>
      <c r="P2167" s="19">
        <f t="shared" si="66"/>
        <v>29.62</v>
      </c>
      <c r="Q2167" t="s">
        <v>8329</v>
      </c>
      <c r="R2167" t="s">
        <v>8330</v>
      </c>
      <c r="S2167" s="30">
        <f>(((I2167/60)/60)/24)+DATE(1970, 1, 1)</f>
        <v>42468.625405092593</v>
      </c>
      <c r="T2167" s="30">
        <f t="shared" si="67"/>
        <v>42438.667071759264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 s="19">
        <v>2000</v>
      </c>
      <c r="E2168" s="19">
        <v>2932</v>
      </c>
      <c r="F2168" s="34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38">
        <f>ROUND((E2168/D2168)*100, 0)</f>
        <v>147</v>
      </c>
      <c r="P2168" s="19">
        <f t="shared" si="66"/>
        <v>91.63</v>
      </c>
      <c r="Q2168" t="s">
        <v>8329</v>
      </c>
      <c r="R2168" t="s">
        <v>8330</v>
      </c>
      <c r="S2168" s="30">
        <f>(((I2168/60)/60)/24)+DATE(1970, 1, 1)</f>
        <v>41978.879837962959</v>
      </c>
      <c r="T2168" s="30">
        <f t="shared" si="67"/>
        <v>41933.838171296295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 s="19">
        <v>150</v>
      </c>
      <c r="E2169" s="19">
        <v>180</v>
      </c>
      <c r="F2169" s="34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38">
        <f>ROUND((E2169/D2169)*100, 0)</f>
        <v>120</v>
      </c>
      <c r="P2169" s="19">
        <f t="shared" si="66"/>
        <v>22.5</v>
      </c>
      <c r="Q2169" t="s">
        <v>8329</v>
      </c>
      <c r="R2169" t="s">
        <v>8330</v>
      </c>
      <c r="S2169" s="30">
        <f>(((I2169/60)/60)/24)+DATE(1970, 1, 1)</f>
        <v>41167.066400462965</v>
      </c>
      <c r="T2169" s="30">
        <f t="shared" si="67"/>
        <v>41153.066400462965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 s="19">
        <v>18000</v>
      </c>
      <c r="E2170" s="19">
        <v>21884.69</v>
      </c>
      <c r="F2170" s="34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38">
        <f>ROUND((E2170/D2170)*100, 0)</f>
        <v>122</v>
      </c>
      <c r="P2170" s="19">
        <f t="shared" si="66"/>
        <v>64.37</v>
      </c>
      <c r="Q2170" t="s">
        <v>8329</v>
      </c>
      <c r="R2170" t="s">
        <v>8330</v>
      </c>
      <c r="S2170" s="30">
        <f>(((I2170/60)/60)/24)+DATE(1970, 1, 1)</f>
        <v>42776.208333333328</v>
      </c>
      <c r="T2170" s="30">
        <f t="shared" si="67"/>
        <v>42745.600243055553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 s="19">
        <v>153</v>
      </c>
      <c r="E2171" s="19">
        <v>153</v>
      </c>
      <c r="F2171" s="34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38">
        <f>ROUND((E2171/D2171)*100, 0)</f>
        <v>100</v>
      </c>
      <c r="P2171" s="19">
        <f t="shared" si="66"/>
        <v>21.86</v>
      </c>
      <c r="Q2171" t="s">
        <v>8329</v>
      </c>
      <c r="R2171" t="s">
        <v>8330</v>
      </c>
      <c r="S2171" s="30">
        <f>(((I2171/60)/60)/24)+DATE(1970, 1, 1)</f>
        <v>42796.700821759259</v>
      </c>
      <c r="T2171" s="30">
        <f t="shared" si="67"/>
        <v>42793.700821759259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 s="19">
        <v>350</v>
      </c>
      <c r="E2172" s="19">
        <v>633</v>
      </c>
      <c r="F2172" s="34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38">
        <f>ROUND((E2172/D2172)*100, 0)</f>
        <v>181</v>
      </c>
      <c r="P2172" s="19">
        <f t="shared" si="66"/>
        <v>33.32</v>
      </c>
      <c r="Q2172" t="s">
        <v>8329</v>
      </c>
      <c r="R2172" t="s">
        <v>8330</v>
      </c>
      <c r="S2172" s="30">
        <f>(((I2172/60)/60)/24)+DATE(1970, 1, 1)</f>
        <v>42238.750254629631</v>
      </c>
      <c r="T2172" s="30">
        <f t="shared" si="67"/>
        <v>42198.750254629631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 s="19">
        <v>4000</v>
      </c>
      <c r="E2173" s="19">
        <v>4243</v>
      </c>
      <c r="F2173" s="34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38">
        <f>ROUND((E2173/D2173)*100, 0)</f>
        <v>106</v>
      </c>
      <c r="P2173" s="19">
        <f t="shared" si="66"/>
        <v>90.28</v>
      </c>
      <c r="Q2173" t="s">
        <v>8329</v>
      </c>
      <c r="R2173" t="s">
        <v>8330</v>
      </c>
      <c r="S2173" s="30">
        <f>(((I2173/60)/60)/24)+DATE(1970, 1, 1)</f>
        <v>42177.208333333328</v>
      </c>
      <c r="T2173" s="30">
        <f t="shared" si="67"/>
        <v>42141.95711805555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 s="19">
        <v>1000</v>
      </c>
      <c r="E2174" s="19">
        <v>1000</v>
      </c>
      <c r="F2174" s="3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38">
        <f>ROUND((E2174/D2174)*100, 0)</f>
        <v>100</v>
      </c>
      <c r="P2174" s="19">
        <f t="shared" si="66"/>
        <v>76.92</v>
      </c>
      <c r="Q2174" t="s">
        <v>8329</v>
      </c>
      <c r="R2174" t="s">
        <v>8330</v>
      </c>
      <c r="S2174" s="30">
        <f>(((I2174/60)/60)/24)+DATE(1970, 1, 1)</f>
        <v>42112.580092592587</v>
      </c>
      <c r="T2174" s="30">
        <f t="shared" si="67"/>
        <v>42082.580092592587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 s="19">
        <v>4200</v>
      </c>
      <c r="E2175" s="19">
        <v>5331</v>
      </c>
      <c r="F2175" s="34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38">
        <f>ROUND((E2175/D2175)*100, 0)</f>
        <v>127</v>
      </c>
      <c r="P2175" s="19">
        <f t="shared" si="66"/>
        <v>59.23</v>
      </c>
      <c r="Q2175" t="s">
        <v>8329</v>
      </c>
      <c r="R2175" t="s">
        <v>8330</v>
      </c>
      <c r="S2175" s="30">
        <f>(((I2175/60)/60)/24)+DATE(1970, 1, 1)</f>
        <v>41527.165972222225</v>
      </c>
      <c r="T2175" s="30">
        <f t="shared" si="67"/>
        <v>41495.692627314813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 s="19">
        <v>4000</v>
      </c>
      <c r="E2176" s="19">
        <v>4119</v>
      </c>
      <c r="F2176" s="34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38">
        <f>ROUND((E2176/D2176)*100, 0)</f>
        <v>103</v>
      </c>
      <c r="P2176" s="19">
        <f t="shared" si="66"/>
        <v>65.38</v>
      </c>
      <c r="Q2176" t="s">
        <v>8329</v>
      </c>
      <c r="R2176" t="s">
        <v>8330</v>
      </c>
      <c r="S2176" s="30">
        <f>(((I2176/60)/60)/24)+DATE(1970, 1, 1)</f>
        <v>42495.542905092589</v>
      </c>
      <c r="T2176" s="30">
        <f t="shared" si="67"/>
        <v>42465.542905092589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 s="19">
        <v>700</v>
      </c>
      <c r="E2177" s="19">
        <v>1750</v>
      </c>
      <c r="F2177" s="34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39">
        <f>ROUND((E2177/D2177)*100, 0)</f>
        <v>250</v>
      </c>
      <c r="P2177" s="19">
        <f t="shared" si="66"/>
        <v>67.31</v>
      </c>
      <c r="Q2177" t="s">
        <v>8329</v>
      </c>
      <c r="R2177" t="s">
        <v>8330</v>
      </c>
      <c r="S2177" s="30">
        <f>(((I2177/60)/60)/24)+DATE(1970, 1, 1)</f>
        <v>42572.009097222224</v>
      </c>
      <c r="T2177" s="30">
        <f t="shared" si="67"/>
        <v>42565.009097222224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 s="19">
        <v>5000</v>
      </c>
      <c r="E2178" s="19">
        <v>6301</v>
      </c>
      <c r="F2178" s="34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38">
        <f>ROUND((E2178/D2178)*100, 0)</f>
        <v>126</v>
      </c>
      <c r="P2178" s="19">
        <f t="shared" si="66"/>
        <v>88.75</v>
      </c>
      <c r="Q2178" t="s">
        <v>8329</v>
      </c>
      <c r="R2178" t="s">
        <v>8330</v>
      </c>
      <c r="S2178" s="30">
        <f>(((I2178/60)/60)/24)+DATE(1970, 1, 1)</f>
        <v>42126.633206018523</v>
      </c>
      <c r="T2178" s="30">
        <f t="shared" si="67"/>
        <v>42096.633206018523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 s="19">
        <v>2500</v>
      </c>
      <c r="E2179" s="19">
        <v>2503</v>
      </c>
      <c r="F2179" s="34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38">
        <f>ROUND((E2179/D2179)*100, 0)</f>
        <v>100</v>
      </c>
      <c r="P2179" s="19">
        <f t="shared" ref="P2179:P2242" si="68">IFERROR(ROUND((E2179/L2179), 2),0)</f>
        <v>65.87</v>
      </c>
      <c r="Q2179" t="s">
        <v>8329</v>
      </c>
      <c r="R2179" t="s">
        <v>8330</v>
      </c>
      <c r="S2179" s="30">
        <f>(((I2179/60)/60)/24)+DATE(1970, 1, 1)</f>
        <v>42527.250775462962</v>
      </c>
      <c r="T2179" s="30">
        <f t="shared" ref="T2179:T2242" si="69">(((J2179/60)/60)/24)+DATE(1970, 1, 1)</f>
        <v>42502.250775462962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 s="19">
        <v>25000</v>
      </c>
      <c r="E2180" s="19">
        <v>34660</v>
      </c>
      <c r="F2180" s="34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38">
        <f>ROUND((E2180/D2180)*100, 0)</f>
        <v>139</v>
      </c>
      <c r="P2180" s="19">
        <f t="shared" si="68"/>
        <v>40.35</v>
      </c>
      <c r="Q2180" t="s">
        <v>8329</v>
      </c>
      <c r="R2180" t="s">
        <v>8330</v>
      </c>
      <c r="S2180" s="30">
        <f>(((I2180/60)/60)/24)+DATE(1970, 1, 1)</f>
        <v>42753.63653935185</v>
      </c>
      <c r="T2180" s="30">
        <f t="shared" si="69"/>
        <v>42723.63653935185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 s="19">
        <v>1000</v>
      </c>
      <c r="E2181" s="19">
        <v>1614</v>
      </c>
      <c r="F2181" s="34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38">
        <f>ROUND((E2181/D2181)*100, 0)</f>
        <v>161</v>
      </c>
      <c r="P2181" s="19">
        <f t="shared" si="68"/>
        <v>76.86</v>
      </c>
      <c r="Q2181" t="s">
        <v>8329</v>
      </c>
      <c r="R2181" t="s">
        <v>8330</v>
      </c>
      <c r="S2181" s="30">
        <f>(((I2181/60)/60)/24)+DATE(1970, 1, 1)</f>
        <v>42105.171203703707</v>
      </c>
      <c r="T2181" s="30">
        <f t="shared" si="69"/>
        <v>42075.171203703707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 s="19">
        <v>5000</v>
      </c>
      <c r="E2182" s="19">
        <v>5359.21</v>
      </c>
      <c r="F2182" s="34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38">
        <f>ROUND((E2182/D2182)*100, 0)</f>
        <v>107</v>
      </c>
      <c r="P2182" s="19">
        <f t="shared" si="68"/>
        <v>68.709999999999994</v>
      </c>
      <c r="Q2182" t="s">
        <v>8329</v>
      </c>
      <c r="R2182" t="s">
        <v>8330</v>
      </c>
      <c r="S2182" s="30">
        <f>(((I2182/60)/60)/24)+DATE(1970, 1, 1)</f>
        <v>42321.711435185185</v>
      </c>
      <c r="T2182" s="30">
        <f t="shared" si="69"/>
        <v>42279.669768518521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 s="19">
        <v>2000</v>
      </c>
      <c r="E2183" s="19">
        <v>3062</v>
      </c>
      <c r="F2183" s="34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38">
        <f>ROUND((E2183/D2183)*100, 0)</f>
        <v>153</v>
      </c>
      <c r="P2183" s="19">
        <f t="shared" si="68"/>
        <v>57.77</v>
      </c>
      <c r="Q2183" t="s">
        <v>8337</v>
      </c>
      <c r="R2183" t="s">
        <v>8355</v>
      </c>
      <c r="S2183" s="30">
        <f>(((I2183/60)/60)/24)+DATE(1970, 1, 1)</f>
        <v>42787.005243055552</v>
      </c>
      <c r="T2183" s="30">
        <f t="shared" si="69"/>
        <v>42773.005243055552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 s="19">
        <v>3000</v>
      </c>
      <c r="E2184" s="19">
        <v>15725</v>
      </c>
      <c r="F2184" s="3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39">
        <f>ROUND((E2184/D2184)*100, 0)</f>
        <v>524</v>
      </c>
      <c r="P2184" s="19">
        <f t="shared" si="68"/>
        <v>44.17</v>
      </c>
      <c r="Q2184" t="s">
        <v>8337</v>
      </c>
      <c r="R2184" t="s">
        <v>8355</v>
      </c>
      <c r="S2184" s="30">
        <f>(((I2184/60)/60)/24)+DATE(1970, 1, 1)</f>
        <v>41914.900752314818</v>
      </c>
      <c r="T2184" s="30">
        <f t="shared" si="69"/>
        <v>41879.900752314818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 s="19">
        <v>1800</v>
      </c>
      <c r="E2185" s="19">
        <v>8807</v>
      </c>
      <c r="F2185" s="34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39">
        <f>ROUND((E2185/D2185)*100, 0)</f>
        <v>489</v>
      </c>
      <c r="P2185" s="19">
        <f t="shared" si="68"/>
        <v>31.57</v>
      </c>
      <c r="Q2185" t="s">
        <v>8337</v>
      </c>
      <c r="R2185" t="s">
        <v>8355</v>
      </c>
      <c r="S2185" s="30">
        <f>(((I2185/60)/60)/24)+DATE(1970, 1, 1)</f>
        <v>42775.208333333328</v>
      </c>
      <c r="T2185" s="30">
        <f t="shared" si="69"/>
        <v>42745.365474537044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 s="19">
        <v>10000</v>
      </c>
      <c r="E2186" s="19">
        <v>28474</v>
      </c>
      <c r="F2186" s="34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39">
        <f>ROUND((E2186/D2186)*100, 0)</f>
        <v>285</v>
      </c>
      <c r="P2186" s="19">
        <f t="shared" si="68"/>
        <v>107.05</v>
      </c>
      <c r="Q2186" t="s">
        <v>8337</v>
      </c>
      <c r="R2186" t="s">
        <v>8355</v>
      </c>
      <c r="S2186" s="30">
        <f>(((I2186/60)/60)/24)+DATE(1970, 1, 1)</f>
        <v>42394.666666666672</v>
      </c>
      <c r="T2186" s="30">
        <f t="shared" si="69"/>
        <v>42380.690289351856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 s="19">
        <v>5000</v>
      </c>
      <c r="E2187" s="19">
        <v>92848.5</v>
      </c>
      <c r="F2187" s="34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39">
        <f>ROUND((E2187/D2187)*100, 0)</f>
        <v>1857</v>
      </c>
      <c r="P2187" s="19">
        <f t="shared" si="68"/>
        <v>149.03</v>
      </c>
      <c r="Q2187" t="s">
        <v>8337</v>
      </c>
      <c r="R2187" t="s">
        <v>8355</v>
      </c>
      <c r="S2187" s="30">
        <f>(((I2187/60)/60)/24)+DATE(1970, 1, 1)</f>
        <v>41359.349988425929</v>
      </c>
      <c r="T2187" s="30">
        <f t="shared" si="69"/>
        <v>41319.349988425929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 s="19">
        <v>20000</v>
      </c>
      <c r="E2188" s="19">
        <v>21935</v>
      </c>
      <c r="F2188" s="34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38">
        <f>ROUND((E2188/D2188)*100, 0)</f>
        <v>110</v>
      </c>
      <c r="P2188" s="19">
        <f t="shared" si="68"/>
        <v>55.96</v>
      </c>
      <c r="Q2188" t="s">
        <v>8337</v>
      </c>
      <c r="R2188" t="s">
        <v>8355</v>
      </c>
      <c r="S2188" s="30">
        <f>(((I2188/60)/60)/24)+DATE(1970, 1, 1)</f>
        <v>42620.083333333328</v>
      </c>
      <c r="T2188" s="30">
        <f t="shared" si="69"/>
        <v>42583.615081018521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 s="19">
        <v>20000</v>
      </c>
      <c r="E2189" s="19">
        <v>202928.5</v>
      </c>
      <c r="F2189" s="34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39">
        <f>ROUND((E2189/D2189)*100, 0)</f>
        <v>1015</v>
      </c>
      <c r="P2189" s="19">
        <f t="shared" si="68"/>
        <v>56.97</v>
      </c>
      <c r="Q2189" t="s">
        <v>8337</v>
      </c>
      <c r="R2189" t="s">
        <v>8355</v>
      </c>
      <c r="S2189" s="30">
        <f>(((I2189/60)/60)/24)+DATE(1970, 1, 1)</f>
        <v>42097.165972222225</v>
      </c>
      <c r="T2189" s="30">
        <f t="shared" si="69"/>
        <v>42068.209097222221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 s="19">
        <v>5494</v>
      </c>
      <c r="E2190" s="19">
        <v>22645</v>
      </c>
      <c r="F2190" s="34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39">
        <f>ROUND((E2190/D2190)*100, 0)</f>
        <v>412</v>
      </c>
      <c r="P2190" s="19">
        <f t="shared" si="68"/>
        <v>44.06</v>
      </c>
      <c r="Q2190" t="s">
        <v>8337</v>
      </c>
      <c r="R2190" t="s">
        <v>8355</v>
      </c>
      <c r="S2190" s="30">
        <f>(((I2190/60)/60)/24)+DATE(1970, 1, 1)</f>
        <v>42668.708333333328</v>
      </c>
      <c r="T2190" s="30">
        <f t="shared" si="69"/>
        <v>42633.586122685185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 s="19">
        <v>1200</v>
      </c>
      <c r="E2191" s="19">
        <v>6039</v>
      </c>
      <c r="F2191" s="34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39">
        <f>ROUND((E2191/D2191)*100, 0)</f>
        <v>503</v>
      </c>
      <c r="P2191" s="19">
        <f t="shared" si="68"/>
        <v>68.63</v>
      </c>
      <c r="Q2191" t="s">
        <v>8337</v>
      </c>
      <c r="R2191" t="s">
        <v>8355</v>
      </c>
      <c r="S2191" s="30">
        <f>(((I2191/60)/60)/24)+DATE(1970, 1, 1)</f>
        <v>42481.916666666672</v>
      </c>
      <c r="T2191" s="30">
        <f t="shared" si="69"/>
        <v>42467.788194444445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 s="19">
        <v>19000</v>
      </c>
      <c r="E2192" s="19">
        <v>35076</v>
      </c>
      <c r="F2192" s="34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38">
        <f>ROUND((E2192/D2192)*100, 0)</f>
        <v>185</v>
      </c>
      <c r="P2192" s="19">
        <f t="shared" si="68"/>
        <v>65.319999999999993</v>
      </c>
      <c r="Q2192" t="s">
        <v>8337</v>
      </c>
      <c r="R2192" t="s">
        <v>8355</v>
      </c>
      <c r="S2192" s="30">
        <f>(((I2192/60)/60)/24)+DATE(1970, 1, 1)</f>
        <v>42452.290972222225</v>
      </c>
      <c r="T2192" s="30">
        <f t="shared" si="69"/>
        <v>42417.625046296293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 s="19">
        <v>750</v>
      </c>
      <c r="E2193" s="19">
        <v>898</v>
      </c>
      <c r="F2193" s="34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38">
        <f>ROUND((E2193/D2193)*100, 0)</f>
        <v>120</v>
      </c>
      <c r="P2193" s="19">
        <f t="shared" si="68"/>
        <v>35.92</v>
      </c>
      <c r="Q2193" t="s">
        <v>8337</v>
      </c>
      <c r="R2193" t="s">
        <v>8355</v>
      </c>
      <c r="S2193" s="30">
        <f>(((I2193/60)/60)/24)+DATE(1970, 1, 1)</f>
        <v>42780.833645833336</v>
      </c>
      <c r="T2193" s="30">
        <f t="shared" si="69"/>
        <v>42768.833645833336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 s="19">
        <v>12000</v>
      </c>
      <c r="E2194" s="19">
        <v>129748.82</v>
      </c>
      <c r="F2194" s="3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39">
        <f>ROUND((E2194/D2194)*100, 0)</f>
        <v>1081</v>
      </c>
      <c r="P2194" s="19">
        <f t="shared" si="68"/>
        <v>40.07</v>
      </c>
      <c r="Q2194" t="s">
        <v>8337</v>
      </c>
      <c r="R2194" t="s">
        <v>8355</v>
      </c>
      <c r="S2194" s="30">
        <f>(((I2194/60)/60)/24)+DATE(1970, 1, 1)</f>
        <v>42719.958333333328</v>
      </c>
      <c r="T2194" s="30">
        <f t="shared" si="69"/>
        <v>42691.8512037037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 s="19">
        <v>15000</v>
      </c>
      <c r="E2195" s="19">
        <v>67856</v>
      </c>
      <c r="F2195" s="34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39">
        <f>ROUND((E2195/D2195)*100, 0)</f>
        <v>452</v>
      </c>
      <c r="P2195" s="19">
        <f t="shared" si="68"/>
        <v>75.650000000000006</v>
      </c>
      <c r="Q2195" t="s">
        <v>8337</v>
      </c>
      <c r="R2195" t="s">
        <v>8355</v>
      </c>
      <c r="S2195" s="30">
        <f>(((I2195/60)/60)/24)+DATE(1970, 1, 1)</f>
        <v>42695.207638888889</v>
      </c>
      <c r="T2195" s="30">
        <f t="shared" si="69"/>
        <v>42664.405925925923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 s="19">
        <v>10000</v>
      </c>
      <c r="E2196" s="19">
        <v>53737</v>
      </c>
      <c r="F2196" s="34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39">
        <f>ROUND((E2196/D2196)*100, 0)</f>
        <v>537</v>
      </c>
      <c r="P2196" s="19">
        <f t="shared" si="68"/>
        <v>61.2</v>
      </c>
      <c r="Q2196" t="s">
        <v>8337</v>
      </c>
      <c r="R2196" t="s">
        <v>8355</v>
      </c>
      <c r="S2196" s="30">
        <f>(((I2196/60)/60)/24)+DATE(1970, 1, 1)</f>
        <v>42455.716319444444</v>
      </c>
      <c r="T2196" s="30">
        <f t="shared" si="69"/>
        <v>42425.757986111115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 s="19">
        <v>4600</v>
      </c>
      <c r="E2197" s="19">
        <v>5535</v>
      </c>
      <c r="F2197" s="34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38">
        <f>ROUND((E2197/D2197)*100, 0)</f>
        <v>120</v>
      </c>
      <c r="P2197" s="19">
        <f t="shared" si="68"/>
        <v>48.13</v>
      </c>
      <c r="Q2197" t="s">
        <v>8337</v>
      </c>
      <c r="R2197" t="s">
        <v>8355</v>
      </c>
      <c r="S2197" s="30">
        <f>(((I2197/60)/60)/24)+DATE(1970, 1, 1)</f>
        <v>42227.771990740745</v>
      </c>
      <c r="T2197" s="30">
        <f t="shared" si="69"/>
        <v>42197.771990740745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 s="19">
        <v>14000</v>
      </c>
      <c r="E2198" s="19">
        <v>15937</v>
      </c>
      <c r="F2198" s="34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38">
        <f>ROUND((E2198/D2198)*100, 0)</f>
        <v>114</v>
      </c>
      <c r="P2198" s="19">
        <f t="shared" si="68"/>
        <v>68.11</v>
      </c>
      <c r="Q2198" t="s">
        <v>8337</v>
      </c>
      <c r="R2198" t="s">
        <v>8355</v>
      </c>
      <c r="S2198" s="30">
        <f>(((I2198/60)/60)/24)+DATE(1970, 1, 1)</f>
        <v>42706.291666666672</v>
      </c>
      <c r="T2198" s="30">
        <f t="shared" si="69"/>
        <v>42675.487291666665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 s="19">
        <v>30000</v>
      </c>
      <c r="E2199" s="19">
        <v>285309.33</v>
      </c>
      <c r="F2199" s="34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39">
        <f>ROUND((E2199/D2199)*100, 0)</f>
        <v>951</v>
      </c>
      <c r="P2199" s="19">
        <f t="shared" si="68"/>
        <v>65.89</v>
      </c>
      <c r="Q2199" t="s">
        <v>8337</v>
      </c>
      <c r="R2199" t="s">
        <v>8355</v>
      </c>
      <c r="S2199" s="30">
        <f>(((I2199/60)/60)/24)+DATE(1970, 1, 1)</f>
        <v>42063.584016203706</v>
      </c>
      <c r="T2199" s="30">
        <f t="shared" si="69"/>
        <v>42033.584016203706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 s="19">
        <v>40000</v>
      </c>
      <c r="E2200" s="19">
        <v>53157</v>
      </c>
      <c r="F2200" s="34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38">
        <f>ROUND((E2200/D2200)*100, 0)</f>
        <v>133</v>
      </c>
      <c r="P2200" s="19">
        <f t="shared" si="68"/>
        <v>81.650000000000006</v>
      </c>
      <c r="Q2200" t="s">
        <v>8337</v>
      </c>
      <c r="R2200" t="s">
        <v>8355</v>
      </c>
      <c r="S2200" s="30">
        <f>(((I2200/60)/60)/24)+DATE(1970, 1, 1)</f>
        <v>42322.555555555555</v>
      </c>
      <c r="T2200" s="30">
        <f t="shared" si="69"/>
        <v>42292.513888888891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 s="19">
        <v>9000</v>
      </c>
      <c r="E2201" s="19">
        <v>13228</v>
      </c>
      <c r="F2201" s="34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38">
        <f>ROUND((E2201/D2201)*100, 0)</f>
        <v>147</v>
      </c>
      <c r="P2201" s="19">
        <f t="shared" si="68"/>
        <v>52.7</v>
      </c>
      <c r="Q2201" t="s">
        <v>8337</v>
      </c>
      <c r="R2201" t="s">
        <v>8355</v>
      </c>
      <c r="S2201" s="30">
        <f>(((I2201/60)/60)/24)+DATE(1970, 1, 1)</f>
        <v>42292.416643518518</v>
      </c>
      <c r="T2201" s="30">
        <f t="shared" si="69"/>
        <v>42262.416643518518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 s="19">
        <v>2000</v>
      </c>
      <c r="E2202" s="19">
        <v>10843</v>
      </c>
      <c r="F2202" s="34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39">
        <f>ROUND((E2202/D2202)*100, 0)</f>
        <v>542</v>
      </c>
      <c r="P2202" s="19">
        <f t="shared" si="68"/>
        <v>41.23</v>
      </c>
      <c r="Q2202" t="s">
        <v>8337</v>
      </c>
      <c r="R2202" t="s">
        <v>8355</v>
      </c>
      <c r="S2202" s="30">
        <f>(((I2202/60)/60)/24)+DATE(1970, 1, 1)</f>
        <v>42191.125</v>
      </c>
      <c r="T2202" s="30">
        <f t="shared" si="69"/>
        <v>42163.625787037032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 s="19">
        <v>110</v>
      </c>
      <c r="E2203" s="19">
        <v>420.99</v>
      </c>
      <c r="F2203" s="34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39">
        <f>ROUND((E2203/D2203)*100, 0)</f>
        <v>383</v>
      </c>
      <c r="P2203" s="19">
        <f t="shared" si="68"/>
        <v>15.04</v>
      </c>
      <c r="Q2203" t="s">
        <v>8329</v>
      </c>
      <c r="R2203" t="s">
        <v>8334</v>
      </c>
      <c r="S2203" s="30">
        <f>(((I2203/60)/60)/24)+DATE(1970, 1, 1)</f>
        <v>41290.846817129634</v>
      </c>
      <c r="T2203" s="30">
        <f t="shared" si="69"/>
        <v>41276.846817129634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 s="19">
        <v>4000</v>
      </c>
      <c r="E2204" s="19">
        <v>28167.25</v>
      </c>
      <c r="F2204" s="3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39">
        <f>ROUND((E2204/D2204)*100, 0)</f>
        <v>704</v>
      </c>
      <c r="P2204" s="19">
        <f t="shared" si="68"/>
        <v>39.07</v>
      </c>
      <c r="Q2204" t="s">
        <v>8329</v>
      </c>
      <c r="R2204" t="s">
        <v>8334</v>
      </c>
      <c r="S2204" s="30">
        <f>(((I2204/60)/60)/24)+DATE(1970, 1, 1)</f>
        <v>41214.849166666667</v>
      </c>
      <c r="T2204" s="30">
        <f t="shared" si="69"/>
        <v>41184.849166666667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 s="19">
        <v>2000</v>
      </c>
      <c r="E2205" s="19">
        <v>2191</v>
      </c>
      <c r="F2205" s="34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38">
        <f>ROUND((E2205/D2205)*100, 0)</f>
        <v>110</v>
      </c>
      <c r="P2205" s="19">
        <f t="shared" si="68"/>
        <v>43.82</v>
      </c>
      <c r="Q2205" t="s">
        <v>8329</v>
      </c>
      <c r="R2205" t="s">
        <v>8334</v>
      </c>
      <c r="S2205" s="30">
        <f>(((I2205/60)/60)/24)+DATE(1970, 1, 1)</f>
        <v>42271.85974537037</v>
      </c>
      <c r="T2205" s="30">
        <f t="shared" si="69"/>
        <v>42241.85974537037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 s="19">
        <v>1500</v>
      </c>
      <c r="E2206" s="19">
        <v>1993</v>
      </c>
      <c r="F2206" s="34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38">
        <f>ROUND((E2206/D2206)*100, 0)</f>
        <v>133</v>
      </c>
      <c r="P2206" s="19">
        <f t="shared" si="68"/>
        <v>27.3</v>
      </c>
      <c r="Q2206" t="s">
        <v>8329</v>
      </c>
      <c r="R2206" t="s">
        <v>8334</v>
      </c>
      <c r="S2206" s="30">
        <f>(((I2206/60)/60)/24)+DATE(1970, 1, 1)</f>
        <v>41342.311562499999</v>
      </c>
      <c r="T2206" s="30">
        <f t="shared" si="69"/>
        <v>41312.311562499999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 s="19">
        <v>750</v>
      </c>
      <c r="E2207" s="19">
        <v>1140</v>
      </c>
      <c r="F2207" s="34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38">
        <f>ROUND((E2207/D2207)*100, 0)</f>
        <v>152</v>
      </c>
      <c r="P2207" s="19">
        <f t="shared" si="68"/>
        <v>42.22</v>
      </c>
      <c r="Q2207" t="s">
        <v>8329</v>
      </c>
      <c r="R2207" t="s">
        <v>8334</v>
      </c>
      <c r="S2207" s="30">
        <f>(((I2207/60)/60)/24)+DATE(1970, 1, 1)</f>
        <v>41061.82163194444</v>
      </c>
      <c r="T2207" s="30">
        <f t="shared" si="69"/>
        <v>41031.82163194444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 s="19">
        <v>1100</v>
      </c>
      <c r="E2208" s="19">
        <v>1130</v>
      </c>
      <c r="F2208" s="34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38">
        <f>ROUND((E2208/D2208)*100, 0)</f>
        <v>103</v>
      </c>
      <c r="P2208" s="19">
        <f t="shared" si="68"/>
        <v>33.24</v>
      </c>
      <c r="Q2208" t="s">
        <v>8329</v>
      </c>
      <c r="R2208" t="s">
        <v>8334</v>
      </c>
      <c r="S2208" s="30">
        <f>(((I2208/60)/60)/24)+DATE(1970, 1, 1)</f>
        <v>41015.257222222222</v>
      </c>
      <c r="T2208" s="30">
        <f t="shared" si="69"/>
        <v>40997.257222222222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 s="19">
        <v>2000</v>
      </c>
      <c r="E2209" s="19">
        <v>2000</v>
      </c>
      <c r="F2209" s="34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38">
        <f>ROUND((E2209/D2209)*100, 0)</f>
        <v>100</v>
      </c>
      <c r="P2209" s="19">
        <f t="shared" si="68"/>
        <v>285.70999999999998</v>
      </c>
      <c r="Q2209" t="s">
        <v>8329</v>
      </c>
      <c r="R2209" t="s">
        <v>8334</v>
      </c>
      <c r="S2209" s="30">
        <f>(((I2209/60)/60)/24)+DATE(1970, 1, 1)</f>
        <v>41594.235798611109</v>
      </c>
      <c r="T2209" s="30">
        <f t="shared" si="69"/>
        <v>41564.194131944445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 s="19">
        <v>1000</v>
      </c>
      <c r="E2210" s="19">
        <v>1016</v>
      </c>
      <c r="F2210" s="34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38">
        <f>ROUND((E2210/D2210)*100, 0)</f>
        <v>102</v>
      </c>
      <c r="P2210" s="19">
        <f t="shared" si="68"/>
        <v>42.33</v>
      </c>
      <c r="Q2210" t="s">
        <v>8329</v>
      </c>
      <c r="R2210" t="s">
        <v>8334</v>
      </c>
      <c r="S2210" s="30">
        <f>(((I2210/60)/60)/24)+DATE(1970, 1, 1)</f>
        <v>41006.166666666664</v>
      </c>
      <c r="T2210" s="30">
        <f t="shared" si="69"/>
        <v>40946.882245370369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 s="19">
        <v>500</v>
      </c>
      <c r="E2211" s="19">
        <v>754</v>
      </c>
      <c r="F2211" s="34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38">
        <f>ROUND((E2211/D2211)*100, 0)</f>
        <v>151</v>
      </c>
      <c r="P2211" s="19">
        <f t="shared" si="68"/>
        <v>50.27</v>
      </c>
      <c r="Q2211" t="s">
        <v>8329</v>
      </c>
      <c r="R2211" t="s">
        <v>8334</v>
      </c>
      <c r="S2211" s="30">
        <f>(((I2211/60)/60)/24)+DATE(1970, 1, 1)</f>
        <v>41743.958333333336</v>
      </c>
      <c r="T2211" s="30">
        <f t="shared" si="69"/>
        <v>41732.479675925926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 s="19">
        <v>4000</v>
      </c>
      <c r="E2212" s="19">
        <v>4457</v>
      </c>
      <c r="F2212" s="34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38">
        <f>ROUND((E2212/D2212)*100, 0)</f>
        <v>111</v>
      </c>
      <c r="P2212" s="19">
        <f t="shared" si="68"/>
        <v>61.9</v>
      </c>
      <c r="Q2212" t="s">
        <v>8329</v>
      </c>
      <c r="R2212" t="s">
        <v>8334</v>
      </c>
      <c r="S2212" s="30">
        <f>(((I2212/60)/60)/24)+DATE(1970, 1, 1)</f>
        <v>41013.73333333333</v>
      </c>
      <c r="T2212" s="30">
        <f t="shared" si="69"/>
        <v>40956.066087962965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 s="19">
        <v>2500</v>
      </c>
      <c r="E2213" s="19">
        <v>4890</v>
      </c>
      <c r="F2213" s="34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38">
        <f>ROUND((E2213/D2213)*100, 0)</f>
        <v>196</v>
      </c>
      <c r="P2213" s="19">
        <f t="shared" si="68"/>
        <v>40.75</v>
      </c>
      <c r="Q2213" t="s">
        <v>8329</v>
      </c>
      <c r="R2213" t="s">
        <v>8334</v>
      </c>
      <c r="S2213" s="30">
        <f>(((I2213/60)/60)/24)+DATE(1970, 1, 1)</f>
        <v>41739.290972222225</v>
      </c>
      <c r="T2213" s="30">
        <f t="shared" si="69"/>
        <v>41716.785011574073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 s="19">
        <v>6000</v>
      </c>
      <c r="E2214" s="19">
        <v>6863</v>
      </c>
      <c r="F2214" s="3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38">
        <f>ROUND((E2214/D2214)*100, 0)</f>
        <v>114</v>
      </c>
      <c r="P2214" s="19">
        <f t="shared" si="68"/>
        <v>55.8</v>
      </c>
      <c r="Q2214" t="s">
        <v>8329</v>
      </c>
      <c r="R2214" t="s">
        <v>8334</v>
      </c>
      <c r="S2214" s="30">
        <f>(((I2214/60)/60)/24)+DATE(1970, 1, 1)</f>
        <v>41582.041666666664</v>
      </c>
      <c r="T2214" s="30">
        <f t="shared" si="69"/>
        <v>41548.747418981482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 s="19">
        <v>5</v>
      </c>
      <c r="E2215" s="19">
        <v>10</v>
      </c>
      <c r="F2215" s="34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39">
        <f>ROUND((E2215/D2215)*100, 0)</f>
        <v>200</v>
      </c>
      <c r="P2215" s="19">
        <f t="shared" si="68"/>
        <v>10</v>
      </c>
      <c r="Q2215" t="s">
        <v>8329</v>
      </c>
      <c r="R2215" t="s">
        <v>8334</v>
      </c>
      <c r="S2215" s="30">
        <f>(((I2215/60)/60)/24)+DATE(1970, 1, 1)</f>
        <v>42139.826145833329</v>
      </c>
      <c r="T2215" s="30">
        <f t="shared" si="69"/>
        <v>42109.826145833329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 s="19">
        <v>600</v>
      </c>
      <c r="E2216" s="19">
        <v>1755.01</v>
      </c>
      <c r="F2216" s="34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39">
        <f>ROUND((E2216/D2216)*100, 0)</f>
        <v>293</v>
      </c>
      <c r="P2216" s="19">
        <f t="shared" si="68"/>
        <v>73.13</v>
      </c>
      <c r="Q2216" t="s">
        <v>8329</v>
      </c>
      <c r="R2216" t="s">
        <v>8334</v>
      </c>
      <c r="S2216" s="30">
        <f>(((I2216/60)/60)/24)+DATE(1970, 1, 1)</f>
        <v>41676.792222222226</v>
      </c>
      <c r="T2216" s="30">
        <f t="shared" si="69"/>
        <v>41646.792222222226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 s="19">
        <v>550</v>
      </c>
      <c r="E2217" s="19">
        <v>860</v>
      </c>
      <c r="F2217" s="34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38">
        <f>ROUND((E2217/D2217)*100, 0)</f>
        <v>156</v>
      </c>
      <c r="P2217" s="19">
        <f t="shared" si="68"/>
        <v>26.06</v>
      </c>
      <c r="Q2217" t="s">
        <v>8329</v>
      </c>
      <c r="R2217" t="s">
        <v>8334</v>
      </c>
      <c r="S2217" s="30">
        <f>(((I2217/60)/60)/24)+DATE(1970, 1, 1)</f>
        <v>40981.290972222225</v>
      </c>
      <c r="T2217" s="30">
        <f t="shared" si="69"/>
        <v>40958.717268518521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 s="19">
        <v>300</v>
      </c>
      <c r="E2218" s="19">
        <v>317</v>
      </c>
      <c r="F2218" s="34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38">
        <f>ROUND((E2218/D2218)*100, 0)</f>
        <v>106</v>
      </c>
      <c r="P2218" s="19">
        <f t="shared" si="68"/>
        <v>22.64</v>
      </c>
      <c r="Q2218" t="s">
        <v>8329</v>
      </c>
      <c r="R2218" t="s">
        <v>8334</v>
      </c>
      <c r="S2218" s="30">
        <f>(((I2218/60)/60)/24)+DATE(1970, 1, 1)</f>
        <v>42208.751678240747</v>
      </c>
      <c r="T2218" s="30">
        <f t="shared" si="69"/>
        <v>42194.751678240747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 s="19">
        <v>420</v>
      </c>
      <c r="E2219" s="19">
        <v>425</v>
      </c>
      <c r="F2219" s="34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38">
        <f>ROUND((E2219/D2219)*100, 0)</f>
        <v>101</v>
      </c>
      <c r="P2219" s="19">
        <f t="shared" si="68"/>
        <v>47.22</v>
      </c>
      <c r="Q2219" t="s">
        <v>8329</v>
      </c>
      <c r="R2219" t="s">
        <v>8334</v>
      </c>
      <c r="S2219" s="30">
        <f>(((I2219/60)/60)/24)+DATE(1970, 1, 1)</f>
        <v>42310.333333333328</v>
      </c>
      <c r="T2219" s="30">
        <f t="shared" si="69"/>
        <v>42299.776770833334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 s="19">
        <v>2000</v>
      </c>
      <c r="E2220" s="19">
        <v>2456.66</v>
      </c>
      <c r="F2220" s="34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38">
        <f>ROUND((E2220/D2220)*100, 0)</f>
        <v>123</v>
      </c>
      <c r="P2220" s="19">
        <f t="shared" si="68"/>
        <v>32.32</v>
      </c>
      <c r="Q2220" t="s">
        <v>8329</v>
      </c>
      <c r="R2220" t="s">
        <v>8334</v>
      </c>
      <c r="S2220" s="30">
        <f>(((I2220/60)/60)/24)+DATE(1970, 1, 1)</f>
        <v>41150</v>
      </c>
      <c r="T2220" s="30">
        <f t="shared" si="69"/>
        <v>41127.812303240738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 s="19">
        <v>1000</v>
      </c>
      <c r="E2221" s="19">
        <v>1015</v>
      </c>
      <c r="F2221" s="34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38">
        <f>ROUND((E2221/D2221)*100, 0)</f>
        <v>102</v>
      </c>
      <c r="P2221" s="19">
        <f t="shared" si="68"/>
        <v>53.42</v>
      </c>
      <c r="Q2221" t="s">
        <v>8329</v>
      </c>
      <c r="R2221" t="s">
        <v>8334</v>
      </c>
      <c r="S2221" s="30">
        <f>(((I2221/60)/60)/24)+DATE(1970, 1, 1)</f>
        <v>42235.718888888892</v>
      </c>
      <c r="T2221" s="30">
        <f t="shared" si="69"/>
        <v>42205.718888888892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 s="19">
        <v>3500</v>
      </c>
      <c r="E2222" s="19">
        <v>3540</v>
      </c>
      <c r="F2222" s="34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38">
        <f>ROUND((E2222/D2222)*100, 0)</f>
        <v>101</v>
      </c>
      <c r="P2222" s="19">
        <f t="shared" si="68"/>
        <v>51.3</v>
      </c>
      <c r="Q2222" t="s">
        <v>8329</v>
      </c>
      <c r="R2222" t="s">
        <v>8334</v>
      </c>
      <c r="S2222" s="30">
        <f>(((I2222/60)/60)/24)+DATE(1970, 1, 1)</f>
        <v>41482.060601851852</v>
      </c>
      <c r="T2222" s="30">
        <f t="shared" si="69"/>
        <v>41452.060601851852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 s="19">
        <v>7500</v>
      </c>
      <c r="E2223" s="19">
        <v>8109</v>
      </c>
      <c r="F2223" s="34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38">
        <f>ROUND((E2223/D2223)*100, 0)</f>
        <v>108</v>
      </c>
      <c r="P2223" s="19">
        <f t="shared" si="68"/>
        <v>37.200000000000003</v>
      </c>
      <c r="Q2223" t="s">
        <v>8337</v>
      </c>
      <c r="R2223" t="s">
        <v>8355</v>
      </c>
      <c r="S2223" s="30">
        <f>(((I2223/60)/60)/24)+DATE(1970, 1, 1)</f>
        <v>42483</v>
      </c>
      <c r="T2223" s="30">
        <f t="shared" si="69"/>
        <v>42452.666770833333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 s="19">
        <v>500</v>
      </c>
      <c r="E2224" s="19">
        <v>813</v>
      </c>
      <c r="F2224" s="3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38">
        <f>ROUND((E2224/D2224)*100, 0)</f>
        <v>163</v>
      </c>
      <c r="P2224" s="19">
        <f t="shared" si="68"/>
        <v>27.1</v>
      </c>
      <c r="Q2224" t="s">
        <v>8337</v>
      </c>
      <c r="R2224" t="s">
        <v>8355</v>
      </c>
      <c r="S2224" s="30">
        <f>(((I2224/60)/60)/24)+DATE(1970, 1, 1)</f>
        <v>40936.787581018521</v>
      </c>
      <c r="T2224" s="30">
        <f t="shared" si="69"/>
        <v>40906.787581018521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 s="19">
        <v>19500</v>
      </c>
      <c r="E2225" s="19">
        <v>20631</v>
      </c>
      <c r="F2225" s="34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38">
        <f>ROUND((E2225/D2225)*100, 0)</f>
        <v>106</v>
      </c>
      <c r="P2225" s="19">
        <f t="shared" si="68"/>
        <v>206.31</v>
      </c>
      <c r="Q2225" t="s">
        <v>8337</v>
      </c>
      <c r="R2225" t="s">
        <v>8355</v>
      </c>
      <c r="S2225" s="30">
        <f>(((I2225/60)/60)/24)+DATE(1970, 1, 1)</f>
        <v>42182.640833333338</v>
      </c>
      <c r="T2225" s="30">
        <f t="shared" si="69"/>
        <v>42152.640833333338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 s="19">
        <v>10000</v>
      </c>
      <c r="E2226" s="19">
        <v>24315</v>
      </c>
      <c r="F2226" s="34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39">
        <f>ROUND((E2226/D2226)*100, 0)</f>
        <v>243</v>
      </c>
      <c r="P2226" s="19">
        <f t="shared" si="68"/>
        <v>82.15</v>
      </c>
      <c r="Q2226" t="s">
        <v>8337</v>
      </c>
      <c r="R2226" t="s">
        <v>8355</v>
      </c>
      <c r="S2226" s="30">
        <f>(((I2226/60)/60)/24)+DATE(1970, 1, 1)</f>
        <v>42672.791666666672</v>
      </c>
      <c r="T2226" s="30">
        <f t="shared" si="69"/>
        <v>42644.667534722219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 s="19">
        <v>21000</v>
      </c>
      <c r="E2227" s="19">
        <v>198415.01</v>
      </c>
      <c r="F2227" s="34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39">
        <f>ROUND((E2227/D2227)*100, 0)</f>
        <v>945</v>
      </c>
      <c r="P2227" s="19">
        <f t="shared" si="68"/>
        <v>164.8</v>
      </c>
      <c r="Q2227" t="s">
        <v>8337</v>
      </c>
      <c r="R2227" t="s">
        <v>8355</v>
      </c>
      <c r="S2227" s="30">
        <f>(((I2227/60)/60)/24)+DATE(1970, 1, 1)</f>
        <v>41903.79184027778</v>
      </c>
      <c r="T2227" s="30">
        <f t="shared" si="69"/>
        <v>41873.79184027778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 s="19">
        <v>18000</v>
      </c>
      <c r="E2228" s="19">
        <v>19523.310000000001</v>
      </c>
      <c r="F2228" s="34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38">
        <f>ROUND((E2228/D2228)*100, 0)</f>
        <v>108</v>
      </c>
      <c r="P2228" s="19">
        <f t="shared" si="68"/>
        <v>60.82</v>
      </c>
      <c r="Q2228" t="s">
        <v>8337</v>
      </c>
      <c r="R2228" t="s">
        <v>8355</v>
      </c>
      <c r="S2228" s="30">
        <f>(((I2228/60)/60)/24)+DATE(1970, 1, 1)</f>
        <v>42412.207638888889</v>
      </c>
      <c r="T2228" s="30">
        <f t="shared" si="69"/>
        <v>42381.79886574074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 s="19">
        <v>13000</v>
      </c>
      <c r="E2229" s="19">
        <v>20459</v>
      </c>
      <c r="F2229" s="34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38">
        <f>ROUND((E2229/D2229)*100, 0)</f>
        <v>157</v>
      </c>
      <c r="P2229" s="19">
        <f t="shared" si="68"/>
        <v>67.97</v>
      </c>
      <c r="Q2229" t="s">
        <v>8337</v>
      </c>
      <c r="R2229" t="s">
        <v>8355</v>
      </c>
      <c r="S2229" s="30">
        <f>(((I2229/60)/60)/24)+DATE(1970, 1, 1)</f>
        <v>41591.849016203705</v>
      </c>
      <c r="T2229" s="30">
        <f t="shared" si="69"/>
        <v>41561.807349537034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 s="19">
        <v>1000</v>
      </c>
      <c r="E2230" s="19">
        <v>11744.9</v>
      </c>
      <c r="F2230" s="34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39">
        <f>ROUND((E2230/D2230)*100, 0)</f>
        <v>1174</v>
      </c>
      <c r="P2230" s="19">
        <f t="shared" si="68"/>
        <v>81.56</v>
      </c>
      <c r="Q2230" t="s">
        <v>8337</v>
      </c>
      <c r="R2230" t="s">
        <v>8355</v>
      </c>
      <c r="S2230" s="30">
        <f>(((I2230/60)/60)/24)+DATE(1970, 1, 1)</f>
        <v>42232.278194444443</v>
      </c>
      <c r="T2230" s="30">
        <f t="shared" si="69"/>
        <v>42202.278194444443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 s="19">
        <v>8012</v>
      </c>
      <c r="E2231" s="19">
        <v>13704.33</v>
      </c>
      <c r="F2231" s="34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38">
        <f>ROUND((E2231/D2231)*100, 0)</f>
        <v>171</v>
      </c>
      <c r="P2231" s="19">
        <f t="shared" si="68"/>
        <v>25.43</v>
      </c>
      <c r="Q2231" t="s">
        <v>8337</v>
      </c>
      <c r="R2231" t="s">
        <v>8355</v>
      </c>
      <c r="S2231" s="30">
        <f>(((I2231/60)/60)/24)+DATE(1970, 1, 1)</f>
        <v>41520.166666666664</v>
      </c>
      <c r="T2231" s="30">
        <f t="shared" si="69"/>
        <v>41484.664247685185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 s="19">
        <v>8500</v>
      </c>
      <c r="E2232" s="19">
        <v>10706</v>
      </c>
      <c r="F2232" s="34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38">
        <f>ROUND((E2232/D2232)*100, 0)</f>
        <v>126</v>
      </c>
      <c r="P2232" s="19">
        <f t="shared" si="68"/>
        <v>21.5</v>
      </c>
      <c r="Q2232" t="s">
        <v>8337</v>
      </c>
      <c r="R2232" t="s">
        <v>8355</v>
      </c>
      <c r="S2232" s="30">
        <f>(((I2232/60)/60)/24)+DATE(1970, 1, 1)</f>
        <v>41754.881099537037</v>
      </c>
      <c r="T2232" s="30">
        <f t="shared" si="69"/>
        <v>41724.881099537037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 s="19">
        <v>2500</v>
      </c>
      <c r="E2233" s="19">
        <v>30303.24</v>
      </c>
      <c r="F2233" s="34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39">
        <f>ROUND((E2233/D2233)*100, 0)</f>
        <v>1212</v>
      </c>
      <c r="P2233" s="19">
        <f t="shared" si="68"/>
        <v>27.23</v>
      </c>
      <c r="Q2233" t="s">
        <v>8337</v>
      </c>
      <c r="R2233" t="s">
        <v>8355</v>
      </c>
      <c r="S2233" s="30">
        <f>(((I2233/60)/60)/24)+DATE(1970, 1, 1)</f>
        <v>41450.208333333336</v>
      </c>
      <c r="T2233" s="30">
        <f t="shared" si="69"/>
        <v>41423.910891203705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 s="19">
        <v>5000</v>
      </c>
      <c r="E2234" s="19">
        <v>24790</v>
      </c>
      <c r="F2234" s="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39">
        <f>ROUND((E2234/D2234)*100, 0)</f>
        <v>496</v>
      </c>
      <c r="P2234" s="19">
        <f t="shared" si="68"/>
        <v>25.09</v>
      </c>
      <c r="Q2234" t="s">
        <v>8337</v>
      </c>
      <c r="R2234" t="s">
        <v>8355</v>
      </c>
      <c r="S2234" s="30">
        <f>(((I2234/60)/60)/24)+DATE(1970, 1, 1)</f>
        <v>41839.125</v>
      </c>
      <c r="T2234" s="30">
        <f t="shared" si="69"/>
        <v>41806.794074074074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 s="19">
        <v>2500</v>
      </c>
      <c r="E2235" s="19">
        <v>8301</v>
      </c>
      <c r="F2235" s="34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39">
        <f>ROUND((E2235/D2235)*100, 0)</f>
        <v>332</v>
      </c>
      <c r="P2235" s="19">
        <f t="shared" si="68"/>
        <v>21.23</v>
      </c>
      <c r="Q2235" t="s">
        <v>8337</v>
      </c>
      <c r="R2235" t="s">
        <v>8355</v>
      </c>
      <c r="S2235" s="30">
        <f>(((I2235/60)/60)/24)+DATE(1970, 1, 1)</f>
        <v>42352</v>
      </c>
      <c r="T2235" s="30">
        <f t="shared" si="69"/>
        <v>42331.378923611104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 s="19">
        <v>100</v>
      </c>
      <c r="E2236" s="19">
        <v>1165</v>
      </c>
      <c r="F2236" s="34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39">
        <f>ROUND((E2236/D2236)*100, 0)</f>
        <v>1165</v>
      </c>
      <c r="P2236" s="19">
        <f t="shared" si="68"/>
        <v>41.61</v>
      </c>
      <c r="Q2236" t="s">
        <v>8337</v>
      </c>
      <c r="R2236" t="s">
        <v>8355</v>
      </c>
      <c r="S2236" s="30">
        <f>(((I2236/60)/60)/24)+DATE(1970, 1, 1)</f>
        <v>42740.824618055558</v>
      </c>
      <c r="T2236" s="30">
        <f t="shared" si="69"/>
        <v>42710.824618055558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 s="19">
        <v>13000</v>
      </c>
      <c r="E2237" s="19">
        <v>19931</v>
      </c>
      <c r="F2237" s="34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38">
        <f>ROUND((E2237/D2237)*100, 0)</f>
        <v>153</v>
      </c>
      <c r="P2237" s="19">
        <f t="shared" si="68"/>
        <v>135.59</v>
      </c>
      <c r="Q2237" t="s">
        <v>8337</v>
      </c>
      <c r="R2237" t="s">
        <v>8355</v>
      </c>
      <c r="S2237" s="30">
        <f>(((I2237/60)/60)/24)+DATE(1970, 1, 1)</f>
        <v>42091.980451388896</v>
      </c>
      <c r="T2237" s="30">
        <f t="shared" si="69"/>
        <v>42062.022118055553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 s="19">
        <v>2800</v>
      </c>
      <c r="E2238" s="19">
        <v>15039</v>
      </c>
      <c r="F2238" s="34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39">
        <f>ROUND((E2238/D2238)*100, 0)</f>
        <v>537</v>
      </c>
      <c r="P2238" s="19">
        <f t="shared" si="68"/>
        <v>22.12</v>
      </c>
      <c r="Q2238" t="s">
        <v>8337</v>
      </c>
      <c r="R2238" t="s">
        <v>8355</v>
      </c>
      <c r="S2238" s="30">
        <f>(((I2238/60)/60)/24)+DATE(1970, 1, 1)</f>
        <v>42401.617164351846</v>
      </c>
      <c r="T2238" s="30">
        <f t="shared" si="69"/>
        <v>42371.617164351846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 s="19">
        <v>18000</v>
      </c>
      <c r="E2239" s="19">
        <v>63527</v>
      </c>
      <c r="F2239" s="34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39">
        <f>ROUND((E2239/D2239)*100, 0)</f>
        <v>353</v>
      </c>
      <c r="P2239" s="19">
        <f t="shared" si="68"/>
        <v>64.63</v>
      </c>
      <c r="Q2239" t="s">
        <v>8337</v>
      </c>
      <c r="R2239" t="s">
        <v>8355</v>
      </c>
      <c r="S2239" s="30">
        <f>(((I2239/60)/60)/24)+DATE(1970, 1, 1)</f>
        <v>41955.332638888889</v>
      </c>
      <c r="T2239" s="30">
        <f t="shared" si="69"/>
        <v>41915.003275462965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 s="19">
        <v>4000</v>
      </c>
      <c r="E2240" s="19">
        <v>5496</v>
      </c>
      <c r="F2240" s="34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38">
        <f>ROUND((E2240/D2240)*100, 0)</f>
        <v>137</v>
      </c>
      <c r="P2240" s="19">
        <f t="shared" si="68"/>
        <v>69.569999999999993</v>
      </c>
      <c r="Q2240" t="s">
        <v>8337</v>
      </c>
      <c r="R2240" t="s">
        <v>8355</v>
      </c>
      <c r="S2240" s="30">
        <f>(((I2240/60)/60)/24)+DATE(1970, 1, 1)</f>
        <v>42804.621712962966</v>
      </c>
      <c r="T2240" s="30">
        <f t="shared" si="69"/>
        <v>42774.621712962966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 s="19">
        <v>25000</v>
      </c>
      <c r="E2241" s="19">
        <v>32006.67</v>
      </c>
      <c r="F2241" s="34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38">
        <f>ROUND((E2241/D2241)*100, 0)</f>
        <v>128</v>
      </c>
      <c r="P2241" s="19">
        <f t="shared" si="68"/>
        <v>75.13</v>
      </c>
      <c r="Q2241" t="s">
        <v>8337</v>
      </c>
      <c r="R2241" t="s">
        <v>8355</v>
      </c>
      <c r="S2241" s="30">
        <f>(((I2241/60)/60)/24)+DATE(1970, 1, 1)</f>
        <v>41609.168055555558</v>
      </c>
      <c r="T2241" s="30">
        <f t="shared" si="69"/>
        <v>41572.958495370374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 s="19">
        <v>5000</v>
      </c>
      <c r="E2242" s="19">
        <v>13534</v>
      </c>
      <c r="F2242" s="34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39">
        <f>ROUND((E2242/D2242)*100, 0)</f>
        <v>271</v>
      </c>
      <c r="P2242" s="19">
        <f t="shared" si="68"/>
        <v>140.97999999999999</v>
      </c>
      <c r="Q2242" t="s">
        <v>8337</v>
      </c>
      <c r="R2242" t="s">
        <v>8355</v>
      </c>
      <c r="S2242" s="30">
        <f>(((I2242/60)/60)/24)+DATE(1970, 1, 1)</f>
        <v>42482.825740740736</v>
      </c>
      <c r="T2242" s="30">
        <f t="shared" si="69"/>
        <v>42452.825740740736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 s="19">
        <v>1000</v>
      </c>
      <c r="E2243" s="19">
        <v>8064</v>
      </c>
      <c r="F2243" s="34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39">
        <f>ROUND((E2243/D2243)*100, 0)</f>
        <v>806</v>
      </c>
      <c r="P2243" s="19">
        <f t="shared" ref="P2243:P2306" si="70">IFERROR(ROUND((E2243/L2243), 2),0)</f>
        <v>49.47</v>
      </c>
      <c r="Q2243" t="s">
        <v>8337</v>
      </c>
      <c r="R2243" t="s">
        <v>8355</v>
      </c>
      <c r="S2243" s="30">
        <f>(((I2243/60)/60)/24)+DATE(1970, 1, 1)</f>
        <v>42796.827546296292</v>
      </c>
      <c r="T2243" s="30">
        <f t="shared" ref="T2243:T2306" si="71">(((J2243/60)/60)/24)+DATE(1970, 1, 1)</f>
        <v>42766.827546296292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 s="19">
        <v>10000</v>
      </c>
      <c r="E2244" s="19">
        <v>136009.76</v>
      </c>
      <c r="F2244" s="3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39">
        <f>ROUND((E2244/D2244)*100, 0)</f>
        <v>1360</v>
      </c>
      <c r="P2244" s="19">
        <f t="shared" si="70"/>
        <v>53.87</v>
      </c>
      <c r="Q2244" t="s">
        <v>8337</v>
      </c>
      <c r="R2244" t="s">
        <v>8355</v>
      </c>
      <c r="S2244" s="30">
        <f>(((I2244/60)/60)/24)+DATE(1970, 1, 1)</f>
        <v>41605.126388888886</v>
      </c>
      <c r="T2244" s="30">
        <f t="shared" si="71"/>
        <v>41569.575613425928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 s="19">
        <v>1</v>
      </c>
      <c r="E2245" s="19">
        <v>9302.5</v>
      </c>
      <c r="F2245" s="34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39">
        <f>ROUND((E2245/D2245)*100, 0)</f>
        <v>930250</v>
      </c>
      <c r="P2245" s="19">
        <f t="shared" si="70"/>
        <v>4.57</v>
      </c>
      <c r="Q2245" t="s">
        <v>8337</v>
      </c>
      <c r="R2245" t="s">
        <v>8355</v>
      </c>
      <c r="S2245" s="30">
        <f>(((I2245/60)/60)/24)+DATE(1970, 1, 1)</f>
        <v>42807.125</v>
      </c>
      <c r="T2245" s="30">
        <f t="shared" si="71"/>
        <v>42800.751041666663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 s="19">
        <v>5000</v>
      </c>
      <c r="E2246" s="19">
        <v>18851</v>
      </c>
      <c r="F2246" s="34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39">
        <f>ROUND((E2246/D2246)*100, 0)</f>
        <v>377</v>
      </c>
      <c r="P2246" s="19">
        <f t="shared" si="70"/>
        <v>65</v>
      </c>
      <c r="Q2246" t="s">
        <v>8337</v>
      </c>
      <c r="R2246" t="s">
        <v>8355</v>
      </c>
      <c r="S2246" s="30">
        <f>(((I2246/60)/60)/24)+DATE(1970, 1, 1)</f>
        <v>42659.854166666672</v>
      </c>
      <c r="T2246" s="30">
        <f t="shared" si="71"/>
        <v>42647.818819444445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 s="19">
        <v>4000</v>
      </c>
      <c r="E2247" s="19">
        <v>105881</v>
      </c>
      <c r="F2247" s="34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39">
        <f>ROUND((E2247/D2247)*100, 0)</f>
        <v>2647</v>
      </c>
      <c r="P2247" s="19">
        <f t="shared" si="70"/>
        <v>53.48</v>
      </c>
      <c r="Q2247" t="s">
        <v>8337</v>
      </c>
      <c r="R2247" t="s">
        <v>8355</v>
      </c>
      <c r="S2247" s="30">
        <f>(((I2247/60)/60)/24)+DATE(1970, 1, 1)</f>
        <v>41691.75</v>
      </c>
      <c r="T2247" s="30">
        <f t="shared" si="71"/>
        <v>41660.708530092597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 s="19">
        <v>2500</v>
      </c>
      <c r="E2248" s="19">
        <v>2503</v>
      </c>
      <c r="F2248" s="34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38">
        <f>ROUND((E2248/D2248)*100, 0)</f>
        <v>100</v>
      </c>
      <c r="P2248" s="19">
        <f t="shared" si="70"/>
        <v>43.91</v>
      </c>
      <c r="Q2248" t="s">
        <v>8337</v>
      </c>
      <c r="R2248" t="s">
        <v>8355</v>
      </c>
      <c r="S2248" s="30">
        <f>(((I2248/60)/60)/24)+DATE(1970, 1, 1)</f>
        <v>42251.79178240741</v>
      </c>
      <c r="T2248" s="30">
        <f t="shared" si="71"/>
        <v>42221.79178240741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 s="19">
        <v>18500</v>
      </c>
      <c r="E2249" s="19">
        <v>19324</v>
      </c>
      <c r="F2249" s="34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38">
        <f>ROUND((E2249/D2249)*100, 0)</f>
        <v>104</v>
      </c>
      <c r="P2249" s="19">
        <f t="shared" si="70"/>
        <v>50.85</v>
      </c>
      <c r="Q2249" t="s">
        <v>8337</v>
      </c>
      <c r="R2249" t="s">
        <v>8355</v>
      </c>
      <c r="S2249" s="30">
        <f>(((I2249/60)/60)/24)+DATE(1970, 1, 1)</f>
        <v>42214.666261574079</v>
      </c>
      <c r="T2249" s="30">
        <f t="shared" si="71"/>
        <v>42200.666261574079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 s="19">
        <v>7000</v>
      </c>
      <c r="E2250" s="19">
        <v>7505</v>
      </c>
      <c r="F2250" s="34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38">
        <f>ROUND((E2250/D2250)*100, 0)</f>
        <v>107</v>
      </c>
      <c r="P2250" s="19">
        <f t="shared" si="70"/>
        <v>58.63</v>
      </c>
      <c r="Q2250" t="s">
        <v>8337</v>
      </c>
      <c r="R2250" t="s">
        <v>8355</v>
      </c>
      <c r="S2250" s="30">
        <f>(((I2250/60)/60)/24)+DATE(1970, 1, 1)</f>
        <v>42718.875902777778</v>
      </c>
      <c r="T2250" s="30">
        <f t="shared" si="71"/>
        <v>42688.875902777778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 s="19">
        <v>3500</v>
      </c>
      <c r="E2251" s="19">
        <v>5907</v>
      </c>
      <c r="F2251" s="34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38">
        <f>ROUND((E2251/D2251)*100, 0)</f>
        <v>169</v>
      </c>
      <c r="P2251" s="19">
        <f t="shared" si="70"/>
        <v>32.82</v>
      </c>
      <c r="Q2251" t="s">
        <v>8337</v>
      </c>
      <c r="R2251" t="s">
        <v>8355</v>
      </c>
      <c r="S2251" s="30">
        <f>(((I2251/60)/60)/24)+DATE(1970, 1, 1)</f>
        <v>41366.661631944444</v>
      </c>
      <c r="T2251" s="30">
        <f t="shared" si="71"/>
        <v>41336.703298611108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 s="19">
        <v>25000</v>
      </c>
      <c r="E2252" s="19">
        <v>243778</v>
      </c>
      <c r="F2252" s="34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39">
        <f>ROUND((E2252/D2252)*100, 0)</f>
        <v>975</v>
      </c>
      <c r="P2252" s="19">
        <f t="shared" si="70"/>
        <v>426.93</v>
      </c>
      <c r="Q2252" t="s">
        <v>8337</v>
      </c>
      <c r="R2252" t="s">
        <v>8355</v>
      </c>
      <c r="S2252" s="30">
        <f>(((I2252/60)/60)/24)+DATE(1970, 1, 1)</f>
        <v>42707.0471412037</v>
      </c>
      <c r="T2252" s="30">
        <f t="shared" si="71"/>
        <v>42677.005474537036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 s="19">
        <v>8500</v>
      </c>
      <c r="E2253" s="19">
        <v>11428.19</v>
      </c>
      <c r="F2253" s="34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38">
        <f>ROUND((E2253/D2253)*100, 0)</f>
        <v>134</v>
      </c>
      <c r="P2253" s="19">
        <f t="shared" si="70"/>
        <v>23.81</v>
      </c>
      <c r="Q2253" t="s">
        <v>8337</v>
      </c>
      <c r="R2253" t="s">
        <v>8355</v>
      </c>
      <c r="S2253" s="30">
        <f>(((I2253/60)/60)/24)+DATE(1970, 1, 1)</f>
        <v>41867.34579861111</v>
      </c>
      <c r="T2253" s="30">
        <f t="shared" si="71"/>
        <v>41846.34579861111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 s="19">
        <v>9000</v>
      </c>
      <c r="E2254" s="19">
        <v>24505</v>
      </c>
      <c r="F2254" s="3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39">
        <f>ROUND((E2254/D2254)*100, 0)</f>
        <v>272</v>
      </c>
      <c r="P2254" s="19">
        <f t="shared" si="70"/>
        <v>98.41</v>
      </c>
      <c r="Q2254" t="s">
        <v>8337</v>
      </c>
      <c r="R2254" t="s">
        <v>8355</v>
      </c>
      <c r="S2254" s="30">
        <f>(((I2254/60)/60)/24)+DATE(1970, 1, 1)</f>
        <v>42588.327986111108</v>
      </c>
      <c r="T2254" s="30">
        <f t="shared" si="71"/>
        <v>42573.327986111108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 s="19">
        <v>8000</v>
      </c>
      <c r="E2255" s="19">
        <v>9015</v>
      </c>
      <c r="F2255" s="34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38">
        <f>ROUND((E2255/D2255)*100, 0)</f>
        <v>113</v>
      </c>
      <c r="P2255" s="19">
        <f t="shared" si="70"/>
        <v>107.32</v>
      </c>
      <c r="Q2255" t="s">
        <v>8337</v>
      </c>
      <c r="R2255" t="s">
        <v>8355</v>
      </c>
      <c r="S2255" s="30">
        <f>(((I2255/60)/60)/24)+DATE(1970, 1, 1)</f>
        <v>42326.672997685186</v>
      </c>
      <c r="T2255" s="30">
        <f t="shared" si="71"/>
        <v>42296.631331018521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 s="19">
        <v>500</v>
      </c>
      <c r="E2256" s="19">
        <v>2299</v>
      </c>
      <c r="F2256" s="34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39">
        <f>ROUND((E2256/D2256)*100, 0)</f>
        <v>460</v>
      </c>
      <c r="P2256" s="19">
        <f t="shared" si="70"/>
        <v>11.67</v>
      </c>
      <c r="Q2256" t="s">
        <v>8337</v>
      </c>
      <c r="R2256" t="s">
        <v>8355</v>
      </c>
      <c r="S2256" s="30">
        <f>(((I2256/60)/60)/24)+DATE(1970, 1, 1)</f>
        <v>42759.647777777776</v>
      </c>
      <c r="T2256" s="30">
        <f t="shared" si="71"/>
        <v>42752.647777777776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 s="19">
        <v>3950</v>
      </c>
      <c r="E2257" s="19">
        <v>11323</v>
      </c>
      <c r="F2257" s="34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39">
        <f>ROUND((E2257/D2257)*100, 0)</f>
        <v>287</v>
      </c>
      <c r="P2257" s="19">
        <f t="shared" si="70"/>
        <v>41.78</v>
      </c>
      <c r="Q2257" t="s">
        <v>8337</v>
      </c>
      <c r="R2257" t="s">
        <v>8355</v>
      </c>
      <c r="S2257" s="30">
        <f>(((I2257/60)/60)/24)+DATE(1970, 1, 1)</f>
        <v>42497.951979166668</v>
      </c>
      <c r="T2257" s="30">
        <f t="shared" si="71"/>
        <v>42467.951979166668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 s="19">
        <v>480</v>
      </c>
      <c r="E2258" s="19">
        <v>1069</v>
      </c>
      <c r="F2258" s="34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39">
        <f>ROUND((E2258/D2258)*100, 0)</f>
        <v>223</v>
      </c>
      <c r="P2258" s="19">
        <f t="shared" si="70"/>
        <v>21.38</v>
      </c>
      <c r="Q2258" t="s">
        <v>8337</v>
      </c>
      <c r="R2258" t="s">
        <v>8355</v>
      </c>
      <c r="S2258" s="30">
        <f>(((I2258/60)/60)/24)+DATE(1970, 1, 1)</f>
        <v>42696.451921296291</v>
      </c>
      <c r="T2258" s="30">
        <f t="shared" si="71"/>
        <v>42682.451921296291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 s="19">
        <v>2500</v>
      </c>
      <c r="E2259" s="19">
        <v>15903.5</v>
      </c>
      <c r="F2259" s="34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39">
        <f>ROUND((E2259/D2259)*100, 0)</f>
        <v>636</v>
      </c>
      <c r="P2259" s="19">
        <f t="shared" si="70"/>
        <v>94.1</v>
      </c>
      <c r="Q2259" t="s">
        <v>8337</v>
      </c>
      <c r="R2259" t="s">
        <v>8355</v>
      </c>
      <c r="S2259" s="30">
        <f>(((I2259/60)/60)/24)+DATE(1970, 1, 1)</f>
        <v>42540.958333333328</v>
      </c>
      <c r="T2259" s="30">
        <f t="shared" si="71"/>
        <v>42505.936678240745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 s="19">
        <v>2200</v>
      </c>
      <c r="E2260" s="19">
        <v>3223</v>
      </c>
      <c r="F2260" s="34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38">
        <f>ROUND((E2260/D2260)*100, 0)</f>
        <v>147</v>
      </c>
      <c r="P2260" s="19">
        <f t="shared" si="70"/>
        <v>15.72</v>
      </c>
      <c r="Q2260" t="s">
        <v>8337</v>
      </c>
      <c r="R2260" t="s">
        <v>8355</v>
      </c>
      <c r="S2260" s="30">
        <f>(((I2260/60)/60)/24)+DATE(1970, 1, 1)</f>
        <v>42166.75100694444</v>
      </c>
      <c r="T2260" s="30">
        <f t="shared" si="71"/>
        <v>42136.75100694444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 s="19">
        <v>1000</v>
      </c>
      <c r="E2261" s="19">
        <v>18671</v>
      </c>
      <c r="F2261" s="34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39">
        <f>ROUND((E2261/D2261)*100, 0)</f>
        <v>1867</v>
      </c>
      <c r="P2261" s="19">
        <f t="shared" si="70"/>
        <v>90.64</v>
      </c>
      <c r="Q2261" t="s">
        <v>8337</v>
      </c>
      <c r="R2261" t="s">
        <v>8355</v>
      </c>
      <c r="S2261" s="30">
        <f>(((I2261/60)/60)/24)+DATE(1970, 1, 1)</f>
        <v>42712.804814814815</v>
      </c>
      <c r="T2261" s="30">
        <f t="shared" si="71"/>
        <v>42702.804814814815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 s="19">
        <v>2500</v>
      </c>
      <c r="E2262" s="19">
        <v>8173</v>
      </c>
      <c r="F2262" s="34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39">
        <f>ROUND((E2262/D2262)*100, 0)</f>
        <v>327</v>
      </c>
      <c r="P2262" s="19">
        <f t="shared" si="70"/>
        <v>97.3</v>
      </c>
      <c r="Q2262" t="s">
        <v>8337</v>
      </c>
      <c r="R2262" t="s">
        <v>8355</v>
      </c>
      <c r="S2262" s="30">
        <f>(((I2262/60)/60)/24)+DATE(1970, 1, 1)</f>
        <v>41724.975115740745</v>
      </c>
      <c r="T2262" s="30">
        <f t="shared" si="71"/>
        <v>41695.016782407409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 s="19">
        <v>1000</v>
      </c>
      <c r="E2263" s="19">
        <v>7795</v>
      </c>
      <c r="F2263" s="34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39">
        <f>ROUND((E2263/D2263)*100, 0)</f>
        <v>780</v>
      </c>
      <c r="P2263" s="19">
        <f t="shared" si="70"/>
        <v>37.119999999999997</v>
      </c>
      <c r="Q2263" t="s">
        <v>8337</v>
      </c>
      <c r="R2263" t="s">
        <v>8355</v>
      </c>
      <c r="S2263" s="30">
        <f>(((I2263/60)/60)/24)+DATE(1970, 1, 1)</f>
        <v>42780.724768518514</v>
      </c>
      <c r="T2263" s="30">
        <f t="shared" si="71"/>
        <v>42759.724768518514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 s="19">
        <v>3300</v>
      </c>
      <c r="E2264" s="19">
        <v>5087</v>
      </c>
      <c r="F2264" s="3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38">
        <f>ROUND((E2264/D2264)*100, 0)</f>
        <v>154</v>
      </c>
      <c r="P2264" s="19">
        <f t="shared" si="70"/>
        <v>28.1</v>
      </c>
      <c r="Q2264" t="s">
        <v>8337</v>
      </c>
      <c r="R2264" t="s">
        <v>8355</v>
      </c>
      <c r="S2264" s="30">
        <f>(((I2264/60)/60)/24)+DATE(1970, 1, 1)</f>
        <v>41961</v>
      </c>
      <c r="T2264" s="30">
        <f t="shared" si="71"/>
        <v>41926.585162037038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 s="19">
        <v>7500</v>
      </c>
      <c r="E2265" s="19">
        <v>8666</v>
      </c>
      <c r="F2265" s="34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38">
        <f>ROUND((E2265/D2265)*100, 0)</f>
        <v>116</v>
      </c>
      <c r="P2265" s="19">
        <f t="shared" si="70"/>
        <v>144.43</v>
      </c>
      <c r="Q2265" t="s">
        <v>8337</v>
      </c>
      <c r="R2265" t="s">
        <v>8355</v>
      </c>
      <c r="S2265" s="30">
        <f>(((I2265/60)/60)/24)+DATE(1970, 1, 1)</f>
        <v>42035.832326388889</v>
      </c>
      <c r="T2265" s="30">
        <f t="shared" si="71"/>
        <v>42014.832326388889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 s="19">
        <v>6000</v>
      </c>
      <c r="E2266" s="19">
        <v>10802</v>
      </c>
      <c r="F2266" s="34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38">
        <f>ROUND((E2266/D2266)*100, 0)</f>
        <v>180</v>
      </c>
      <c r="P2266" s="19">
        <f t="shared" si="70"/>
        <v>24.27</v>
      </c>
      <c r="Q2266" t="s">
        <v>8337</v>
      </c>
      <c r="R2266" t="s">
        <v>8355</v>
      </c>
      <c r="S2266" s="30">
        <f>(((I2266/60)/60)/24)+DATE(1970, 1, 1)</f>
        <v>42513.125</v>
      </c>
      <c r="T2266" s="30">
        <f t="shared" si="71"/>
        <v>42496.582337962958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 s="19">
        <v>200</v>
      </c>
      <c r="E2267" s="19">
        <v>597</v>
      </c>
      <c r="F2267" s="34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39">
        <f>ROUND((E2267/D2267)*100, 0)</f>
        <v>299</v>
      </c>
      <c r="P2267" s="19">
        <f t="shared" si="70"/>
        <v>35.119999999999997</v>
      </c>
      <c r="Q2267" t="s">
        <v>8337</v>
      </c>
      <c r="R2267" t="s">
        <v>8355</v>
      </c>
      <c r="S2267" s="30">
        <f>(((I2267/60)/60)/24)+DATE(1970, 1, 1)</f>
        <v>42696.853090277778</v>
      </c>
      <c r="T2267" s="30">
        <f t="shared" si="71"/>
        <v>42689.853090277778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 s="19">
        <v>1500</v>
      </c>
      <c r="E2268" s="19">
        <v>4804</v>
      </c>
      <c r="F2268" s="34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39">
        <f>ROUND((E2268/D2268)*100, 0)</f>
        <v>320</v>
      </c>
      <c r="P2268" s="19">
        <f t="shared" si="70"/>
        <v>24.76</v>
      </c>
      <c r="Q2268" t="s">
        <v>8337</v>
      </c>
      <c r="R2268" t="s">
        <v>8355</v>
      </c>
      <c r="S2268" s="30">
        <f>(((I2268/60)/60)/24)+DATE(1970, 1, 1)</f>
        <v>42487.083333333328</v>
      </c>
      <c r="T2268" s="30">
        <f t="shared" si="71"/>
        <v>42469.874907407408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 s="19">
        <v>20000</v>
      </c>
      <c r="E2269" s="19">
        <v>76105</v>
      </c>
      <c r="F2269" s="34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39">
        <f>ROUND((E2269/D2269)*100, 0)</f>
        <v>381</v>
      </c>
      <c r="P2269" s="19">
        <f t="shared" si="70"/>
        <v>188.38</v>
      </c>
      <c r="Q2269" t="s">
        <v>8337</v>
      </c>
      <c r="R2269" t="s">
        <v>8355</v>
      </c>
      <c r="S2269" s="30">
        <f>(((I2269/60)/60)/24)+DATE(1970, 1, 1)</f>
        <v>41994.041666666672</v>
      </c>
      <c r="T2269" s="30">
        <f t="shared" si="71"/>
        <v>41968.829826388886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 s="19">
        <v>28000</v>
      </c>
      <c r="E2270" s="19">
        <v>28728</v>
      </c>
      <c r="F2270" s="34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38">
        <f>ROUND((E2270/D2270)*100, 0)</f>
        <v>103</v>
      </c>
      <c r="P2270" s="19">
        <f t="shared" si="70"/>
        <v>148.08000000000001</v>
      </c>
      <c r="Q2270" t="s">
        <v>8337</v>
      </c>
      <c r="R2270" t="s">
        <v>8355</v>
      </c>
      <c r="S2270" s="30">
        <f>(((I2270/60)/60)/24)+DATE(1970, 1, 1)</f>
        <v>42806.082349537035</v>
      </c>
      <c r="T2270" s="30">
        <f t="shared" si="71"/>
        <v>42776.082349537035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 s="19">
        <v>2500</v>
      </c>
      <c r="E2271" s="19">
        <v>45041</v>
      </c>
      <c r="F2271" s="34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39">
        <f>ROUND((E2271/D2271)*100, 0)</f>
        <v>1802</v>
      </c>
      <c r="P2271" s="19">
        <f t="shared" si="70"/>
        <v>49.93</v>
      </c>
      <c r="Q2271" t="s">
        <v>8337</v>
      </c>
      <c r="R2271" t="s">
        <v>8355</v>
      </c>
      <c r="S2271" s="30">
        <f>(((I2271/60)/60)/24)+DATE(1970, 1, 1)</f>
        <v>42801.208333333328</v>
      </c>
      <c r="T2271" s="30">
        <f t="shared" si="71"/>
        <v>42776.704432870371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 s="19">
        <v>25000</v>
      </c>
      <c r="E2272" s="19">
        <v>180062</v>
      </c>
      <c r="F2272" s="34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39">
        <f>ROUND((E2272/D2272)*100, 0)</f>
        <v>720</v>
      </c>
      <c r="P2272" s="19">
        <f t="shared" si="70"/>
        <v>107.82</v>
      </c>
      <c r="Q2272" t="s">
        <v>8337</v>
      </c>
      <c r="R2272" t="s">
        <v>8355</v>
      </c>
      <c r="S2272" s="30">
        <f>(((I2272/60)/60)/24)+DATE(1970, 1, 1)</f>
        <v>42745.915972222225</v>
      </c>
      <c r="T2272" s="30">
        <f t="shared" si="71"/>
        <v>42725.869363425925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 s="19">
        <v>20000</v>
      </c>
      <c r="E2273" s="19">
        <v>56618</v>
      </c>
      <c r="F2273" s="34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39">
        <f>ROUND((E2273/D2273)*100, 0)</f>
        <v>283</v>
      </c>
      <c r="P2273" s="19">
        <f t="shared" si="70"/>
        <v>42.63</v>
      </c>
      <c r="Q2273" t="s">
        <v>8337</v>
      </c>
      <c r="R2273" t="s">
        <v>8355</v>
      </c>
      <c r="S2273" s="30">
        <f>(((I2273/60)/60)/24)+DATE(1970, 1, 1)</f>
        <v>42714.000046296293</v>
      </c>
      <c r="T2273" s="30">
        <f t="shared" si="71"/>
        <v>42684.000046296293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 s="19">
        <v>1000</v>
      </c>
      <c r="E2274" s="19">
        <v>13566</v>
      </c>
      <c r="F2274" s="3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39">
        <f>ROUND((E2274/D2274)*100, 0)</f>
        <v>1357</v>
      </c>
      <c r="P2274" s="19">
        <f t="shared" si="70"/>
        <v>14.37</v>
      </c>
      <c r="Q2274" t="s">
        <v>8337</v>
      </c>
      <c r="R2274" t="s">
        <v>8355</v>
      </c>
      <c r="S2274" s="30">
        <f>(((I2274/60)/60)/24)+DATE(1970, 1, 1)</f>
        <v>42345.699490740735</v>
      </c>
      <c r="T2274" s="30">
        <f t="shared" si="71"/>
        <v>42315.699490740735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 s="19">
        <v>2500</v>
      </c>
      <c r="E2275" s="19">
        <v>5509</v>
      </c>
      <c r="F2275" s="34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39">
        <f>ROUND((E2275/D2275)*100, 0)</f>
        <v>220</v>
      </c>
      <c r="P2275" s="19">
        <f t="shared" si="70"/>
        <v>37.479999999999997</v>
      </c>
      <c r="Q2275" t="s">
        <v>8337</v>
      </c>
      <c r="R2275" t="s">
        <v>8355</v>
      </c>
      <c r="S2275" s="30">
        <f>(((I2275/60)/60)/24)+DATE(1970, 1, 1)</f>
        <v>42806.507430555561</v>
      </c>
      <c r="T2275" s="30">
        <f t="shared" si="71"/>
        <v>42781.549097222218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 s="19">
        <v>2500</v>
      </c>
      <c r="E2276" s="19">
        <v>2990</v>
      </c>
      <c r="F2276" s="34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38">
        <f>ROUND((E2276/D2276)*100, 0)</f>
        <v>120</v>
      </c>
      <c r="P2276" s="19">
        <f t="shared" si="70"/>
        <v>30.2</v>
      </c>
      <c r="Q2276" t="s">
        <v>8337</v>
      </c>
      <c r="R2276" t="s">
        <v>8355</v>
      </c>
      <c r="S2276" s="30">
        <f>(((I2276/60)/60)/24)+DATE(1970, 1, 1)</f>
        <v>41693.500659722224</v>
      </c>
      <c r="T2276" s="30">
        <f t="shared" si="71"/>
        <v>41663.500659722224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 s="19">
        <v>650</v>
      </c>
      <c r="E2277" s="19">
        <v>2650.5</v>
      </c>
      <c r="F2277" s="34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39">
        <f>ROUND((E2277/D2277)*100, 0)</f>
        <v>408</v>
      </c>
      <c r="P2277" s="19">
        <f t="shared" si="70"/>
        <v>33.549999999999997</v>
      </c>
      <c r="Q2277" t="s">
        <v>8337</v>
      </c>
      <c r="R2277" t="s">
        <v>8355</v>
      </c>
      <c r="S2277" s="30">
        <f>(((I2277/60)/60)/24)+DATE(1970, 1, 1)</f>
        <v>41995.616655092599</v>
      </c>
      <c r="T2277" s="30">
        <f t="shared" si="71"/>
        <v>41965.616655092599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 s="19">
        <v>4589</v>
      </c>
      <c r="E2278" s="19">
        <v>4856</v>
      </c>
      <c r="F2278" s="34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38">
        <f>ROUND((E2278/D2278)*100, 0)</f>
        <v>106</v>
      </c>
      <c r="P2278" s="19">
        <f t="shared" si="70"/>
        <v>64.75</v>
      </c>
      <c r="Q2278" t="s">
        <v>8337</v>
      </c>
      <c r="R2278" t="s">
        <v>8355</v>
      </c>
      <c r="S2278" s="30">
        <f>(((I2278/60)/60)/24)+DATE(1970, 1, 1)</f>
        <v>41644.651493055557</v>
      </c>
      <c r="T2278" s="30">
        <f t="shared" si="71"/>
        <v>41614.651493055557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 s="19">
        <v>8500</v>
      </c>
      <c r="E2279" s="19">
        <v>11992</v>
      </c>
      <c r="F2279" s="34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38">
        <f>ROUND((E2279/D2279)*100, 0)</f>
        <v>141</v>
      </c>
      <c r="P2279" s="19">
        <f t="shared" si="70"/>
        <v>57.93</v>
      </c>
      <c r="Q2279" t="s">
        <v>8337</v>
      </c>
      <c r="R2279" t="s">
        <v>8355</v>
      </c>
      <c r="S2279" s="30">
        <f>(((I2279/60)/60)/24)+DATE(1970, 1, 1)</f>
        <v>40966.678506944445</v>
      </c>
      <c r="T2279" s="30">
        <f t="shared" si="71"/>
        <v>40936.678506944445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 s="19">
        <v>2000</v>
      </c>
      <c r="E2280" s="19">
        <v>5414</v>
      </c>
      <c r="F2280" s="34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39">
        <f>ROUND((E2280/D2280)*100, 0)</f>
        <v>271</v>
      </c>
      <c r="P2280" s="19">
        <f t="shared" si="70"/>
        <v>53.08</v>
      </c>
      <c r="Q2280" t="s">
        <v>8337</v>
      </c>
      <c r="R2280" t="s">
        <v>8355</v>
      </c>
      <c r="S2280" s="30">
        <f>(((I2280/60)/60)/24)+DATE(1970, 1, 1)</f>
        <v>42372.957638888889</v>
      </c>
      <c r="T2280" s="30">
        <f t="shared" si="71"/>
        <v>42338.709108796291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 s="19">
        <v>1000</v>
      </c>
      <c r="E2281" s="19">
        <v>1538</v>
      </c>
      <c r="F2281" s="34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38">
        <f>ROUND((E2281/D2281)*100, 0)</f>
        <v>154</v>
      </c>
      <c r="P2281" s="19">
        <f t="shared" si="70"/>
        <v>48.06</v>
      </c>
      <c r="Q2281" t="s">
        <v>8337</v>
      </c>
      <c r="R2281" t="s">
        <v>8355</v>
      </c>
      <c r="S2281" s="30">
        <f>(((I2281/60)/60)/24)+DATE(1970, 1, 1)</f>
        <v>42039.166666666672</v>
      </c>
      <c r="T2281" s="30">
        <f t="shared" si="71"/>
        <v>42020.806701388887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 s="19">
        <v>9800</v>
      </c>
      <c r="E2282" s="19">
        <v>39550.5</v>
      </c>
      <c r="F2282" s="34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39">
        <f>ROUND((E2282/D2282)*100, 0)</f>
        <v>404</v>
      </c>
      <c r="P2282" s="19">
        <f t="shared" si="70"/>
        <v>82.4</v>
      </c>
      <c r="Q2282" t="s">
        <v>8337</v>
      </c>
      <c r="R2282" t="s">
        <v>8355</v>
      </c>
      <c r="S2282" s="30">
        <f>(((I2282/60)/60)/24)+DATE(1970, 1, 1)</f>
        <v>42264.624895833331</v>
      </c>
      <c r="T2282" s="30">
        <f t="shared" si="71"/>
        <v>42234.624895833331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 s="19">
        <v>300</v>
      </c>
      <c r="E2283" s="19">
        <v>555</v>
      </c>
      <c r="F2283" s="34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38">
        <f>ROUND((E2283/D2283)*100, 0)</f>
        <v>185</v>
      </c>
      <c r="P2283" s="19">
        <f t="shared" si="70"/>
        <v>50.45</v>
      </c>
      <c r="Q2283" t="s">
        <v>8329</v>
      </c>
      <c r="R2283" t="s">
        <v>8330</v>
      </c>
      <c r="S2283" s="30">
        <f>(((I2283/60)/60)/24)+DATE(1970, 1, 1)</f>
        <v>40749.284722222219</v>
      </c>
      <c r="T2283" s="30">
        <f t="shared" si="71"/>
        <v>40687.285844907405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 s="19">
        <v>750</v>
      </c>
      <c r="E2284" s="19">
        <v>1390</v>
      </c>
      <c r="F2284" s="3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38">
        <f>ROUND((E2284/D2284)*100, 0)</f>
        <v>185</v>
      </c>
      <c r="P2284" s="19">
        <f t="shared" si="70"/>
        <v>115.83</v>
      </c>
      <c r="Q2284" t="s">
        <v>8329</v>
      </c>
      <c r="R2284" t="s">
        <v>8330</v>
      </c>
      <c r="S2284" s="30">
        <f>(((I2284/60)/60)/24)+DATE(1970, 1, 1)</f>
        <v>42383.17460648148</v>
      </c>
      <c r="T2284" s="30">
        <f t="shared" si="71"/>
        <v>42323.17460648148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 s="19">
        <v>3000</v>
      </c>
      <c r="E2285" s="19">
        <v>3025.66</v>
      </c>
      <c r="F2285" s="34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38">
        <f>ROUND((E2285/D2285)*100, 0)</f>
        <v>101</v>
      </c>
      <c r="P2285" s="19">
        <f t="shared" si="70"/>
        <v>63.03</v>
      </c>
      <c r="Q2285" t="s">
        <v>8329</v>
      </c>
      <c r="R2285" t="s">
        <v>8330</v>
      </c>
      <c r="S2285" s="30">
        <f>(((I2285/60)/60)/24)+DATE(1970, 1, 1)</f>
        <v>41038.083379629628</v>
      </c>
      <c r="T2285" s="30">
        <f t="shared" si="71"/>
        <v>40978.125046296293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 s="19">
        <v>6000</v>
      </c>
      <c r="E2286" s="19">
        <v>6373.27</v>
      </c>
      <c r="F2286" s="34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38">
        <f>ROUND((E2286/D2286)*100, 0)</f>
        <v>106</v>
      </c>
      <c r="P2286" s="19">
        <f t="shared" si="70"/>
        <v>108.02</v>
      </c>
      <c r="Q2286" t="s">
        <v>8329</v>
      </c>
      <c r="R2286" t="s">
        <v>8330</v>
      </c>
      <c r="S2286" s="30">
        <f>(((I2286/60)/60)/24)+DATE(1970, 1, 1)</f>
        <v>40614.166666666664</v>
      </c>
      <c r="T2286" s="30">
        <f t="shared" si="71"/>
        <v>40585.796817129631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 s="19">
        <v>3000</v>
      </c>
      <c r="E2287" s="19">
        <v>3641</v>
      </c>
      <c r="F2287" s="34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38">
        <f>ROUND((E2287/D2287)*100, 0)</f>
        <v>121</v>
      </c>
      <c r="P2287" s="19">
        <f t="shared" si="70"/>
        <v>46.09</v>
      </c>
      <c r="Q2287" t="s">
        <v>8329</v>
      </c>
      <c r="R2287" t="s">
        <v>8330</v>
      </c>
      <c r="S2287" s="30">
        <f>(((I2287/60)/60)/24)+DATE(1970, 1, 1)</f>
        <v>41089.185682870368</v>
      </c>
      <c r="T2287" s="30">
        <f t="shared" si="71"/>
        <v>41059.185682870368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 s="19">
        <v>1500</v>
      </c>
      <c r="E2288" s="19">
        <v>1501</v>
      </c>
      <c r="F2288" s="34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38">
        <f>ROUND((E2288/D2288)*100, 0)</f>
        <v>100</v>
      </c>
      <c r="P2288" s="19">
        <f t="shared" si="70"/>
        <v>107.21</v>
      </c>
      <c r="Q2288" t="s">
        <v>8329</v>
      </c>
      <c r="R2288" t="s">
        <v>8330</v>
      </c>
      <c r="S2288" s="30">
        <f>(((I2288/60)/60)/24)+DATE(1970, 1, 1)</f>
        <v>41523.165972222225</v>
      </c>
      <c r="T2288" s="30">
        <f t="shared" si="71"/>
        <v>41494.963587962964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 s="19">
        <v>4500</v>
      </c>
      <c r="E2289" s="19">
        <v>5398.99</v>
      </c>
      <c r="F2289" s="34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38">
        <f>ROUND((E2289/D2289)*100, 0)</f>
        <v>120</v>
      </c>
      <c r="P2289" s="19">
        <f t="shared" si="70"/>
        <v>50.93</v>
      </c>
      <c r="Q2289" t="s">
        <v>8329</v>
      </c>
      <c r="R2289" t="s">
        <v>8330</v>
      </c>
      <c r="S2289" s="30">
        <f>(((I2289/60)/60)/24)+DATE(1970, 1, 1)</f>
        <v>41813.667361111111</v>
      </c>
      <c r="T2289" s="30">
        <f t="shared" si="71"/>
        <v>41792.667361111111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 s="19">
        <v>1000</v>
      </c>
      <c r="E2290" s="19">
        <v>1001</v>
      </c>
      <c r="F2290" s="34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38">
        <f>ROUND((E2290/D2290)*100, 0)</f>
        <v>100</v>
      </c>
      <c r="P2290" s="19">
        <f t="shared" si="70"/>
        <v>40.04</v>
      </c>
      <c r="Q2290" t="s">
        <v>8329</v>
      </c>
      <c r="R2290" t="s">
        <v>8330</v>
      </c>
      <c r="S2290" s="30">
        <f>(((I2290/60)/60)/24)+DATE(1970, 1, 1)</f>
        <v>41086.75</v>
      </c>
      <c r="T2290" s="30">
        <f t="shared" si="71"/>
        <v>41067.827418981484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 s="19">
        <v>1500</v>
      </c>
      <c r="E2291" s="19">
        <v>1611</v>
      </c>
      <c r="F2291" s="34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38">
        <f>ROUND((E2291/D2291)*100, 0)</f>
        <v>107</v>
      </c>
      <c r="P2291" s="19">
        <f t="shared" si="70"/>
        <v>64.44</v>
      </c>
      <c r="Q2291" t="s">
        <v>8329</v>
      </c>
      <c r="R2291" t="s">
        <v>8330</v>
      </c>
      <c r="S2291" s="30">
        <f>(((I2291/60)/60)/24)+DATE(1970, 1, 1)</f>
        <v>41614.973611111112</v>
      </c>
      <c r="T2291" s="30">
        <f t="shared" si="71"/>
        <v>41571.998379629629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 s="19">
        <v>1500</v>
      </c>
      <c r="E2292" s="19">
        <v>1561</v>
      </c>
      <c r="F2292" s="34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38">
        <f>ROUND((E2292/D2292)*100, 0)</f>
        <v>104</v>
      </c>
      <c r="P2292" s="19">
        <f t="shared" si="70"/>
        <v>53.83</v>
      </c>
      <c r="Q2292" t="s">
        <v>8329</v>
      </c>
      <c r="R2292" t="s">
        <v>8330</v>
      </c>
      <c r="S2292" s="30">
        <f>(((I2292/60)/60)/24)+DATE(1970, 1, 1)</f>
        <v>40148.708333333336</v>
      </c>
      <c r="T2292" s="30">
        <f t="shared" si="71"/>
        <v>40070.253819444442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 s="19">
        <v>2500</v>
      </c>
      <c r="E2293" s="19">
        <v>4320</v>
      </c>
      <c r="F2293" s="34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38">
        <f>ROUND((E2293/D2293)*100, 0)</f>
        <v>173</v>
      </c>
      <c r="P2293" s="19">
        <f t="shared" si="70"/>
        <v>100.47</v>
      </c>
      <c r="Q2293" t="s">
        <v>8329</v>
      </c>
      <c r="R2293" t="s">
        <v>8330</v>
      </c>
      <c r="S2293" s="30">
        <f>(((I2293/60)/60)/24)+DATE(1970, 1, 1)</f>
        <v>41022.166666666664</v>
      </c>
      <c r="T2293" s="30">
        <f t="shared" si="71"/>
        <v>40987.977060185185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 s="19">
        <v>2000</v>
      </c>
      <c r="E2294" s="19">
        <v>2145.0100000000002</v>
      </c>
      <c r="F2294" s="3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38">
        <f>ROUND((E2294/D2294)*100, 0)</f>
        <v>107</v>
      </c>
      <c r="P2294" s="19">
        <f t="shared" si="70"/>
        <v>46.63</v>
      </c>
      <c r="Q2294" t="s">
        <v>8329</v>
      </c>
      <c r="R2294" t="s">
        <v>8330</v>
      </c>
      <c r="S2294" s="30">
        <f>(((I2294/60)/60)/24)+DATE(1970, 1, 1)</f>
        <v>41017.697638888887</v>
      </c>
      <c r="T2294" s="30">
        <f t="shared" si="71"/>
        <v>40987.697638888887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 s="19">
        <v>850</v>
      </c>
      <c r="E2295" s="19">
        <v>920</v>
      </c>
      <c r="F2295" s="34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38">
        <f>ROUND((E2295/D2295)*100, 0)</f>
        <v>108</v>
      </c>
      <c r="P2295" s="19">
        <f t="shared" si="70"/>
        <v>34.07</v>
      </c>
      <c r="Q2295" t="s">
        <v>8329</v>
      </c>
      <c r="R2295" t="s">
        <v>8330</v>
      </c>
      <c r="S2295" s="30">
        <f>(((I2295/60)/60)/24)+DATE(1970, 1, 1)</f>
        <v>41177.165972222225</v>
      </c>
      <c r="T2295" s="30">
        <f t="shared" si="71"/>
        <v>41151.708321759259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 s="19">
        <v>5000</v>
      </c>
      <c r="E2296" s="19">
        <v>7304.04</v>
      </c>
      <c r="F2296" s="34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38">
        <f>ROUND((E2296/D2296)*100, 0)</f>
        <v>146</v>
      </c>
      <c r="P2296" s="19">
        <f t="shared" si="70"/>
        <v>65.209999999999994</v>
      </c>
      <c r="Q2296" t="s">
        <v>8329</v>
      </c>
      <c r="R2296" t="s">
        <v>8330</v>
      </c>
      <c r="S2296" s="30">
        <f>(((I2296/60)/60)/24)+DATE(1970, 1, 1)</f>
        <v>41294.72314814815</v>
      </c>
      <c r="T2296" s="30">
        <f t="shared" si="71"/>
        <v>41264.72314814815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 s="19">
        <v>1200</v>
      </c>
      <c r="E2297" s="19">
        <v>1503</v>
      </c>
      <c r="F2297" s="34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38">
        <f>ROUND((E2297/D2297)*100, 0)</f>
        <v>125</v>
      </c>
      <c r="P2297" s="19">
        <f t="shared" si="70"/>
        <v>44.21</v>
      </c>
      <c r="Q2297" t="s">
        <v>8329</v>
      </c>
      <c r="R2297" t="s">
        <v>8330</v>
      </c>
      <c r="S2297" s="30">
        <f>(((I2297/60)/60)/24)+DATE(1970, 1, 1)</f>
        <v>41300.954351851848</v>
      </c>
      <c r="T2297" s="30">
        <f t="shared" si="71"/>
        <v>41270.954351851848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 s="19">
        <v>7000</v>
      </c>
      <c r="E2298" s="19">
        <v>10435</v>
      </c>
      <c r="F2298" s="34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38">
        <f>ROUND((E2298/D2298)*100, 0)</f>
        <v>149</v>
      </c>
      <c r="P2298" s="19">
        <f t="shared" si="70"/>
        <v>71.97</v>
      </c>
      <c r="Q2298" t="s">
        <v>8329</v>
      </c>
      <c r="R2298" t="s">
        <v>8330</v>
      </c>
      <c r="S2298" s="30">
        <f>(((I2298/60)/60)/24)+DATE(1970, 1, 1)</f>
        <v>40962.731782407405</v>
      </c>
      <c r="T2298" s="30">
        <f t="shared" si="71"/>
        <v>40927.731782407405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 s="19">
        <v>1000</v>
      </c>
      <c r="E2299" s="19">
        <v>1006</v>
      </c>
      <c r="F2299" s="34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38">
        <f>ROUND((E2299/D2299)*100, 0)</f>
        <v>101</v>
      </c>
      <c r="P2299" s="19">
        <f t="shared" si="70"/>
        <v>52.95</v>
      </c>
      <c r="Q2299" t="s">
        <v>8329</v>
      </c>
      <c r="R2299" t="s">
        <v>8330</v>
      </c>
      <c r="S2299" s="30">
        <f>(((I2299/60)/60)/24)+DATE(1970, 1, 1)</f>
        <v>40982.165972222225</v>
      </c>
      <c r="T2299" s="30">
        <f t="shared" si="71"/>
        <v>40948.042233796295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 s="19">
        <v>30000</v>
      </c>
      <c r="E2300" s="19">
        <v>31522</v>
      </c>
      <c r="F2300" s="34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38">
        <f>ROUND((E2300/D2300)*100, 0)</f>
        <v>105</v>
      </c>
      <c r="P2300" s="19">
        <f t="shared" si="70"/>
        <v>109.45</v>
      </c>
      <c r="Q2300" t="s">
        <v>8329</v>
      </c>
      <c r="R2300" t="s">
        <v>8330</v>
      </c>
      <c r="S2300" s="30">
        <f>(((I2300/60)/60)/24)+DATE(1970, 1, 1)</f>
        <v>41724.798993055556</v>
      </c>
      <c r="T2300" s="30">
        <f t="shared" si="71"/>
        <v>41694.84065972222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 s="19">
        <v>300</v>
      </c>
      <c r="E2301" s="19">
        <v>1050.5</v>
      </c>
      <c r="F2301" s="34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39">
        <f>ROUND((E2301/D2301)*100, 0)</f>
        <v>350</v>
      </c>
      <c r="P2301" s="19">
        <f t="shared" si="70"/>
        <v>75.040000000000006</v>
      </c>
      <c r="Q2301" t="s">
        <v>8329</v>
      </c>
      <c r="R2301" t="s">
        <v>8330</v>
      </c>
      <c r="S2301" s="30">
        <f>(((I2301/60)/60)/24)+DATE(1970, 1, 1)</f>
        <v>40580.032511574071</v>
      </c>
      <c r="T2301" s="30">
        <f t="shared" si="71"/>
        <v>40565.032511574071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 s="19">
        <v>800</v>
      </c>
      <c r="E2302" s="19">
        <v>810</v>
      </c>
      <c r="F2302" s="34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38">
        <f>ROUND((E2302/D2302)*100, 0)</f>
        <v>101</v>
      </c>
      <c r="P2302" s="19">
        <f t="shared" si="70"/>
        <v>115.71</v>
      </c>
      <c r="Q2302" t="s">
        <v>8329</v>
      </c>
      <c r="R2302" t="s">
        <v>8330</v>
      </c>
      <c r="S2302" s="30">
        <f>(((I2302/60)/60)/24)+DATE(1970, 1, 1)</f>
        <v>41088.727037037039</v>
      </c>
      <c r="T2302" s="30">
        <f t="shared" si="71"/>
        <v>41074.727037037039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 s="19">
        <v>5000</v>
      </c>
      <c r="E2303" s="19">
        <v>6680.22</v>
      </c>
      <c r="F2303" s="34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38">
        <f>ROUND((E2303/D2303)*100, 0)</f>
        <v>134</v>
      </c>
      <c r="P2303" s="19">
        <f t="shared" si="70"/>
        <v>31.66</v>
      </c>
      <c r="Q2303" t="s">
        <v>8329</v>
      </c>
      <c r="R2303" t="s">
        <v>8333</v>
      </c>
      <c r="S2303" s="30">
        <f>(((I2303/60)/60)/24)+DATE(1970, 1, 1)</f>
        <v>41446.146944444445</v>
      </c>
      <c r="T2303" s="30">
        <f t="shared" si="71"/>
        <v>41416.146944444445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 s="19">
        <v>2300</v>
      </c>
      <c r="E2304" s="19">
        <v>3925</v>
      </c>
      <c r="F2304" s="3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38">
        <f>ROUND((E2304/D2304)*100, 0)</f>
        <v>171</v>
      </c>
      <c r="P2304" s="19">
        <f t="shared" si="70"/>
        <v>46.18</v>
      </c>
      <c r="Q2304" t="s">
        <v>8329</v>
      </c>
      <c r="R2304" t="s">
        <v>8333</v>
      </c>
      <c r="S2304" s="30">
        <f>(((I2304/60)/60)/24)+DATE(1970, 1, 1)</f>
        <v>41639.291666666664</v>
      </c>
      <c r="T2304" s="30">
        <f t="shared" si="71"/>
        <v>41605.868449074071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 s="19">
        <v>6450</v>
      </c>
      <c r="E2305" s="19">
        <v>7053.61</v>
      </c>
      <c r="F2305" s="34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38">
        <f>ROUND((E2305/D2305)*100, 0)</f>
        <v>109</v>
      </c>
      <c r="P2305" s="19">
        <f t="shared" si="70"/>
        <v>68.48</v>
      </c>
      <c r="Q2305" t="s">
        <v>8329</v>
      </c>
      <c r="R2305" t="s">
        <v>8333</v>
      </c>
      <c r="S2305" s="30">
        <f>(((I2305/60)/60)/24)+DATE(1970, 1, 1)</f>
        <v>40890.152731481481</v>
      </c>
      <c r="T2305" s="30">
        <f t="shared" si="71"/>
        <v>40850.111064814817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 s="19">
        <v>6000</v>
      </c>
      <c r="E2306" s="19">
        <v>6042.02</v>
      </c>
      <c r="F2306" s="34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38">
        <f>ROUND((E2306/D2306)*100, 0)</f>
        <v>101</v>
      </c>
      <c r="P2306" s="19">
        <f t="shared" si="70"/>
        <v>53.47</v>
      </c>
      <c r="Q2306" t="s">
        <v>8329</v>
      </c>
      <c r="R2306" t="s">
        <v>8333</v>
      </c>
      <c r="S2306" s="30">
        <f>(((I2306/60)/60)/24)+DATE(1970, 1, 1)</f>
        <v>40544.207638888889</v>
      </c>
      <c r="T2306" s="30">
        <f t="shared" si="71"/>
        <v>40502.815868055557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 s="19">
        <v>18000</v>
      </c>
      <c r="E2307" s="19">
        <v>18221</v>
      </c>
      <c r="F2307" s="34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38">
        <f>ROUND((E2307/D2307)*100, 0)</f>
        <v>101</v>
      </c>
      <c r="P2307" s="19">
        <f t="shared" ref="P2307:P2370" si="72">IFERROR(ROUND((E2307/L2307), 2),0)</f>
        <v>109.11</v>
      </c>
      <c r="Q2307" t="s">
        <v>8329</v>
      </c>
      <c r="R2307" t="s">
        <v>8333</v>
      </c>
      <c r="S2307" s="30">
        <f>(((I2307/60)/60)/24)+DATE(1970, 1, 1)</f>
        <v>41859.75</v>
      </c>
      <c r="T2307" s="30">
        <f t="shared" ref="T2307:T2370" si="73">(((J2307/60)/60)/24)+DATE(1970, 1, 1)</f>
        <v>41834.695277777777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 s="19">
        <v>3500</v>
      </c>
      <c r="E2308" s="19">
        <v>3736.55</v>
      </c>
      <c r="F2308" s="34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38">
        <f>ROUND((E2308/D2308)*100, 0)</f>
        <v>107</v>
      </c>
      <c r="P2308" s="19">
        <f t="shared" si="72"/>
        <v>51.19</v>
      </c>
      <c r="Q2308" t="s">
        <v>8329</v>
      </c>
      <c r="R2308" t="s">
        <v>8333</v>
      </c>
      <c r="S2308" s="30">
        <f>(((I2308/60)/60)/24)+DATE(1970, 1, 1)</f>
        <v>40978.16815972222</v>
      </c>
      <c r="T2308" s="30">
        <f t="shared" si="73"/>
        <v>40948.16815972222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 s="19">
        <v>1964.47</v>
      </c>
      <c r="E2309" s="19">
        <v>2095.2600000000002</v>
      </c>
      <c r="F2309" s="34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38">
        <f>ROUND((E2309/D2309)*100, 0)</f>
        <v>107</v>
      </c>
      <c r="P2309" s="19">
        <f t="shared" si="72"/>
        <v>27.94</v>
      </c>
      <c r="Q2309" t="s">
        <v>8329</v>
      </c>
      <c r="R2309" t="s">
        <v>8333</v>
      </c>
      <c r="S2309" s="30">
        <f>(((I2309/60)/60)/24)+DATE(1970, 1, 1)</f>
        <v>41034.802407407406</v>
      </c>
      <c r="T2309" s="30">
        <f t="shared" si="73"/>
        <v>41004.802465277775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 s="19">
        <v>50000</v>
      </c>
      <c r="E2310" s="19">
        <v>50653.11</v>
      </c>
      <c r="F2310" s="34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38">
        <f>ROUND((E2310/D2310)*100, 0)</f>
        <v>101</v>
      </c>
      <c r="P2310" s="19">
        <f t="shared" si="72"/>
        <v>82.5</v>
      </c>
      <c r="Q2310" t="s">
        <v>8329</v>
      </c>
      <c r="R2310" t="s">
        <v>8333</v>
      </c>
      <c r="S2310" s="30">
        <f>(((I2310/60)/60)/24)+DATE(1970, 1, 1)</f>
        <v>41880.041666666664</v>
      </c>
      <c r="T2310" s="30">
        <f t="shared" si="73"/>
        <v>41851.962916666671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 s="19">
        <v>6000</v>
      </c>
      <c r="E2311" s="19">
        <v>6400.47</v>
      </c>
      <c r="F2311" s="34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38">
        <f>ROUND((E2311/D2311)*100, 0)</f>
        <v>107</v>
      </c>
      <c r="P2311" s="19">
        <f t="shared" si="72"/>
        <v>59.82</v>
      </c>
      <c r="Q2311" t="s">
        <v>8329</v>
      </c>
      <c r="R2311" t="s">
        <v>8333</v>
      </c>
      <c r="S2311" s="30">
        <f>(((I2311/60)/60)/24)+DATE(1970, 1, 1)</f>
        <v>41342.987696759257</v>
      </c>
      <c r="T2311" s="30">
        <f t="shared" si="73"/>
        <v>41307.987696759257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 s="19">
        <v>18500</v>
      </c>
      <c r="E2312" s="19">
        <v>79335.360000000001</v>
      </c>
      <c r="F2312" s="34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39">
        <f>ROUND((E2312/D2312)*100, 0)</f>
        <v>429</v>
      </c>
      <c r="P2312" s="19">
        <f t="shared" si="72"/>
        <v>64.819999999999993</v>
      </c>
      <c r="Q2312" t="s">
        <v>8329</v>
      </c>
      <c r="R2312" t="s">
        <v>8333</v>
      </c>
      <c r="S2312" s="30">
        <f>(((I2312/60)/60)/24)+DATE(1970, 1, 1)</f>
        <v>41354.752488425926</v>
      </c>
      <c r="T2312" s="30">
        <f t="shared" si="73"/>
        <v>41324.79415509259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 s="19">
        <v>9000</v>
      </c>
      <c r="E2313" s="19">
        <v>9370</v>
      </c>
      <c r="F2313" s="34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38">
        <f>ROUND((E2313/D2313)*100, 0)</f>
        <v>104</v>
      </c>
      <c r="P2313" s="19">
        <f t="shared" si="72"/>
        <v>90.1</v>
      </c>
      <c r="Q2313" t="s">
        <v>8329</v>
      </c>
      <c r="R2313" t="s">
        <v>8333</v>
      </c>
      <c r="S2313" s="30">
        <f>(((I2313/60)/60)/24)+DATE(1970, 1, 1)</f>
        <v>41766.004502314812</v>
      </c>
      <c r="T2313" s="30">
        <f t="shared" si="73"/>
        <v>41736.004502314812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 s="19">
        <v>3000</v>
      </c>
      <c r="E2314" s="19">
        <v>3236</v>
      </c>
      <c r="F2314" s="3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38">
        <f>ROUND((E2314/D2314)*100, 0)</f>
        <v>108</v>
      </c>
      <c r="P2314" s="19">
        <f t="shared" si="72"/>
        <v>40.96</v>
      </c>
      <c r="Q2314" t="s">
        <v>8329</v>
      </c>
      <c r="R2314" t="s">
        <v>8333</v>
      </c>
      <c r="S2314" s="30">
        <f>(((I2314/60)/60)/24)+DATE(1970, 1, 1)</f>
        <v>41747.958333333336</v>
      </c>
      <c r="T2314" s="30">
        <f t="shared" si="73"/>
        <v>41716.632847222223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 s="19">
        <v>5000</v>
      </c>
      <c r="E2315" s="19">
        <v>8792.02</v>
      </c>
      <c r="F2315" s="34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38">
        <f>ROUND((E2315/D2315)*100, 0)</f>
        <v>176</v>
      </c>
      <c r="P2315" s="19">
        <f t="shared" si="72"/>
        <v>56</v>
      </c>
      <c r="Q2315" t="s">
        <v>8329</v>
      </c>
      <c r="R2315" t="s">
        <v>8333</v>
      </c>
      <c r="S2315" s="30">
        <f>(((I2315/60)/60)/24)+DATE(1970, 1, 1)</f>
        <v>41032.958634259259</v>
      </c>
      <c r="T2315" s="30">
        <f t="shared" si="73"/>
        <v>41002.958634259259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 s="19">
        <v>1200</v>
      </c>
      <c r="E2316" s="19">
        <v>1883.64</v>
      </c>
      <c r="F2316" s="34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38">
        <f>ROUND((E2316/D2316)*100, 0)</f>
        <v>157</v>
      </c>
      <c r="P2316" s="19">
        <f t="shared" si="72"/>
        <v>37.67</v>
      </c>
      <c r="Q2316" t="s">
        <v>8329</v>
      </c>
      <c r="R2316" t="s">
        <v>8333</v>
      </c>
      <c r="S2316" s="30">
        <f>(((I2316/60)/60)/24)+DATE(1970, 1, 1)</f>
        <v>41067.551585648151</v>
      </c>
      <c r="T2316" s="30">
        <f t="shared" si="73"/>
        <v>41037.551585648151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 s="19">
        <v>2500</v>
      </c>
      <c r="E2317" s="19">
        <v>2565</v>
      </c>
      <c r="F2317" s="34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38">
        <f>ROUND((E2317/D2317)*100, 0)</f>
        <v>103</v>
      </c>
      <c r="P2317" s="19">
        <f t="shared" si="72"/>
        <v>40.08</v>
      </c>
      <c r="Q2317" t="s">
        <v>8329</v>
      </c>
      <c r="R2317" t="s">
        <v>8333</v>
      </c>
      <c r="S2317" s="30">
        <f>(((I2317/60)/60)/24)+DATE(1970, 1, 1)</f>
        <v>41034.72619212963</v>
      </c>
      <c r="T2317" s="30">
        <f t="shared" si="73"/>
        <v>41004.72619212963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 s="19">
        <v>15000</v>
      </c>
      <c r="E2318" s="19">
        <v>15606.4</v>
      </c>
      <c r="F2318" s="34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38">
        <f>ROUND((E2318/D2318)*100, 0)</f>
        <v>104</v>
      </c>
      <c r="P2318" s="19">
        <f t="shared" si="72"/>
        <v>78.03</v>
      </c>
      <c r="Q2318" t="s">
        <v>8329</v>
      </c>
      <c r="R2318" t="s">
        <v>8333</v>
      </c>
      <c r="S2318" s="30">
        <f>(((I2318/60)/60)/24)+DATE(1970, 1, 1)</f>
        <v>40156.76666666667</v>
      </c>
      <c r="T2318" s="30">
        <f t="shared" si="73"/>
        <v>40079.725115740745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 s="19">
        <v>400</v>
      </c>
      <c r="E2319" s="19">
        <v>416</v>
      </c>
      <c r="F2319" s="34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38">
        <f>ROUND((E2319/D2319)*100, 0)</f>
        <v>104</v>
      </c>
      <c r="P2319" s="19">
        <f t="shared" si="72"/>
        <v>18.91</v>
      </c>
      <c r="Q2319" t="s">
        <v>8329</v>
      </c>
      <c r="R2319" t="s">
        <v>8333</v>
      </c>
      <c r="S2319" s="30">
        <f>(((I2319/60)/60)/24)+DATE(1970, 1, 1)</f>
        <v>40224.208333333336</v>
      </c>
      <c r="T2319" s="30">
        <f t="shared" si="73"/>
        <v>40192.542233796295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 s="19">
        <v>5000</v>
      </c>
      <c r="E2320" s="19">
        <v>6053</v>
      </c>
      <c r="F2320" s="34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38">
        <f>ROUND((E2320/D2320)*100, 0)</f>
        <v>121</v>
      </c>
      <c r="P2320" s="19">
        <f t="shared" si="72"/>
        <v>37.130000000000003</v>
      </c>
      <c r="Q2320" t="s">
        <v>8329</v>
      </c>
      <c r="R2320" t="s">
        <v>8333</v>
      </c>
      <c r="S2320" s="30">
        <f>(((I2320/60)/60)/24)+DATE(1970, 1, 1)</f>
        <v>40082.165972222225</v>
      </c>
      <c r="T2320" s="30">
        <f t="shared" si="73"/>
        <v>40050.643680555557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 s="19">
        <v>3000</v>
      </c>
      <c r="E2321" s="19">
        <v>3231</v>
      </c>
      <c r="F2321" s="34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38">
        <f>ROUND((E2321/D2321)*100, 0)</f>
        <v>108</v>
      </c>
      <c r="P2321" s="19">
        <f t="shared" si="72"/>
        <v>41.96</v>
      </c>
      <c r="Q2321" t="s">
        <v>8329</v>
      </c>
      <c r="R2321" t="s">
        <v>8333</v>
      </c>
      <c r="S2321" s="30">
        <f>(((I2321/60)/60)/24)+DATE(1970, 1, 1)</f>
        <v>41623.082002314812</v>
      </c>
      <c r="T2321" s="30">
        <f t="shared" si="73"/>
        <v>41593.082002314812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 s="19">
        <v>5000</v>
      </c>
      <c r="E2322" s="19">
        <v>5433</v>
      </c>
      <c r="F2322" s="34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38">
        <f>ROUND((E2322/D2322)*100, 0)</f>
        <v>109</v>
      </c>
      <c r="P2322" s="19">
        <f t="shared" si="72"/>
        <v>61.04</v>
      </c>
      <c r="Q2322" t="s">
        <v>8329</v>
      </c>
      <c r="R2322" t="s">
        <v>8333</v>
      </c>
      <c r="S2322" s="30">
        <f>(((I2322/60)/60)/24)+DATE(1970, 1, 1)</f>
        <v>41731.775462962964</v>
      </c>
      <c r="T2322" s="30">
        <f t="shared" si="73"/>
        <v>41696.817129629628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 s="19">
        <v>10557</v>
      </c>
      <c r="E2323" s="19">
        <v>4130</v>
      </c>
      <c r="F2323" s="37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40">
        <f>ROUND((E2323/D2323)*100, 0)</f>
        <v>39</v>
      </c>
      <c r="P2323" s="19">
        <f t="shared" si="72"/>
        <v>64.53</v>
      </c>
      <c r="Q2323" t="s">
        <v>8340</v>
      </c>
      <c r="R2323" t="s">
        <v>8356</v>
      </c>
      <c r="S2323" s="30">
        <f>(((I2323/60)/60)/24)+DATE(1970, 1, 1)</f>
        <v>42829.21876157407</v>
      </c>
      <c r="T2323" s="30">
        <f t="shared" si="73"/>
        <v>42799.260428240741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 s="19">
        <v>2700</v>
      </c>
      <c r="E2324" s="19">
        <v>85</v>
      </c>
      <c r="F2324" s="37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40">
        <f>ROUND((E2324/D2324)*100, 0)</f>
        <v>3</v>
      </c>
      <c r="P2324" s="19">
        <f t="shared" si="72"/>
        <v>21.25</v>
      </c>
      <c r="Q2324" t="s">
        <v>8340</v>
      </c>
      <c r="R2324" t="s">
        <v>8356</v>
      </c>
      <c r="S2324" s="30">
        <f>(((I2324/60)/60)/24)+DATE(1970, 1, 1)</f>
        <v>42834.853807870371</v>
      </c>
      <c r="T2324" s="30">
        <f t="shared" si="73"/>
        <v>42804.895474537043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 s="19">
        <v>250</v>
      </c>
      <c r="E2325" s="19">
        <v>120</v>
      </c>
      <c r="F2325" s="37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40">
        <f>ROUND((E2325/D2325)*100, 0)</f>
        <v>48</v>
      </c>
      <c r="P2325" s="19">
        <f t="shared" si="72"/>
        <v>30</v>
      </c>
      <c r="Q2325" t="s">
        <v>8340</v>
      </c>
      <c r="R2325" t="s">
        <v>8356</v>
      </c>
      <c r="S2325" s="30">
        <f>(((I2325/60)/60)/24)+DATE(1970, 1, 1)</f>
        <v>42814.755173611105</v>
      </c>
      <c r="T2325" s="30">
        <f t="shared" si="73"/>
        <v>42807.755173611105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 s="19">
        <v>7500</v>
      </c>
      <c r="E2326" s="19">
        <v>1555</v>
      </c>
      <c r="F2326" s="37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40">
        <f>ROUND((E2326/D2326)*100, 0)</f>
        <v>21</v>
      </c>
      <c r="P2326" s="19">
        <f t="shared" si="72"/>
        <v>25.49</v>
      </c>
      <c r="Q2326" t="s">
        <v>8340</v>
      </c>
      <c r="R2326" t="s">
        <v>8356</v>
      </c>
      <c r="S2326" s="30">
        <f>(((I2326/60)/60)/24)+DATE(1970, 1, 1)</f>
        <v>42820.843576388885</v>
      </c>
      <c r="T2326" s="30">
        <f t="shared" si="73"/>
        <v>42790.885243055556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 s="19">
        <v>1000</v>
      </c>
      <c r="E2327" s="19">
        <v>80</v>
      </c>
      <c r="F2327" s="3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40">
        <f>ROUND((E2327/D2327)*100, 0)</f>
        <v>8</v>
      </c>
      <c r="P2327" s="19">
        <f t="shared" si="72"/>
        <v>11.43</v>
      </c>
      <c r="Q2327" t="s">
        <v>8340</v>
      </c>
      <c r="R2327" t="s">
        <v>8356</v>
      </c>
      <c r="S2327" s="30">
        <f>(((I2327/60)/60)/24)+DATE(1970, 1, 1)</f>
        <v>42823.980682870373</v>
      </c>
      <c r="T2327" s="30">
        <f t="shared" si="73"/>
        <v>42794.022349537037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 s="19">
        <v>15000</v>
      </c>
      <c r="E2328" s="19">
        <v>108</v>
      </c>
      <c r="F2328" s="37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40">
        <f>ROUND((E2328/D2328)*100, 0)</f>
        <v>1</v>
      </c>
      <c r="P2328" s="19">
        <f t="shared" si="72"/>
        <v>108</v>
      </c>
      <c r="Q2328" t="s">
        <v>8340</v>
      </c>
      <c r="R2328" t="s">
        <v>8356</v>
      </c>
      <c r="S2328" s="30">
        <f>(((I2328/60)/60)/24)+DATE(1970, 1, 1)</f>
        <v>42855.708333333328</v>
      </c>
      <c r="T2328" s="30">
        <f t="shared" si="73"/>
        <v>42804.034120370372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 s="19">
        <v>35000</v>
      </c>
      <c r="E2329" s="19">
        <v>184133.01</v>
      </c>
      <c r="F2329" s="34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39">
        <f>ROUND((E2329/D2329)*100, 0)</f>
        <v>526</v>
      </c>
      <c r="P2329" s="19">
        <f t="shared" si="72"/>
        <v>54.88</v>
      </c>
      <c r="Q2329" t="s">
        <v>8340</v>
      </c>
      <c r="R2329" t="s">
        <v>8356</v>
      </c>
      <c r="S2329" s="30">
        <f>(((I2329/60)/60)/24)+DATE(1970, 1, 1)</f>
        <v>41877.917129629634</v>
      </c>
      <c r="T2329" s="30">
        <f t="shared" si="73"/>
        <v>41842.917129629634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 s="19">
        <v>10000</v>
      </c>
      <c r="E2330" s="19">
        <v>25445</v>
      </c>
      <c r="F2330" s="34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39">
        <f>ROUND((E2330/D2330)*100, 0)</f>
        <v>254</v>
      </c>
      <c r="P2330" s="19">
        <f t="shared" si="72"/>
        <v>47.38</v>
      </c>
      <c r="Q2330" t="s">
        <v>8340</v>
      </c>
      <c r="R2330" t="s">
        <v>8356</v>
      </c>
      <c r="S2330" s="30">
        <f>(((I2330/60)/60)/24)+DATE(1970, 1, 1)</f>
        <v>42169.781678240746</v>
      </c>
      <c r="T2330" s="30">
        <f t="shared" si="73"/>
        <v>42139.781678240746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 s="19">
        <v>25000</v>
      </c>
      <c r="E2331" s="19">
        <v>26480</v>
      </c>
      <c r="F2331" s="34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38">
        <f>ROUND((E2331/D2331)*100, 0)</f>
        <v>106</v>
      </c>
      <c r="P2331" s="19">
        <f t="shared" si="72"/>
        <v>211.84</v>
      </c>
      <c r="Q2331" t="s">
        <v>8340</v>
      </c>
      <c r="R2331" t="s">
        <v>8356</v>
      </c>
      <c r="S2331" s="30">
        <f>(((I2331/60)/60)/24)+DATE(1970, 1, 1)</f>
        <v>41837.624374999999</v>
      </c>
      <c r="T2331" s="30">
        <f t="shared" si="73"/>
        <v>41807.624374999999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 s="19">
        <v>35000</v>
      </c>
      <c r="E2332" s="19">
        <v>35848</v>
      </c>
      <c r="F2332" s="34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38">
        <f>ROUND((E2332/D2332)*100, 0)</f>
        <v>102</v>
      </c>
      <c r="P2332" s="19">
        <f t="shared" si="72"/>
        <v>219.93</v>
      </c>
      <c r="Q2332" t="s">
        <v>8340</v>
      </c>
      <c r="R2332" t="s">
        <v>8356</v>
      </c>
      <c r="S2332" s="30">
        <f>(((I2332/60)/60)/24)+DATE(1970, 1, 1)</f>
        <v>42363</v>
      </c>
      <c r="T2332" s="30">
        <f t="shared" si="73"/>
        <v>42332.89980324074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 s="19">
        <v>8000</v>
      </c>
      <c r="E2333" s="19">
        <v>11545.1</v>
      </c>
      <c r="F2333" s="34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38">
        <f>ROUND((E2333/D2333)*100, 0)</f>
        <v>144</v>
      </c>
      <c r="P2333" s="19">
        <f t="shared" si="72"/>
        <v>40.799999999999997</v>
      </c>
      <c r="Q2333" t="s">
        <v>8340</v>
      </c>
      <c r="R2333" t="s">
        <v>8356</v>
      </c>
      <c r="S2333" s="30">
        <f>(((I2333/60)/60)/24)+DATE(1970, 1, 1)</f>
        <v>41869.005671296298</v>
      </c>
      <c r="T2333" s="30">
        <f t="shared" si="73"/>
        <v>41839.005671296298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 s="19">
        <v>25000</v>
      </c>
      <c r="E2334" s="19">
        <v>26577</v>
      </c>
      <c r="F2334" s="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38">
        <f>ROUND((E2334/D2334)*100, 0)</f>
        <v>106</v>
      </c>
      <c r="P2334" s="19">
        <f t="shared" si="72"/>
        <v>75.5</v>
      </c>
      <c r="Q2334" t="s">
        <v>8340</v>
      </c>
      <c r="R2334" t="s">
        <v>8356</v>
      </c>
      <c r="S2334" s="30">
        <f>(((I2334/60)/60)/24)+DATE(1970, 1, 1)</f>
        <v>42041.628136574072</v>
      </c>
      <c r="T2334" s="30">
        <f t="shared" si="73"/>
        <v>42011.628136574072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 s="19">
        <v>600</v>
      </c>
      <c r="E2335" s="19">
        <v>1273</v>
      </c>
      <c r="F2335" s="34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39">
        <f>ROUND((E2335/D2335)*100, 0)</f>
        <v>212</v>
      </c>
      <c r="P2335" s="19">
        <f t="shared" si="72"/>
        <v>13.54</v>
      </c>
      <c r="Q2335" t="s">
        <v>8340</v>
      </c>
      <c r="R2335" t="s">
        <v>8356</v>
      </c>
      <c r="S2335" s="30">
        <f>(((I2335/60)/60)/24)+DATE(1970, 1, 1)</f>
        <v>41788.743055555555</v>
      </c>
      <c r="T2335" s="30">
        <f t="shared" si="73"/>
        <v>41767.650347222225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 s="19">
        <v>4000</v>
      </c>
      <c r="E2336" s="19">
        <v>4078</v>
      </c>
      <c r="F2336" s="34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38">
        <f>ROUND((E2336/D2336)*100, 0)</f>
        <v>102</v>
      </c>
      <c r="P2336" s="19">
        <f t="shared" si="72"/>
        <v>60.87</v>
      </c>
      <c r="Q2336" t="s">
        <v>8340</v>
      </c>
      <c r="R2336" t="s">
        <v>8356</v>
      </c>
      <c r="S2336" s="30">
        <f>(((I2336/60)/60)/24)+DATE(1970, 1, 1)</f>
        <v>41948.731944444444</v>
      </c>
      <c r="T2336" s="30">
        <f t="shared" si="73"/>
        <v>41918.670115740737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 s="19">
        <v>25000</v>
      </c>
      <c r="E2337" s="19">
        <v>25568</v>
      </c>
      <c r="F2337" s="34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38">
        <f>ROUND((E2337/D2337)*100, 0)</f>
        <v>102</v>
      </c>
      <c r="P2337" s="19">
        <f t="shared" si="72"/>
        <v>115.69</v>
      </c>
      <c r="Q2337" t="s">
        <v>8340</v>
      </c>
      <c r="R2337" t="s">
        <v>8356</v>
      </c>
      <c r="S2337" s="30">
        <f>(((I2337/60)/60)/24)+DATE(1970, 1, 1)</f>
        <v>41801.572256944448</v>
      </c>
      <c r="T2337" s="30">
        <f t="shared" si="73"/>
        <v>41771.572256944448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 s="19">
        <v>20000</v>
      </c>
      <c r="E2338" s="19">
        <v>104146.51</v>
      </c>
      <c r="F2338" s="34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39">
        <f>ROUND((E2338/D2338)*100, 0)</f>
        <v>521</v>
      </c>
      <c r="P2338" s="19">
        <f t="shared" si="72"/>
        <v>48.1</v>
      </c>
      <c r="Q2338" t="s">
        <v>8340</v>
      </c>
      <c r="R2338" t="s">
        <v>8356</v>
      </c>
      <c r="S2338" s="30">
        <f>(((I2338/60)/60)/24)+DATE(1970, 1, 1)</f>
        <v>41706.924710648149</v>
      </c>
      <c r="T2338" s="30">
        <f t="shared" si="73"/>
        <v>41666.924710648149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 s="19">
        <v>12000</v>
      </c>
      <c r="E2339" s="19">
        <v>13279</v>
      </c>
      <c r="F2339" s="34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38">
        <f>ROUND((E2339/D2339)*100, 0)</f>
        <v>111</v>
      </c>
      <c r="P2339" s="19">
        <f t="shared" si="72"/>
        <v>74.180000000000007</v>
      </c>
      <c r="Q2339" t="s">
        <v>8340</v>
      </c>
      <c r="R2339" t="s">
        <v>8356</v>
      </c>
      <c r="S2339" s="30">
        <f>(((I2339/60)/60)/24)+DATE(1970, 1, 1)</f>
        <v>41816.640543981484</v>
      </c>
      <c r="T2339" s="30">
        <f t="shared" si="73"/>
        <v>41786.640543981484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 s="19">
        <v>15000</v>
      </c>
      <c r="E2340" s="19">
        <v>15171.5</v>
      </c>
      <c r="F2340" s="34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38">
        <f>ROUND((E2340/D2340)*100, 0)</f>
        <v>101</v>
      </c>
      <c r="P2340" s="19">
        <f t="shared" si="72"/>
        <v>123.35</v>
      </c>
      <c r="Q2340" t="s">
        <v>8340</v>
      </c>
      <c r="R2340" t="s">
        <v>8356</v>
      </c>
      <c r="S2340" s="30">
        <f>(((I2340/60)/60)/24)+DATE(1970, 1, 1)</f>
        <v>41819.896805555552</v>
      </c>
      <c r="T2340" s="30">
        <f t="shared" si="73"/>
        <v>41789.896805555552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 s="19">
        <v>25000</v>
      </c>
      <c r="E2341" s="19">
        <v>73552</v>
      </c>
      <c r="F2341" s="34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39">
        <f>ROUND((E2341/D2341)*100, 0)</f>
        <v>294</v>
      </c>
      <c r="P2341" s="19">
        <f t="shared" si="72"/>
        <v>66.62</v>
      </c>
      <c r="Q2341" t="s">
        <v>8340</v>
      </c>
      <c r="R2341" t="s">
        <v>8356</v>
      </c>
      <c r="S2341" s="30">
        <f>(((I2341/60)/60)/24)+DATE(1970, 1, 1)</f>
        <v>42723.332638888889</v>
      </c>
      <c r="T2341" s="30">
        <f t="shared" si="73"/>
        <v>42692.79987268518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 s="19">
        <v>40000</v>
      </c>
      <c r="E2342" s="19">
        <v>42311</v>
      </c>
      <c r="F2342" s="34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38">
        <f>ROUND((E2342/D2342)*100, 0)</f>
        <v>106</v>
      </c>
      <c r="P2342" s="19">
        <f t="shared" si="72"/>
        <v>104.99</v>
      </c>
      <c r="Q2342" t="s">
        <v>8340</v>
      </c>
      <c r="R2342" t="s">
        <v>8356</v>
      </c>
      <c r="S2342" s="30">
        <f>(((I2342/60)/60)/24)+DATE(1970, 1, 1)</f>
        <v>42673.642800925925</v>
      </c>
      <c r="T2342" s="30">
        <f t="shared" si="73"/>
        <v>42643.642800925925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 s="19">
        <v>5000</v>
      </c>
      <c r="E2343" s="19">
        <v>0</v>
      </c>
      <c r="F2343" s="35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40">
        <f>ROUND((E2343/D2343)*100, 0)</f>
        <v>0</v>
      </c>
      <c r="P2343" s="19">
        <f t="shared" si="72"/>
        <v>0</v>
      </c>
      <c r="Q2343" t="s">
        <v>8323</v>
      </c>
      <c r="R2343" t="s">
        <v>8324</v>
      </c>
      <c r="S2343" s="30">
        <f>(((I2343/60)/60)/24)+DATE(1970, 1, 1)</f>
        <v>42197.813703703709</v>
      </c>
      <c r="T2343" s="30">
        <f t="shared" si="73"/>
        <v>42167.813703703709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 s="19">
        <v>5500</v>
      </c>
      <c r="E2344" s="19">
        <v>0</v>
      </c>
      <c r="F2344" s="35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40">
        <f>ROUND((E2344/D2344)*100, 0)</f>
        <v>0</v>
      </c>
      <c r="P2344" s="19">
        <f t="shared" si="72"/>
        <v>0</v>
      </c>
      <c r="Q2344" t="s">
        <v>8323</v>
      </c>
      <c r="R2344" t="s">
        <v>8324</v>
      </c>
      <c r="S2344" s="30">
        <f>(((I2344/60)/60)/24)+DATE(1970, 1, 1)</f>
        <v>41918.208333333336</v>
      </c>
      <c r="T2344" s="30">
        <f t="shared" si="73"/>
        <v>41897.702199074076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 s="19">
        <v>10000</v>
      </c>
      <c r="E2345" s="19">
        <v>300</v>
      </c>
      <c r="F2345" s="3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40">
        <f>ROUND((E2345/D2345)*100, 0)</f>
        <v>3</v>
      </c>
      <c r="P2345" s="19">
        <f t="shared" si="72"/>
        <v>300</v>
      </c>
      <c r="Q2345" t="s">
        <v>8323</v>
      </c>
      <c r="R2345" t="s">
        <v>8324</v>
      </c>
      <c r="S2345" s="30">
        <f>(((I2345/60)/60)/24)+DATE(1970, 1, 1)</f>
        <v>42377.82430555555</v>
      </c>
      <c r="T2345" s="30">
        <f t="shared" si="73"/>
        <v>42327.825289351851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 s="19">
        <v>1000</v>
      </c>
      <c r="E2346" s="19">
        <v>1</v>
      </c>
      <c r="F2346" s="35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40">
        <f>ROUND((E2346/D2346)*100, 0)</f>
        <v>0</v>
      </c>
      <c r="P2346" s="19">
        <f t="shared" si="72"/>
        <v>1</v>
      </c>
      <c r="Q2346" t="s">
        <v>8323</v>
      </c>
      <c r="R2346" t="s">
        <v>8324</v>
      </c>
      <c r="S2346" s="30">
        <f>(((I2346/60)/60)/24)+DATE(1970, 1, 1)</f>
        <v>42545.727650462963</v>
      </c>
      <c r="T2346" s="30">
        <f t="shared" si="73"/>
        <v>42515.727650462963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 s="19">
        <v>3000</v>
      </c>
      <c r="E2347" s="19">
        <v>0</v>
      </c>
      <c r="F2347" s="35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40">
        <f>ROUND((E2347/D2347)*100, 0)</f>
        <v>0</v>
      </c>
      <c r="P2347" s="19">
        <f t="shared" si="72"/>
        <v>0</v>
      </c>
      <c r="Q2347" t="s">
        <v>8323</v>
      </c>
      <c r="R2347" t="s">
        <v>8324</v>
      </c>
      <c r="S2347" s="30">
        <f>(((I2347/60)/60)/24)+DATE(1970, 1, 1)</f>
        <v>42094.985416666663</v>
      </c>
      <c r="T2347" s="30">
        <f t="shared" si="73"/>
        <v>42060.001805555556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 s="19">
        <v>60000</v>
      </c>
      <c r="E2348" s="19">
        <v>39</v>
      </c>
      <c r="F2348" s="35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40">
        <f>ROUND((E2348/D2348)*100, 0)</f>
        <v>0</v>
      </c>
      <c r="P2348" s="19">
        <f t="shared" si="72"/>
        <v>13</v>
      </c>
      <c r="Q2348" t="s">
        <v>8323</v>
      </c>
      <c r="R2348" t="s">
        <v>8324</v>
      </c>
      <c r="S2348" s="30">
        <f>(((I2348/60)/60)/24)+DATE(1970, 1, 1)</f>
        <v>42660.79896990741</v>
      </c>
      <c r="T2348" s="30">
        <f t="shared" si="73"/>
        <v>42615.79896990741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 s="19">
        <v>1000</v>
      </c>
      <c r="E2349" s="19">
        <v>15</v>
      </c>
      <c r="F2349" s="35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40">
        <f>ROUND((E2349/D2349)*100, 0)</f>
        <v>2</v>
      </c>
      <c r="P2349" s="19">
        <f t="shared" si="72"/>
        <v>15</v>
      </c>
      <c r="Q2349" t="s">
        <v>8323</v>
      </c>
      <c r="R2349" t="s">
        <v>8324</v>
      </c>
      <c r="S2349" s="30">
        <f>(((I2349/60)/60)/24)+DATE(1970, 1, 1)</f>
        <v>42607.607361111113</v>
      </c>
      <c r="T2349" s="30">
        <f t="shared" si="73"/>
        <v>42577.607361111113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 s="19">
        <v>70000</v>
      </c>
      <c r="E2350" s="19">
        <v>270</v>
      </c>
      <c r="F2350" s="35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40">
        <f>ROUND((E2350/D2350)*100, 0)</f>
        <v>0</v>
      </c>
      <c r="P2350" s="19">
        <f t="shared" si="72"/>
        <v>54</v>
      </c>
      <c r="Q2350" t="s">
        <v>8323</v>
      </c>
      <c r="R2350" t="s">
        <v>8324</v>
      </c>
      <c r="S2350" s="30">
        <f>(((I2350/60)/60)/24)+DATE(1970, 1, 1)</f>
        <v>42420.932152777779</v>
      </c>
      <c r="T2350" s="30">
        <f t="shared" si="73"/>
        <v>42360.932152777779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 s="19">
        <v>474900</v>
      </c>
      <c r="E2351" s="19">
        <v>0</v>
      </c>
      <c r="F2351" s="35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40">
        <f>ROUND((E2351/D2351)*100, 0)</f>
        <v>0</v>
      </c>
      <c r="P2351" s="19">
        <f t="shared" si="72"/>
        <v>0</v>
      </c>
      <c r="Q2351" t="s">
        <v>8323</v>
      </c>
      <c r="R2351" t="s">
        <v>8324</v>
      </c>
      <c r="S2351" s="30">
        <f>(((I2351/60)/60)/24)+DATE(1970, 1, 1)</f>
        <v>42227.775787037041</v>
      </c>
      <c r="T2351" s="30">
        <f t="shared" si="73"/>
        <v>42198.775787037041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 s="19">
        <v>50000</v>
      </c>
      <c r="E2352" s="19">
        <v>0</v>
      </c>
      <c r="F2352" s="35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40">
        <f>ROUND((E2352/D2352)*100, 0)</f>
        <v>0</v>
      </c>
      <c r="P2352" s="19">
        <f t="shared" si="72"/>
        <v>0</v>
      </c>
      <c r="Q2352" t="s">
        <v>8323</v>
      </c>
      <c r="R2352" t="s">
        <v>8324</v>
      </c>
      <c r="S2352" s="30">
        <f>(((I2352/60)/60)/24)+DATE(1970, 1, 1)</f>
        <v>42738.842245370368</v>
      </c>
      <c r="T2352" s="30">
        <f t="shared" si="73"/>
        <v>42708.842245370368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 s="19">
        <v>18900</v>
      </c>
      <c r="E2353" s="19">
        <v>108</v>
      </c>
      <c r="F2353" s="35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40">
        <f>ROUND((E2353/D2353)*100, 0)</f>
        <v>1</v>
      </c>
      <c r="P2353" s="19">
        <f t="shared" si="72"/>
        <v>15.43</v>
      </c>
      <c r="Q2353" t="s">
        <v>8323</v>
      </c>
      <c r="R2353" t="s">
        <v>8324</v>
      </c>
      <c r="S2353" s="30">
        <f>(((I2353/60)/60)/24)+DATE(1970, 1, 1)</f>
        <v>42124.101145833338</v>
      </c>
      <c r="T2353" s="30">
        <f t="shared" si="73"/>
        <v>42094.101145833338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 s="19">
        <v>2000</v>
      </c>
      <c r="E2354" s="19">
        <v>0</v>
      </c>
      <c r="F2354" s="35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40">
        <f>ROUND((E2354/D2354)*100, 0)</f>
        <v>0</v>
      </c>
      <c r="P2354" s="19">
        <f t="shared" si="72"/>
        <v>0</v>
      </c>
      <c r="Q2354" t="s">
        <v>8323</v>
      </c>
      <c r="R2354" t="s">
        <v>8324</v>
      </c>
      <c r="S2354" s="30">
        <f>(((I2354/60)/60)/24)+DATE(1970, 1, 1)</f>
        <v>42161.633703703701</v>
      </c>
      <c r="T2354" s="30">
        <f t="shared" si="73"/>
        <v>42101.633703703701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 s="19">
        <v>1000</v>
      </c>
      <c r="E2355" s="19">
        <v>0</v>
      </c>
      <c r="F2355" s="3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40">
        <f>ROUND((E2355/D2355)*100, 0)</f>
        <v>0</v>
      </c>
      <c r="P2355" s="19">
        <f t="shared" si="72"/>
        <v>0</v>
      </c>
      <c r="Q2355" t="s">
        <v>8323</v>
      </c>
      <c r="R2355" t="s">
        <v>8324</v>
      </c>
      <c r="S2355" s="30">
        <f>(((I2355/60)/60)/24)+DATE(1970, 1, 1)</f>
        <v>42115.676180555558</v>
      </c>
      <c r="T2355" s="30">
        <f t="shared" si="73"/>
        <v>42103.676180555558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 s="19">
        <v>35000</v>
      </c>
      <c r="E2356" s="19">
        <v>25</v>
      </c>
      <c r="F2356" s="35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40">
        <f>ROUND((E2356/D2356)*100, 0)</f>
        <v>0</v>
      </c>
      <c r="P2356" s="19">
        <f t="shared" si="72"/>
        <v>25</v>
      </c>
      <c r="Q2356" t="s">
        <v>8323</v>
      </c>
      <c r="R2356" t="s">
        <v>8324</v>
      </c>
      <c r="S2356" s="30">
        <f>(((I2356/60)/60)/24)+DATE(1970, 1, 1)</f>
        <v>42014.722916666666</v>
      </c>
      <c r="T2356" s="30">
        <f t="shared" si="73"/>
        <v>41954.722916666666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 s="19">
        <v>8000</v>
      </c>
      <c r="E2357" s="19">
        <v>55</v>
      </c>
      <c r="F2357" s="35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40">
        <f>ROUND((E2357/D2357)*100, 0)</f>
        <v>1</v>
      </c>
      <c r="P2357" s="19">
        <f t="shared" si="72"/>
        <v>27.5</v>
      </c>
      <c r="Q2357" t="s">
        <v>8323</v>
      </c>
      <c r="R2357" t="s">
        <v>8324</v>
      </c>
      <c r="S2357" s="30">
        <f>(((I2357/60)/60)/24)+DATE(1970, 1, 1)</f>
        <v>42126.918240740735</v>
      </c>
      <c r="T2357" s="30">
        <f t="shared" si="73"/>
        <v>42096.918240740735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 s="19">
        <v>10000</v>
      </c>
      <c r="E2358" s="19">
        <v>0</v>
      </c>
      <c r="F2358" s="35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40">
        <f>ROUND((E2358/D2358)*100, 0)</f>
        <v>0</v>
      </c>
      <c r="P2358" s="19">
        <f t="shared" si="72"/>
        <v>0</v>
      </c>
      <c r="Q2358" t="s">
        <v>8323</v>
      </c>
      <c r="R2358" t="s">
        <v>8324</v>
      </c>
      <c r="S2358" s="30">
        <f>(((I2358/60)/60)/24)+DATE(1970, 1, 1)</f>
        <v>42160.78361111111</v>
      </c>
      <c r="T2358" s="30">
        <f t="shared" si="73"/>
        <v>42130.78361111111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 s="19">
        <v>27000</v>
      </c>
      <c r="E2359" s="19">
        <v>0</v>
      </c>
      <c r="F2359" s="35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40">
        <f>ROUND((E2359/D2359)*100, 0)</f>
        <v>0</v>
      </c>
      <c r="P2359" s="19">
        <f t="shared" si="72"/>
        <v>0</v>
      </c>
      <c r="Q2359" t="s">
        <v>8323</v>
      </c>
      <c r="R2359" t="s">
        <v>8324</v>
      </c>
      <c r="S2359" s="30">
        <f>(((I2359/60)/60)/24)+DATE(1970, 1, 1)</f>
        <v>42294.620115740734</v>
      </c>
      <c r="T2359" s="30">
        <f t="shared" si="73"/>
        <v>42264.620115740734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 s="19">
        <v>1500</v>
      </c>
      <c r="E2360" s="19">
        <v>0</v>
      </c>
      <c r="F2360" s="35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40">
        <f>ROUND((E2360/D2360)*100, 0)</f>
        <v>0</v>
      </c>
      <c r="P2360" s="19">
        <f t="shared" si="72"/>
        <v>0</v>
      </c>
      <c r="Q2360" t="s">
        <v>8323</v>
      </c>
      <c r="R2360" t="s">
        <v>8324</v>
      </c>
      <c r="S2360" s="30">
        <f>(((I2360/60)/60)/24)+DATE(1970, 1, 1)</f>
        <v>42035.027083333334</v>
      </c>
      <c r="T2360" s="30">
        <f t="shared" si="73"/>
        <v>41978.930972222224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 s="19">
        <v>7500</v>
      </c>
      <c r="E2361" s="19">
        <v>1101</v>
      </c>
      <c r="F2361" s="35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40">
        <f>ROUND((E2361/D2361)*100, 0)</f>
        <v>15</v>
      </c>
      <c r="P2361" s="19">
        <f t="shared" si="72"/>
        <v>367</v>
      </c>
      <c r="Q2361" t="s">
        <v>8323</v>
      </c>
      <c r="R2361" t="s">
        <v>8324</v>
      </c>
      <c r="S2361" s="30">
        <f>(((I2361/60)/60)/24)+DATE(1970, 1, 1)</f>
        <v>42219.649583333332</v>
      </c>
      <c r="T2361" s="30">
        <f t="shared" si="73"/>
        <v>42159.649583333332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 s="19">
        <v>5000</v>
      </c>
      <c r="E2362" s="19">
        <v>2</v>
      </c>
      <c r="F2362" s="35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40">
        <f>ROUND((E2362/D2362)*100, 0)</f>
        <v>0</v>
      </c>
      <c r="P2362" s="19">
        <f t="shared" si="72"/>
        <v>2</v>
      </c>
      <c r="Q2362" t="s">
        <v>8323</v>
      </c>
      <c r="R2362" t="s">
        <v>8324</v>
      </c>
      <c r="S2362" s="30">
        <f>(((I2362/60)/60)/24)+DATE(1970, 1, 1)</f>
        <v>42407.70694444445</v>
      </c>
      <c r="T2362" s="30">
        <f t="shared" si="73"/>
        <v>42377.70694444445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 s="19">
        <v>200</v>
      </c>
      <c r="E2363" s="19">
        <v>0</v>
      </c>
      <c r="F2363" s="35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40">
        <f>ROUND((E2363/D2363)*100, 0)</f>
        <v>0</v>
      </c>
      <c r="P2363" s="19">
        <f t="shared" si="72"/>
        <v>0</v>
      </c>
      <c r="Q2363" t="s">
        <v>8323</v>
      </c>
      <c r="R2363" t="s">
        <v>8324</v>
      </c>
      <c r="S2363" s="30">
        <f>(((I2363/60)/60)/24)+DATE(1970, 1, 1)</f>
        <v>42490.916666666672</v>
      </c>
      <c r="T2363" s="30">
        <f t="shared" si="73"/>
        <v>42466.858888888892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 s="19">
        <v>420</v>
      </c>
      <c r="E2364" s="19">
        <v>120</v>
      </c>
      <c r="F2364" s="35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40">
        <f>ROUND((E2364/D2364)*100, 0)</f>
        <v>29</v>
      </c>
      <c r="P2364" s="19">
        <f t="shared" si="72"/>
        <v>60</v>
      </c>
      <c r="Q2364" t="s">
        <v>8323</v>
      </c>
      <c r="R2364" t="s">
        <v>8324</v>
      </c>
      <c r="S2364" s="30">
        <f>(((I2364/60)/60)/24)+DATE(1970, 1, 1)</f>
        <v>41984.688310185185</v>
      </c>
      <c r="T2364" s="30">
        <f t="shared" si="73"/>
        <v>41954.688310185185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 s="19">
        <v>175000</v>
      </c>
      <c r="E2365" s="19">
        <v>0</v>
      </c>
      <c r="F2365" s="3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40">
        <f>ROUND((E2365/D2365)*100, 0)</f>
        <v>0</v>
      </c>
      <c r="P2365" s="19">
        <f t="shared" si="72"/>
        <v>0</v>
      </c>
      <c r="Q2365" t="s">
        <v>8323</v>
      </c>
      <c r="R2365" t="s">
        <v>8324</v>
      </c>
      <c r="S2365" s="30">
        <f>(((I2365/60)/60)/24)+DATE(1970, 1, 1)</f>
        <v>42367.011574074073</v>
      </c>
      <c r="T2365" s="30">
        <f t="shared" si="73"/>
        <v>42322.011574074073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 s="19">
        <v>128</v>
      </c>
      <c r="E2366" s="19">
        <v>0</v>
      </c>
      <c r="F2366" s="35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40">
        <f>ROUND((E2366/D2366)*100, 0)</f>
        <v>0</v>
      </c>
      <c r="P2366" s="19">
        <f t="shared" si="72"/>
        <v>0</v>
      </c>
      <c r="Q2366" t="s">
        <v>8323</v>
      </c>
      <c r="R2366" t="s">
        <v>8324</v>
      </c>
      <c r="S2366" s="30">
        <f>(((I2366/60)/60)/24)+DATE(1970, 1, 1)</f>
        <v>42303.934675925921</v>
      </c>
      <c r="T2366" s="30">
        <f t="shared" si="73"/>
        <v>42248.934675925921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 s="19">
        <v>1000</v>
      </c>
      <c r="E2367" s="19">
        <v>0</v>
      </c>
      <c r="F2367" s="35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40">
        <f>ROUND((E2367/D2367)*100, 0)</f>
        <v>0</v>
      </c>
      <c r="P2367" s="19">
        <f t="shared" si="72"/>
        <v>0</v>
      </c>
      <c r="Q2367" t="s">
        <v>8323</v>
      </c>
      <c r="R2367" t="s">
        <v>8324</v>
      </c>
      <c r="S2367" s="30">
        <f>(((I2367/60)/60)/24)+DATE(1970, 1, 1)</f>
        <v>42386.958333333328</v>
      </c>
      <c r="T2367" s="30">
        <f t="shared" si="73"/>
        <v>42346.736400462964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 s="19">
        <v>25000</v>
      </c>
      <c r="E2368" s="19">
        <v>2630</v>
      </c>
      <c r="F2368" s="35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40">
        <f>ROUND((E2368/D2368)*100, 0)</f>
        <v>11</v>
      </c>
      <c r="P2368" s="19">
        <f t="shared" si="72"/>
        <v>97.41</v>
      </c>
      <c r="Q2368" t="s">
        <v>8323</v>
      </c>
      <c r="R2368" t="s">
        <v>8324</v>
      </c>
      <c r="S2368" s="30">
        <f>(((I2368/60)/60)/24)+DATE(1970, 1, 1)</f>
        <v>42298.531631944439</v>
      </c>
      <c r="T2368" s="30">
        <f t="shared" si="73"/>
        <v>42268.531631944439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 s="19">
        <v>50000</v>
      </c>
      <c r="E2369" s="19">
        <v>670</v>
      </c>
      <c r="F2369" s="35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40">
        <f>ROUND((E2369/D2369)*100, 0)</f>
        <v>1</v>
      </c>
      <c r="P2369" s="19">
        <f t="shared" si="72"/>
        <v>47.86</v>
      </c>
      <c r="Q2369" t="s">
        <v>8323</v>
      </c>
      <c r="R2369" t="s">
        <v>8324</v>
      </c>
      <c r="S2369" s="30">
        <f>(((I2369/60)/60)/24)+DATE(1970, 1, 1)</f>
        <v>42485.928425925929</v>
      </c>
      <c r="T2369" s="30">
        <f t="shared" si="73"/>
        <v>42425.970092592594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 s="19">
        <v>40000</v>
      </c>
      <c r="E2370" s="19">
        <v>100</v>
      </c>
      <c r="F2370" s="35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40">
        <f>ROUND((E2370/D2370)*100, 0)</f>
        <v>0</v>
      </c>
      <c r="P2370" s="19">
        <f t="shared" si="72"/>
        <v>50</v>
      </c>
      <c r="Q2370" t="s">
        <v>8323</v>
      </c>
      <c r="R2370" t="s">
        <v>8324</v>
      </c>
      <c r="S2370" s="30">
        <f>(((I2370/60)/60)/24)+DATE(1970, 1, 1)</f>
        <v>42108.680150462969</v>
      </c>
      <c r="T2370" s="30">
        <f t="shared" si="73"/>
        <v>42063.721817129626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 s="19">
        <v>25000</v>
      </c>
      <c r="E2371" s="19">
        <v>0</v>
      </c>
      <c r="F2371" s="35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40">
        <f>ROUND((E2371/D2371)*100, 0)</f>
        <v>0</v>
      </c>
      <c r="P2371" s="19">
        <f t="shared" ref="P2371:P2434" si="74">IFERROR(ROUND((E2371/L2371), 2),0)</f>
        <v>0</v>
      </c>
      <c r="Q2371" t="s">
        <v>8323</v>
      </c>
      <c r="R2371" t="s">
        <v>8324</v>
      </c>
      <c r="S2371" s="30">
        <f>(((I2371/60)/60)/24)+DATE(1970, 1, 1)</f>
        <v>42410.812627314815</v>
      </c>
      <c r="T2371" s="30">
        <f t="shared" ref="T2371:T2434" si="75">(((J2371/60)/60)/24)+DATE(1970, 1, 1)</f>
        <v>42380.812627314815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 s="19">
        <v>25000</v>
      </c>
      <c r="E2372" s="19">
        <v>82</v>
      </c>
      <c r="F2372" s="35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40">
        <f>ROUND((E2372/D2372)*100, 0)</f>
        <v>0</v>
      </c>
      <c r="P2372" s="19">
        <f t="shared" si="74"/>
        <v>20.5</v>
      </c>
      <c r="Q2372" t="s">
        <v>8323</v>
      </c>
      <c r="R2372" t="s">
        <v>8324</v>
      </c>
      <c r="S2372" s="30">
        <f>(((I2372/60)/60)/24)+DATE(1970, 1, 1)</f>
        <v>41991.18913194444</v>
      </c>
      <c r="T2372" s="30">
        <f t="shared" si="75"/>
        <v>41961.18913194444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 s="19">
        <v>2000</v>
      </c>
      <c r="E2373" s="19">
        <v>0</v>
      </c>
      <c r="F2373" s="35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40">
        <f>ROUND((E2373/D2373)*100, 0)</f>
        <v>0</v>
      </c>
      <c r="P2373" s="19">
        <f t="shared" si="74"/>
        <v>0</v>
      </c>
      <c r="Q2373" t="s">
        <v>8323</v>
      </c>
      <c r="R2373" t="s">
        <v>8324</v>
      </c>
      <c r="S2373" s="30">
        <f>(((I2373/60)/60)/24)+DATE(1970, 1, 1)</f>
        <v>42180.777731481481</v>
      </c>
      <c r="T2373" s="30">
        <f t="shared" si="75"/>
        <v>42150.777731481481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 s="19">
        <v>5500</v>
      </c>
      <c r="E2374" s="19">
        <v>180</v>
      </c>
      <c r="F2374" s="35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40">
        <f>ROUND((E2374/D2374)*100, 0)</f>
        <v>3</v>
      </c>
      <c r="P2374" s="19">
        <f t="shared" si="74"/>
        <v>30</v>
      </c>
      <c r="Q2374" t="s">
        <v>8323</v>
      </c>
      <c r="R2374" t="s">
        <v>8324</v>
      </c>
      <c r="S2374" s="30">
        <f>(((I2374/60)/60)/24)+DATE(1970, 1, 1)</f>
        <v>42118.069108796291</v>
      </c>
      <c r="T2374" s="30">
        <f t="shared" si="75"/>
        <v>42088.069108796291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 s="19">
        <v>850000</v>
      </c>
      <c r="E2375" s="19">
        <v>50</v>
      </c>
      <c r="F2375" s="3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40">
        <f>ROUND((E2375/D2375)*100, 0)</f>
        <v>0</v>
      </c>
      <c r="P2375" s="19">
        <f t="shared" si="74"/>
        <v>50</v>
      </c>
      <c r="Q2375" t="s">
        <v>8323</v>
      </c>
      <c r="R2375" t="s">
        <v>8324</v>
      </c>
      <c r="S2375" s="30">
        <f>(((I2375/60)/60)/24)+DATE(1970, 1, 1)</f>
        <v>42245.662314814821</v>
      </c>
      <c r="T2375" s="30">
        <f t="shared" si="75"/>
        <v>42215.662314814821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 s="19">
        <v>22000</v>
      </c>
      <c r="E2376" s="19">
        <v>10</v>
      </c>
      <c r="F2376" s="35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40">
        <f>ROUND((E2376/D2376)*100, 0)</f>
        <v>0</v>
      </c>
      <c r="P2376" s="19">
        <f t="shared" si="74"/>
        <v>10</v>
      </c>
      <c r="Q2376" t="s">
        <v>8323</v>
      </c>
      <c r="R2376" t="s">
        <v>8324</v>
      </c>
      <c r="S2376" s="30">
        <f>(((I2376/60)/60)/24)+DATE(1970, 1, 1)</f>
        <v>42047.843287037031</v>
      </c>
      <c r="T2376" s="30">
        <f t="shared" si="75"/>
        <v>42017.843287037031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 s="19">
        <v>10000</v>
      </c>
      <c r="E2377" s="19">
        <v>0</v>
      </c>
      <c r="F2377" s="35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40">
        <f>ROUND((E2377/D2377)*100, 0)</f>
        <v>0</v>
      </c>
      <c r="P2377" s="19">
        <f t="shared" si="74"/>
        <v>0</v>
      </c>
      <c r="Q2377" t="s">
        <v>8323</v>
      </c>
      <c r="R2377" t="s">
        <v>8324</v>
      </c>
      <c r="S2377" s="30">
        <f>(((I2377/60)/60)/24)+DATE(1970, 1, 1)</f>
        <v>42622.836076388892</v>
      </c>
      <c r="T2377" s="30">
        <f t="shared" si="75"/>
        <v>42592.836076388892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 s="19">
        <v>3000</v>
      </c>
      <c r="E2378" s="19">
        <v>326.33</v>
      </c>
      <c r="F2378" s="35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40">
        <f>ROUND((E2378/D2378)*100, 0)</f>
        <v>11</v>
      </c>
      <c r="P2378" s="19">
        <f t="shared" si="74"/>
        <v>81.58</v>
      </c>
      <c r="Q2378" t="s">
        <v>8323</v>
      </c>
      <c r="R2378" t="s">
        <v>8324</v>
      </c>
      <c r="S2378" s="30">
        <f>(((I2378/60)/60)/24)+DATE(1970, 1, 1)</f>
        <v>42348.925532407404</v>
      </c>
      <c r="T2378" s="30">
        <f t="shared" si="75"/>
        <v>42318.925532407404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 s="19">
        <v>2500</v>
      </c>
      <c r="E2379" s="19">
        <v>0</v>
      </c>
      <c r="F2379" s="35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40">
        <f>ROUND((E2379/D2379)*100, 0)</f>
        <v>0</v>
      </c>
      <c r="P2379" s="19">
        <f t="shared" si="74"/>
        <v>0</v>
      </c>
      <c r="Q2379" t="s">
        <v>8323</v>
      </c>
      <c r="R2379" t="s">
        <v>8324</v>
      </c>
      <c r="S2379" s="30">
        <f>(((I2379/60)/60)/24)+DATE(1970, 1, 1)</f>
        <v>42699.911840277782</v>
      </c>
      <c r="T2379" s="30">
        <f t="shared" si="75"/>
        <v>42669.870173611111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 s="19">
        <v>110000</v>
      </c>
      <c r="E2380" s="19">
        <v>0</v>
      </c>
      <c r="F2380" s="35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40">
        <f>ROUND((E2380/D2380)*100, 0)</f>
        <v>0</v>
      </c>
      <c r="P2380" s="19">
        <f t="shared" si="74"/>
        <v>0</v>
      </c>
      <c r="Q2380" t="s">
        <v>8323</v>
      </c>
      <c r="R2380" t="s">
        <v>8324</v>
      </c>
      <c r="S2380" s="30">
        <f>(((I2380/60)/60)/24)+DATE(1970, 1, 1)</f>
        <v>42242.013078703705</v>
      </c>
      <c r="T2380" s="30">
        <f t="shared" si="75"/>
        <v>42213.013078703705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 s="19">
        <v>30000</v>
      </c>
      <c r="E2381" s="19">
        <v>0</v>
      </c>
      <c r="F2381" s="35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40">
        <f>ROUND((E2381/D2381)*100, 0)</f>
        <v>0</v>
      </c>
      <c r="P2381" s="19">
        <f t="shared" si="74"/>
        <v>0</v>
      </c>
      <c r="Q2381" t="s">
        <v>8323</v>
      </c>
      <c r="R2381" t="s">
        <v>8324</v>
      </c>
      <c r="S2381" s="30">
        <f>(((I2381/60)/60)/24)+DATE(1970, 1, 1)</f>
        <v>42282.016388888893</v>
      </c>
      <c r="T2381" s="30">
        <f t="shared" si="75"/>
        <v>42237.016388888893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 s="19">
        <v>15000</v>
      </c>
      <c r="E2382" s="19">
        <v>55</v>
      </c>
      <c r="F2382" s="35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40">
        <f>ROUND((E2382/D2382)*100, 0)</f>
        <v>0</v>
      </c>
      <c r="P2382" s="19">
        <f t="shared" si="74"/>
        <v>18.329999999999998</v>
      </c>
      <c r="Q2382" t="s">
        <v>8323</v>
      </c>
      <c r="R2382" t="s">
        <v>8324</v>
      </c>
      <c r="S2382" s="30">
        <f>(((I2382/60)/60)/24)+DATE(1970, 1, 1)</f>
        <v>42278.793310185181</v>
      </c>
      <c r="T2382" s="30">
        <f t="shared" si="75"/>
        <v>42248.793310185181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 s="19">
        <v>86350</v>
      </c>
      <c r="E2383" s="19">
        <v>1571</v>
      </c>
      <c r="F2383" s="35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40">
        <f>ROUND((E2383/D2383)*100, 0)</f>
        <v>2</v>
      </c>
      <c r="P2383" s="19">
        <f t="shared" si="74"/>
        <v>224.43</v>
      </c>
      <c r="Q2383" t="s">
        <v>8323</v>
      </c>
      <c r="R2383" t="s">
        <v>8324</v>
      </c>
      <c r="S2383" s="30">
        <f>(((I2383/60)/60)/24)+DATE(1970, 1, 1)</f>
        <v>42104.935740740737</v>
      </c>
      <c r="T2383" s="30">
        <f t="shared" si="75"/>
        <v>42074.935740740737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 s="19">
        <v>3000</v>
      </c>
      <c r="E2384" s="19">
        <v>75</v>
      </c>
      <c r="F2384" s="35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40">
        <f>ROUND((E2384/D2384)*100, 0)</f>
        <v>3</v>
      </c>
      <c r="P2384" s="19">
        <f t="shared" si="74"/>
        <v>37.5</v>
      </c>
      <c r="Q2384" t="s">
        <v>8323</v>
      </c>
      <c r="R2384" t="s">
        <v>8324</v>
      </c>
      <c r="S2384" s="30">
        <f>(((I2384/60)/60)/24)+DATE(1970, 1, 1)</f>
        <v>42220.187534722223</v>
      </c>
      <c r="T2384" s="30">
        <f t="shared" si="75"/>
        <v>42195.187534722223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 s="19">
        <v>10000</v>
      </c>
      <c r="E2385" s="19">
        <v>435</v>
      </c>
      <c r="F2385" s="3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40">
        <f>ROUND((E2385/D2385)*100, 0)</f>
        <v>4</v>
      </c>
      <c r="P2385" s="19">
        <f t="shared" si="74"/>
        <v>145</v>
      </c>
      <c r="Q2385" t="s">
        <v>8323</v>
      </c>
      <c r="R2385" t="s">
        <v>8324</v>
      </c>
      <c r="S2385" s="30">
        <f>(((I2385/60)/60)/24)+DATE(1970, 1, 1)</f>
        <v>42057.056793981479</v>
      </c>
      <c r="T2385" s="30">
        <f t="shared" si="75"/>
        <v>42027.056793981479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 s="19">
        <v>1000</v>
      </c>
      <c r="E2386" s="19">
        <v>8</v>
      </c>
      <c r="F2386" s="35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40">
        <f>ROUND((E2386/D2386)*100, 0)</f>
        <v>1</v>
      </c>
      <c r="P2386" s="19">
        <f t="shared" si="74"/>
        <v>1</v>
      </c>
      <c r="Q2386" t="s">
        <v>8323</v>
      </c>
      <c r="R2386" t="s">
        <v>8324</v>
      </c>
      <c r="S2386" s="30">
        <f>(((I2386/60)/60)/24)+DATE(1970, 1, 1)</f>
        <v>41957.109293981484</v>
      </c>
      <c r="T2386" s="30">
        <f t="shared" si="75"/>
        <v>41927.067627314813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 s="19">
        <v>65000</v>
      </c>
      <c r="E2387" s="19">
        <v>788</v>
      </c>
      <c r="F2387" s="35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40">
        <f>ROUND((E2387/D2387)*100, 0)</f>
        <v>1</v>
      </c>
      <c r="P2387" s="19">
        <f t="shared" si="74"/>
        <v>112.57</v>
      </c>
      <c r="Q2387" t="s">
        <v>8323</v>
      </c>
      <c r="R2387" t="s">
        <v>8324</v>
      </c>
      <c r="S2387" s="30">
        <f>(((I2387/60)/60)/24)+DATE(1970, 1, 1)</f>
        <v>42221.70175925926</v>
      </c>
      <c r="T2387" s="30">
        <f t="shared" si="75"/>
        <v>42191.70175925926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 s="19">
        <v>30000</v>
      </c>
      <c r="E2388" s="19">
        <v>0</v>
      </c>
      <c r="F2388" s="35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40">
        <f>ROUND((E2388/D2388)*100, 0)</f>
        <v>0</v>
      </c>
      <c r="P2388" s="19">
        <f t="shared" si="74"/>
        <v>0</v>
      </c>
      <c r="Q2388" t="s">
        <v>8323</v>
      </c>
      <c r="R2388" t="s">
        <v>8324</v>
      </c>
      <c r="S2388" s="30">
        <f>(((I2388/60)/60)/24)+DATE(1970, 1, 1)</f>
        <v>42014.838240740741</v>
      </c>
      <c r="T2388" s="30">
        <f t="shared" si="75"/>
        <v>41954.838240740741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 s="19">
        <v>150000</v>
      </c>
      <c r="E2389" s="19">
        <v>1026</v>
      </c>
      <c r="F2389" s="35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40">
        <f>ROUND((E2389/D2389)*100, 0)</f>
        <v>1</v>
      </c>
      <c r="P2389" s="19">
        <f t="shared" si="74"/>
        <v>342</v>
      </c>
      <c r="Q2389" t="s">
        <v>8323</v>
      </c>
      <c r="R2389" t="s">
        <v>8324</v>
      </c>
      <c r="S2389" s="30">
        <f>(((I2389/60)/60)/24)+DATE(1970, 1, 1)</f>
        <v>42573.626620370371</v>
      </c>
      <c r="T2389" s="30">
        <f t="shared" si="75"/>
        <v>42528.626620370371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 s="19">
        <v>37000</v>
      </c>
      <c r="E2390" s="19">
        <v>463</v>
      </c>
      <c r="F2390" s="35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40">
        <f>ROUND((E2390/D2390)*100, 0)</f>
        <v>1</v>
      </c>
      <c r="P2390" s="19">
        <f t="shared" si="74"/>
        <v>57.88</v>
      </c>
      <c r="Q2390" t="s">
        <v>8323</v>
      </c>
      <c r="R2390" t="s">
        <v>8324</v>
      </c>
      <c r="S2390" s="30">
        <f>(((I2390/60)/60)/24)+DATE(1970, 1, 1)</f>
        <v>42019.811805555553</v>
      </c>
      <c r="T2390" s="30">
        <f t="shared" si="75"/>
        <v>41989.853692129633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 s="19">
        <v>16000</v>
      </c>
      <c r="E2391" s="19">
        <v>30</v>
      </c>
      <c r="F2391" s="35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40">
        <f>ROUND((E2391/D2391)*100, 0)</f>
        <v>0</v>
      </c>
      <c r="P2391" s="19">
        <f t="shared" si="74"/>
        <v>30</v>
      </c>
      <c r="Q2391" t="s">
        <v>8323</v>
      </c>
      <c r="R2391" t="s">
        <v>8324</v>
      </c>
      <c r="S2391" s="30">
        <f>(((I2391/60)/60)/24)+DATE(1970, 1, 1)</f>
        <v>42210.915972222225</v>
      </c>
      <c r="T2391" s="30">
        <f t="shared" si="75"/>
        <v>42179.653379629628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 s="19">
        <v>510000</v>
      </c>
      <c r="E2392" s="19">
        <v>0</v>
      </c>
      <c r="F2392" s="35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40">
        <f>ROUND((E2392/D2392)*100, 0)</f>
        <v>0</v>
      </c>
      <c r="P2392" s="19">
        <f t="shared" si="74"/>
        <v>0</v>
      </c>
      <c r="Q2392" t="s">
        <v>8323</v>
      </c>
      <c r="R2392" t="s">
        <v>8324</v>
      </c>
      <c r="S2392" s="30">
        <f>(((I2392/60)/60)/24)+DATE(1970, 1, 1)</f>
        <v>42008.262314814812</v>
      </c>
      <c r="T2392" s="30">
        <f t="shared" si="75"/>
        <v>41968.262314814812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 s="19">
        <v>20000</v>
      </c>
      <c r="E2393" s="19">
        <v>25</v>
      </c>
      <c r="F2393" s="35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40">
        <f>ROUND((E2393/D2393)*100, 0)</f>
        <v>0</v>
      </c>
      <c r="P2393" s="19">
        <f t="shared" si="74"/>
        <v>25</v>
      </c>
      <c r="Q2393" t="s">
        <v>8323</v>
      </c>
      <c r="R2393" t="s">
        <v>8324</v>
      </c>
      <c r="S2393" s="30">
        <f>(((I2393/60)/60)/24)+DATE(1970, 1, 1)</f>
        <v>42094.752824074079</v>
      </c>
      <c r="T2393" s="30">
        <f t="shared" si="75"/>
        <v>42064.794490740736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 s="19">
        <v>4200</v>
      </c>
      <c r="E2394" s="19">
        <v>0</v>
      </c>
      <c r="F2394" s="35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40">
        <f>ROUND((E2394/D2394)*100, 0)</f>
        <v>0</v>
      </c>
      <c r="P2394" s="19">
        <f t="shared" si="74"/>
        <v>0</v>
      </c>
      <c r="Q2394" t="s">
        <v>8323</v>
      </c>
      <c r="R2394" t="s">
        <v>8324</v>
      </c>
      <c r="S2394" s="30">
        <f>(((I2394/60)/60)/24)+DATE(1970, 1, 1)</f>
        <v>42306.120636574073</v>
      </c>
      <c r="T2394" s="30">
        <f t="shared" si="75"/>
        <v>42276.120636574073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 s="19">
        <v>100000</v>
      </c>
      <c r="E2395" s="19">
        <v>50</v>
      </c>
      <c r="F2395" s="3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40">
        <f>ROUND((E2395/D2395)*100, 0)</f>
        <v>0</v>
      </c>
      <c r="P2395" s="19">
        <f t="shared" si="74"/>
        <v>50</v>
      </c>
      <c r="Q2395" t="s">
        <v>8323</v>
      </c>
      <c r="R2395" t="s">
        <v>8324</v>
      </c>
      <c r="S2395" s="30">
        <f>(((I2395/60)/60)/24)+DATE(1970, 1, 1)</f>
        <v>42224.648344907408</v>
      </c>
      <c r="T2395" s="30">
        <f t="shared" si="75"/>
        <v>42194.648344907408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 s="19">
        <v>5000</v>
      </c>
      <c r="E2396" s="19">
        <v>3</v>
      </c>
      <c r="F2396" s="35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40">
        <f>ROUND((E2396/D2396)*100, 0)</f>
        <v>0</v>
      </c>
      <c r="P2396" s="19">
        <f t="shared" si="74"/>
        <v>1.5</v>
      </c>
      <c r="Q2396" t="s">
        <v>8323</v>
      </c>
      <c r="R2396" t="s">
        <v>8324</v>
      </c>
      <c r="S2396" s="30">
        <f>(((I2396/60)/60)/24)+DATE(1970, 1, 1)</f>
        <v>42061.362187499995</v>
      </c>
      <c r="T2396" s="30">
        <f t="shared" si="75"/>
        <v>42031.362187499995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 s="19">
        <v>33000</v>
      </c>
      <c r="E2397" s="19">
        <v>0</v>
      </c>
      <c r="F2397" s="35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40">
        <f>ROUND((E2397/D2397)*100, 0)</f>
        <v>0</v>
      </c>
      <c r="P2397" s="19">
        <f t="shared" si="74"/>
        <v>0</v>
      </c>
      <c r="Q2397" t="s">
        <v>8323</v>
      </c>
      <c r="R2397" t="s">
        <v>8324</v>
      </c>
      <c r="S2397" s="30">
        <f>(((I2397/60)/60)/24)+DATE(1970, 1, 1)</f>
        <v>42745.372916666667</v>
      </c>
      <c r="T2397" s="30">
        <f t="shared" si="75"/>
        <v>42717.121377314819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 s="19">
        <v>5000</v>
      </c>
      <c r="E2398" s="19">
        <v>10</v>
      </c>
      <c r="F2398" s="35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40">
        <f>ROUND((E2398/D2398)*100, 0)</f>
        <v>0</v>
      </c>
      <c r="P2398" s="19">
        <f t="shared" si="74"/>
        <v>10</v>
      </c>
      <c r="Q2398" t="s">
        <v>8323</v>
      </c>
      <c r="R2398" t="s">
        <v>8324</v>
      </c>
      <c r="S2398" s="30">
        <f>(((I2398/60)/60)/24)+DATE(1970, 1, 1)</f>
        <v>42292.849050925928</v>
      </c>
      <c r="T2398" s="30">
        <f t="shared" si="75"/>
        <v>42262.849050925928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 s="19">
        <v>124000</v>
      </c>
      <c r="E2399" s="19">
        <v>0</v>
      </c>
      <c r="F2399" s="35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40">
        <f>ROUND((E2399/D2399)*100, 0)</f>
        <v>0</v>
      </c>
      <c r="P2399" s="19">
        <f t="shared" si="74"/>
        <v>0</v>
      </c>
      <c r="Q2399" t="s">
        <v>8323</v>
      </c>
      <c r="R2399" t="s">
        <v>8324</v>
      </c>
      <c r="S2399" s="30">
        <f>(((I2399/60)/60)/24)+DATE(1970, 1, 1)</f>
        <v>42006.88490740741</v>
      </c>
      <c r="T2399" s="30">
        <f t="shared" si="75"/>
        <v>41976.88490740741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 s="19">
        <v>4000</v>
      </c>
      <c r="E2400" s="19">
        <v>0</v>
      </c>
      <c r="F2400" s="35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40">
        <f>ROUND((E2400/D2400)*100, 0)</f>
        <v>0</v>
      </c>
      <c r="P2400" s="19">
        <f t="shared" si="74"/>
        <v>0</v>
      </c>
      <c r="Q2400" t="s">
        <v>8323</v>
      </c>
      <c r="R2400" t="s">
        <v>8324</v>
      </c>
      <c r="S2400" s="30">
        <f>(((I2400/60)/60)/24)+DATE(1970, 1, 1)</f>
        <v>42187.916481481487</v>
      </c>
      <c r="T2400" s="30">
        <f t="shared" si="75"/>
        <v>42157.916481481487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 s="19">
        <v>13000</v>
      </c>
      <c r="E2401" s="19">
        <v>0</v>
      </c>
      <c r="F2401" s="35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40">
        <f>ROUND((E2401/D2401)*100, 0)</f>
        <v>0</v>
      </c>
      <c r="P2401" s="19">
        <f t="shared" si="74"/>
        <v>0</v>
      </c>
      <c r="Q2401" t="s">
        <v>8323</v>
      </c>
      <c r="R2401" t="s">
        <v>8324</v>
      </c>
      <c r="S2401" s="30">
        <f>(((I2401/60)/60)/24)+DATE(1970, 1, 1)</f>
        <v>41991.853078703702</v>
      </c>
      <c r="T2401" s="30">
        <f t="shared" si="75"/>
        <v>41956.853078703702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 s="19">
        <v>50000</v>
      </c>
      <c r="E2402" s="19">
        <v>0</v>
      </c>
      <c r="F2402" s="35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40">
        <f>ROUND((E2402/D2402)*100, 0)</f>
        <v>0</v>
      </c>
      <c r="P2402" s="19">
        <f t="shared" si="74"/>
        <v>0</v>
      </c>
      <c r="Q2402" t="s">
        <v>8323</v>
      </c>
      <c r="R2402" t="s">
        <v>8324</v>
      </c>
      <c r="S2402" s="30">
        <f>(((I2402/60)/60)/24)+DATE(1970, 1, 1)</f>
        <v>42474.268101851849</v>
      </c>
      <c r="T2402" s="30">
        <f t="shared" si="75"/>
        <v>42444.268101851849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 s="19">
        <v>28000</v>
      </c>
      <c r="E2403" s="19">
        <v>201</v>
      </c>
      <c r="F2403" s="36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40">
        <f>ROUND((E2403/D2403)*100, 0)</f>
        <v>1</v>
      </c>
      <c r="P2403" s="19">
        <f t="shared" si="74"/>
        <v>22.33</v>
      </c>
      <c r="Q2403" t="s">
        <v>8340</v>
      </c>
      <c r="R2403" t="s">
        <v>8341</v>
      </c>
      <c r="S2403" s="30">
        <f>(((I2403/60)/60)/24)+DATE(1970, 1, 1)</f>
        <v>42434.822870370372</v>
      </c>
      <c r="T2403" s="30">
        <f t="shared" si="75"/>
        <v>42374.822870370372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 s="19">
        <v>12000</v>
      </c>
      <c r="E2404" s="19">
        <v>52</v>
      </c>
      <c r="F2404" s="36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40">
        <f>ROUND((E2404/D2404)*100, 0)</f>
        <v>0</v>
      </c>
      <c r="P2404" s="19">
        <f t="shared" si="74"/>
        <v>52</v>
      </c>
      <c r="Q2404" t="s">
        <v>8340</v>
      </c>
      <c r="R2404" t="s">
        <v>8341</v>
      </c>
      <c r="S2404" s="30">
        <f>(((I2404/60)/60)/24)+DATE(1970, 1, 1)</f>
        <v>42137.679756944446</v>
      </c>
      <c r="T2404" s="30">
        <f t="shared" si="75"/>
        <v>42107.679756944446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 s="19">
        <v>1200</v>
      </c>
      <c r="E2405" s="19">
        <v>202</v>
      </c>
      <c r="F2405" s="36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40">
        <f>ROUND((E2405/D2405)*100, 0)</f>
        <v>17</v>
      </c>
      <c r="P2405" s="19">
        <f t="shared" si="74"/>
        <v>16.829999999999998</v>
      </c>
      <c r="Q2405" t="s">
        <v>8340</v>
      </c>
      <c r="R2405" t="s">
        <v>8341</v>
      </c>
      <c r="S2405" s="30">
        <f>(((I2405/60)/60)/24)+DATE(1970, 1, 1)</f>
        <v>42459.840949074074</v>
      </c>
      <c r="T2405" s="30">
        <f t="shared" si="75"/>
        <v>42399.882615740738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 s="19">
        <v>15000</v>
      </c>
      <c r="E2406" s="19">
        <v>0</v>
      </c>
      <c r="F2406" s="3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40">
        <f>ROUND((E2406/D2406)*100, 0)</f>
        <v>0</v>
      </c>
      <c r="P2406" s="19">
        <f t="shared" si="74"/>
        <v>0</v>
      </c>
      <c r="Q2406" t="s">
        <v>8340</v>
      </c>
      <c r="R2406" t="s">
        <v>8341</v>
      </c>
      <c r="S2406" s="30">
        <f>(((I2406/60)/60)/24)+DATE(1970, 1, 1)</f>
        <v>42372.03943287037</v>
      </c>
      <c r="T2406" s="30">
        <f t="shared" si="75"/>
        <v>42342.03943287037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 s="19">
        <v>5000</v>
      </c>
      <c r="E2407" s="19">
        <v>1126</v>
      </c>
      <c r="F2407" s="36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40">
        <f>ROUND((E2407/D2407)*100, 0)</f>
        <v>23</v>
      </c>
      <c r="P2407" s="19">
        <f t="shared" si="74"/>
        <v>56.3</v>
      </c>
      <c r="Q2407" t="s">
        <v>8340</v>
      </c>
      <c r="R2407" t="s">
        <v>8341</v>
      </c>
      <c r="S2407" s="30">
        <f>(((I2407/60)/60)/24)+DATE(1970, 1, 1)</f>
        <v>42616.585358796292</v>
      </c>
      <c r="T2407" s="30">
        <f t="shared" si="75"/>
        <v>42595.585358796292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 s="19">
        <v>3250</v>
      </c>
      <c r="E2408" s="19">
        <v>1345</v>
      </c>
      <c r="F2408" s="36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40">
        <f>ROUND((E2408/D2408)*100, 0)</f>
        <v>41</v>
      </c>
      <c r="P2408" s="19">
        <f t="shared" si="74"/>
        <v>84.06</v>
      </c>
      <c r="Q2408" t="s">
        <v>8340</v>
      </c>
      <c r="R2408" t="s">
        <v>8341</v>
      </c>
      <c r="S2408" s="30">
        <f>(((I2408/60)/60)/24)+DATE(1970, 1, 1)</f>
        <v>42023.110995370371</v>
      </c>
      <c r="T2408" s="30">
        <f t="shared" si="75"/>
        <v>41983.110995370371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 s="19">
        <v>22000</v>
      </c>
      <c r="E2409" s="19">
        <v>5557</v>
      </c>
      <c r="F2409" s="36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40">
        <f>ROUND((E2409/D2409)*100, 0)</f>
        <v>25</v>
      </c>
      <c r="P2409" s="19">
        <f t="shared" si="74"/>
        <v>168.39</v>
      </c>
      <c r="Q2409" t="s">
        <v>8340</v>
      </c>
      <c r="R2409" t="s">
        <v>8341</v>
      </c>
      <c r="S2409" s="30">
        <f>(((I2409/60)/60)/24)+DATE(1970, 1, 1)</f>
        <v>42105.25</v>
      </c>
      <c r="T2409" s="30">
        <f t="shared" si="75"/>
        <v>42082.575555555552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 s="19">
        <v>15000</v>
      </c>
      <c r="E2410" s="19">
        <v>30</v>
      </c>
      <c r="F2410" s="36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40">
        <f>ROUND((E2410/D2410)*100, 0)</f>
        <v>0</v>
      </c>
      <c r="P2410" s="19">
        <f t="shared" si="74"/>
        <v>15</v>
      </c>
      <c r="Q2410" t="s">
        <v>8340</v>
      </c>
      <c r="R2410" t="s">
        <v>8341</v>
      </c>
      <c r="S2410" s="30">
        <f>(((I2410/60)/60)/24)+DATE(1970, 1, 1)</f>
        <v>41949.182372685187</v>
      </c>
      <c r="T2410" s="30">
        <f t="shared" si="75"/>
        <v>41919.140706018516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 s="19">
        <v>25000</v>
      </c>
      <c r="E2411" s="19">
        <v>460</v>
      </c>
      <c r="F2411" s="36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40">
        <f>ROUND((E2411/D2411)*100, 0)</f>
        <v>2</v>
      </c>
      <c r="P2411" s="19">
        <f t="shared" si="74"/>
        <v>76.67</v>
      </c>
      <c r="Q2411" t="s">
        <v>8340</v>
      </c>
      <c r="R2411" t="s">
        <v>8341</v>
      </c>
      <c r="S2411" s="30">
        <f>(((I2411/60)/60)/24)+DATE(1970, 1, 1)</f>
        <v>42234.875868055555</v>
      </c>
      <c r="T2411" s="30">
        <f t="shared" si="75"/>
        <v>42204.875868055555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 s="19">
        <v>15000</v>
      </c>
      <c r="E2412" s="19">
        <v>0</v>
      </c>
      <c r="F2412" s="36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40">
        <f>ROUND((E2412/D2412)*100, 0)</f>
        <v>0</v>
      </c>
      <c r="P2412" s="19">
        <f t="shared" si="74"/>
        <v>0</v>
      </c>
      <c r="Q2412" t="s">
        <v>8340</v>
      </c>
      <c r="R2412" t="s">
        <v>8341</v>
      </c>
      <c r="S2412" s="30">
        <f>(((I2412/60)/60)/24)+DATE(1970, 1, 1)</f>
        <v>42254.408275462964</v>
      </c>
      <c r="T2412" s="30">
        <f t="shared" si="75"/>
        <v>42224.408275462964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 s="19">
        <v>25000</v>
      </c>
      <c r="E2413" s="19">
        <v>151</v>
      </c>
      <c r="F2413" s="36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40">
        <f>ROUND((E2413/D2413)*100, 0)</f>
        <v>1</v>
      </c>
      <c r="P2413" s="19">
        <f t="shared" si="74"/>
        <v>50.33</v>
      </c>
      <c r="Q2413" t="s">
        <v>8340</v>
      </c>
      <c r="R2413" t="s">
        <v>8341</v>
      </c>
      <c r="S2413" s="30">
        <f>(((I2413/60)/60)/24)+DATE(1970, 1, 1)</f>
        <v>42241.732430555552</v>
      </c>
      <c r="T2413" s="30">
        <f t="shared" si="75"/>
        <v>42211.732430555552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 s="19">
        <v>8000</v>
      </c>
      <c r="E2414" s="19">
        <v>0</v>
      </c>
      <c r="F2414" s="36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40">
        <f>ROUND((E2414/D2414)*100, 0)</f>
        <v>0</v>
      </c>
      <c r="P2414" s="19">
        <f t="shared" si="74"/>
        <v>0</v>
      </c>
      <c r="Q2414" t="s">
        <v>8340</v>
      </c>
      <c r="R2414" t="s">
        <v>8341</v>
      </c>
      <c r="S2414" s="30">
        <f>(((I2414/60)/60)/24)+DATE(1970, 1, 1)</f>
        <v>42700.778622685189</v>
      </c>
      <c r="T2414" s="30">
        <f t="shared" si="75"/>
        <v>42655.736956018518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 s="19">
        <v>3000</v>
      </c>
      <c r="E2415" s="19">
        <v>25</v>
      </c>
      <c r="F2415" s="36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40">
        <f>ROUND((E2415/D2415)*100, 0)</f>
        <v>1</v>
      </c>
      <c r="P2415" s="19">
        <f t="shared" si="74"/>
        <v>8.33</v>
      </c>
      <c r="Q2415" t="s">
        <v>8340</v>
      </c>
      <c r="R2415" t="s">
        <v>8341</v>
      </c>
      <c r="S2415" s="30">
        <f>(((I2415/60)/60)/24)+DATE(1970, 1, 1)</f>
        <v>41790.979166666664</v>
      </c>
      <c r="T2415" s="30">
        <f t="shared" si="75"/>
        <v>41760.10974537037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 s="19">
        <v>15000</v>
      </c>
      <c r="E2416" s="19">
        <v>460</v>
      </c>
      <c r="F2416" s="3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40">
        <f>ROUND((E2416/D2416)*100, 0)</f>
        <v>3</v>
      </c>
      <c r="P2416" s="19">
        <f t="shared" si="74"/>
        <v>35.380000000000003</v>
      </c>
      <c r="Q2416" t="s">
        <v>8340</v>
      </c>
      <c r="R2416" t="s">
        <v>8341</v>
      </c>
      <c r="S2416" s="30">
        <f>(((I2416/60)/60)/24)+DATE(1970, 1, 1)</f>
        <v>42238.165972222225</v>
      </c>
      <c r="T2416" s="30">
        <f t="shared" si="75"/>
        <v>42198.695138888885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 s="19">
        <v>60000</v>
      </c>
      <c r="E2417" s="19">
        <v>335</v>
      </c>
      <c r="F2417" s="36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40">
        <f>ROUND((E2417/D2417)*100, 0)</f>
        <v>1</v>
      </c>
      <c r="P2417" s="19">
        <f t="shared" si="74"/>
        <v>55.83</v>
      </c>
      <c r="Q2417" t="s">
        <v>8340</v>
      </c>
      <c r="R2417" t="s">
        <v>8341</v>
      </c>
      <c r="S2417" s="30">
        <f>(((I2417/60)/60)/24)+DATE(1970, 1, 1)</f>
        <v>42566.862800925926</v>
      </c>
      <c r="T2417" s="30">
        <f t="shared" si="75"/>
        <v>42536.862800925926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 s="19">
        <v>20000</v>
      </c>
      <c r="E2418" s="19">
        <v>5</v>
      </c>
      <c r="F2418" s="36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40">
        <f>ROUND((E2418/D2418)*100, 0)</f>
        <v>0</v>
      </c>
      <c r="P2418" s="19">
        <f t="shared" si="74"/>
        <v>5</v>
      </c>
      <c r="Q2418" t="s">
        <v>8340</v>
      </c>
      <c r="R2418" t="s">
        <v>8341</v>
      </c>
      <c r="S2418" s="30">
        <f>(((I2418/60)/60)/24)+DATE(1970, 1, 1)</f>
        <v>42077.625</v>
      </c>
      <c r="T2418" s="30">
        <f t="shared" si="75"/>
        <v>42019.737766203703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 s="19">
        <v>1000</v>
      </c>
      <c r="E2419" s="19">
        <v>0</v>
      </c>
      <c r="F2419" s="36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40">
        <f>ROUND((E2419/D2419)*100, 0)</f>
        <v>0</v>
      </c>
      <c r="P2419" s="19">
        <f t="shared" si="74"/>
        <v>0</v>
      </c>
      <c r="Q2419" t="s">
        <v>8340</v>
      </c>
      <c r="R2419" t="s">
        <v>8341</v>
      </c>
      <c r="S2419" s="30">
        <f>(((I2419/60)/60)/24)+DATE(1970, 1, 1)</f>
        <v>41861.884108796294</v>
      </c>
      <c r="T2419" s="30">
        <f t="shared" si="75"/>
        <v>41831.884108796294</v>
      </c>
    </row>
    <row r="2420" spans="1:20" x14ac:dyDescent="0.25">
      <c r="A2420">
        <v>2418</v>
      </c>
      <c r="B2420" s="3" t="s">
        <v>2419</v>
      </c>
      <c r="C2420" s="3" t="s">
        <v>6528</v>
      </c>
      <c r="D2420" s="19">
        <v>25000</v>
      </c>
      <c r="E2420" s="19">
        <v>5</v>
      </c>
      <c r="F2420" s="36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40">
        <f>ROUND((E2420/D2420)*100, 0)</f>
        <v>0</v>
      </c>
      <c r="P2420" s="19">
        <f t="shared" si="74"/>
        <v>1</v>
      </c>
      <c r="Q2420" t="s">
        <v>8340</v>
      </c>
      <c r="R2420" t="s">
        <v>8341</v>
      </c>
      <c r="S2420" s="30">
        <f>(((I2420/60)/60)/24)+DATE(1970, 1, 1)</f>
        <v>42087.815324074079</v>
      </c>
      <c r="T2420" s="30">
        <f t="shared" si="75"/>
        <v>42027.856990740736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 s="19">
        <v>3000</v>
      </c>
      <c r="E2421" s="19">
        <v>0</v>
      </c>
      <c r="F2421" s="36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40">
        <f>ROUND((E2421/D2421)*100, 0)</f>
        <v>0</v>
      </c>
      <c r="P2421" s="19">
        <f t="shared" si="74"/>
        <v>0</v>
      </c>
      <c r="Q2421" t="s">
        <v>8340</v>
      </c>
      <c r="R2421" t="s">
        <v>8341</v>
      </c>
      <c r="S2421" s="30">
        <f>(((I2421/60)/60)/24)+DATE(1970, 1, 1)</f>
        <v>42053.738298611104</v>
      </c>
      <c r="T2421" s="30">
        <f t="shared" si="75"/>
        <v>41993.738298611104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 s="19">
        <v>16870</v>
      </c>
      <c r="E2422" s="19">
        <v>2501</v>
      </c>
      <c r="F2422" s="36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40">
        <f>ROUND((E2422/D2422)*100, 0)</f>
        <v>15</v>
      </c>
      <c r="P2422" s="19">
        <f t="shared" si="74"/>
        <v>69.47</v>
      </c>
      <c r="Q2422" t="s">
        <v>8340</v>
      </c>
      <c r="R2422" t="s">
        <v>8341</v>
      </c>
      <c r="S2422" s="30">
        <f>(((I2422/60)/60)/24)+DATE(1970, 1, 1)</f>
        <v>41953.070543981477</v>
      </c>
      <c r="T2422" s="30">
        <f t="shared" si="75"/>
        <v>41893.028877314813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 s="19">
        <v>6000</v>
      </c>
      <c r="E2423" s="19">
        <v>1</v>
      </c>
      <c r="F2423" s="36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40">
        <f>ROUND((E2423/D2423)*100, 0)</f>
        <v>0</v>
      </c>
      <c r="P2423" s="19">
        <f t="shared" si="74"/>
        <v>1</v>
      </c>
      <c r="Q2423" t="s">
        <v>8340</v>
      </c>
      <c r="R2423" t="s">
        <v>8341</v>
      </c>
      <c r="S2423" s="30">
        <f>(((I2423/60)/60)/24)+DATE(1970, 1, 1)</f>
        <v>42056.687453703707</v>
      </c>
      <c r="T2423" s="30">
        <f t="shared" si="75"/>
        <v>42026.687453703707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 s="19">
        <v>500</v>
      </c>
      <c r="E2424" s="19">
        <v>1</v>
      </c>
      <c r="F2424" s="36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40">
        <f>ROUND((E2424/D2424)*100, 0)</f>
        <v>0</v>
      </c>
      <c r="P2424" s="19">
        <f t="shared" si="74"/>
        <v>1</v>
      </c>
      <c r="Q2424" t="s">
        <v>8340</v>
      </c>
      <c r="R2424" t="s">
        <v>8341</v>
      </c>
      <c r="S2424" s="30">
        <f>(((I2424/60)/60)/24)+DATE(1970, 1, 1)</f>
        <v>42074.683287037042</v>
      </c>
      <c r="T2424" s="30">
        <f t="shared" si="75"/>
        <v>42044.724953703699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 s="19">
        <v>60000</v>
      </c>
      <c r="E2425" s="19">
        <v>8</v>
      </c>
      <c r="F2425" s="36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40">
        <f>ROUND((E2425/D2425)*100, 0)</f>
        <v>0</v>
      </c>
      <c r="P2425" s="19">
        <f t="shared" si="74"/>
        <v>8</v>
      </c>
      <c r="Q2425" t="s">
        <v>8340</v>
      </c>
      <c r="R2425" t="s">
        <v>8341</v>
      </c>
      <c r="S2425" s="30">
        <f>(((I2425/60)/60)/24)+DATE(1970, 1, 1)</f>
        <v>42004.704745370371</v>
      </c>
      <c r="T2425" s="30">
        <f t="shared" si="75"/>
        <v>41974.704745370371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 s="19">
        <v>25000</v>
      </c>
      <c r="E2426" s="19">
        <v>310</v>
      </c>
      <c r="F2426" s="3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40">
        <f>ROUND((E2426/D2426)*100, 0)</f>
        <v>1</v>
      </c>
      <c r="P2426" s="19">
        <f t="shared" si="74"/>
        <v>34.44</v>
      </c>
      <c r="Q2426" t="s">
        <v>8340</v>
      </c>
      <c r="R2426" t="s">
        <v>8341</v>
      </c>
      <c r="S2426" s="30">
        <f>(((I2426/60)/60)/24)+DATE(1970, 1, 1)</f>
        <v>41939.892453703702</v>
      </c>
      <c r="T2426" s="30">
        <f t="shared" si="75"/>
        <v>41909.892453703702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 s="19">
        <v>3500</v>
      </c>
      <c r="E2427" s="19">
        <v>1</v>
      </c>
      <c r="F2427" s="36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40">
        <f>ROUND((E2427/D2427)*100, 0)</f>
        <v>0</v>
      </c>
      <c r="P2427" s="19">
        <f t="shared" si="74"/>
        <v>1</v>
      </c>
      <c r="Q2427" t="s">
        <v>8340</v>
      </c>
      <c r="R2427" t="s">
        <v>8341</v>
      </c>
      <c r="S2427" s="30">
        <f>(((I2427/60)/60)/24)+DATE(1970, 1, 1)</f>
        <v>42517.919444444444</v>
      </c>
      <c r="T2427" s="30">
        <f t="shared" si="75"/>
        <v>42502.913761574076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 s="19">
        <v>20000</v>
      </c>
      <c r="E2428" s="19">
        <v>0</v>
      </c>
      <c r="F2428" s="36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40">
        <f>ROUND((E2428/D2428)*100, 0)</f>
        <v>0</v>
      </c>
      <c r="P2428" s="19">
        <f t="shared" si="74"/>
        <v>0</v>
      </c>
      <c r="Q2428" t="s">
        <v>8340</v>
      </c>
      <c r="R2428" t="s">
        <v>8341</v>
      </c>
      <c r="S2428" s="30">
        <f>(((I2428/60)/60)/24)+DATE(1970, 1, 1)</f>
        <v>42224.170046296291</v>
      </c>
      <c r="T2428" s="30">
        <f t="shared" si="75"/>
        <v>42164.170046296291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 s="19">
        <v>50000</v>
      </c>
      <c r="E2429" s="19">
        <v>1</v>
      </c>
      <c r="F2429" s="36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40">
        <f>ROUND((E2429/D2429)*100, 0)</f>
        <v>0</v>
      </c>
      <c r="P2429" s="19">
        <f t="shared" si="74"/>
        <v>1</v>
      </c>
      <c r="Q2429" t="s">
        <v>8340</v>
      </c>
      <c r="R2429" t="s">
        <v>8341</v>
      </c>
      <c r="S2429" s="30">
        <f>(((I2429/60)/60)/24)+DATE(1970, 1, 1)</f>
        <v>42452.277002314819</v>
      </c>
      <c r="T2429" s="30">
        <f t="shared" si="75"/>
        <v>42412.318668981476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 s="19">
        <v>35000</v>
      </c>
      <c r="E2430" s="19">
        <v>1</v>
      </c>
      <c r="F2430" s="36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40">
        <f>ROUND((E2430/D2430)*100, 0)</f>
        <v>0</v>
      </c>
      <c r="P2430" s="19">
        <f t="shared" si="74"/>
        <v>1</v>
      </c>
      <c r="Q2430" t="s">
        <v>8340</v>
      </c>
      <c r="R2430" t="s">
        <v>8341</v>
      </c>
      <c r="S2430" s="30">
        <f>(((I2430/60)/60)/24)+DATE(1970, 1, 1)</f>
        <v>42075.742488425924</v>
      </c>
      <c r="T2430" s="30">
        <f t="shared" si="75"/>
        <v>42045.784155092595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 s="19">
        <v>140000</v>
      </c>
      <c r="E2431" s="19">
        <v>2005</v>
      </c>
      <c r="F2431" s="36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40">
        <f>ROUND((E2431/D2431)*100, 0)</f>
        <v>1</v>
      </c>
      <c r="P2431" s="19">
        <f t="shared" si="74"/>
        <v>501.25</v>
      </c>
      <c r="Q2431" t="s">
        <v>8340</v>
      </c>
      <c r="R2431" t="s">
        <v>8341</v>
      </c>
      <c r="S2431" s="30">
        <f>(((I2431/60)/60)/24)+DATE(1970, 1, 1)</f>
        <v>42771.697222222225</v>
      </c>
      <c r="T2431" s="30">
        <f t="shared" si="75"/>
        <v>42734.879236111112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 s="19">
        <v>3000</v>
      </c>
      <c r="E2432" s="19">
        <v>21</v>
      </c>
      <c r="F2432" s="36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40">
        <f>ROUND((E2432/D2432)*100, 0)</f>
        <v>1</v>
      </c>
      <c r="P2432" s="19">
        <f t="shared" si="74"/>
        <v>10.5</v>
      </c>
      <c r="Q2432" t="s">
        <v>8340</v>
      </c>
      <c r="R2432" t="s">
        <v>8341</v>
      </c>
      <c r="S2432" s="30">
        <f>(((I2432/60)/60)/24)+DATE(1970, 1, 1)</f>
        <v>42412.130833333329</v>
      </c>
      <c r="T2432" s="30">
        <f t="shared" si="75"/>
        <v>42382.130833333329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 s="19">
        <v>100000</v>
      </c>
      <c r="E2433" s="19">
        <v>2</v>
      </c>
      <c r="F2433" s="36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40">
        <f>ROUND((E2433/D2433)*100, 0)</f>
        <v>0</v>
      </c>
      <c r="P2433" s="19">
        <f t="shared" si="74"/>
        <v>1</v>
      </c>
      <c r="Q2433" t="s">
        <v>8340</v>
      </c>
      <c r="R2433" t="s">
        <v>8341</v>
      </c>
      <c r="S2433" s="30">
        <f>(((I2433/60)/60)/24)+DATE(1970, 1, 1)</f>
        <v>42549.099687499998</v>
      </c>
      <c r="T2433" s="30">
        <f t="shared" si="75"/>
        <v>42489.099687499998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 s="19">
        <v>14000</v>
      </c>
      <c r="E2434" s="19">
        <v>2</v>
      </c>
      <c r="F2434" s="36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40">
        <f>ROUND((E2434/D2434)*100, 0)</f>
        <v>0</v>
      </c>
      <c r="P2434" s="19">
        <f t="shared" si="74"/>
        <v>1</v>
      </c>
      <c r="Q2434" t="s">
        <v>8340</v>
      </c>
      <c r="R2434" t="s">
        <v>8341</v>
      </c>
      <c r="S2434" s="30">
        <f>(((I2434/60)/60)/24)+DATE(1970, 1, 1)</f>
        <v>42071.218715277777</v>
      </c>
      <c r="T2434" s="30">
        <f t="shared" si="75"/>
        <v>42041.218715277777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 s="19">
        <v>10000</v>
      </c>
      <c r="E2435" s="19">
        <v>0</v>
      </c>
      <c r="F2435" s="36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40">
        <f>ROUND((E2435/D2435)*100, 0)</f>
        <v>0</v>
      </c>
      <c r="P2435" s="19">
        <f t="shared" ref="P2435:P2498" si="76">IFERROR(ROUND((E2435/L2435), 2),0)</f>
        <v>0</v>
      </c>
      <c r="Q2435" t="s">
        <v>8340</v>
      </c>
      <c r="R2435" t="s">
        <v>8341</v>
      </c>
      <c r="S2435" s="30">
        <f>(((I2435/60)/60)/24)+DATE(1970, 1, 1)</f>
        <v>42427.89980324074</v>
      </c>
      <c r="T2435" s="30">
        <f t="shared" ref="T2435:T2498" si="77">(((J2435/60)/60)/24)+DATE(1970, 1, 1)</f>
        <v>42397.89980324074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 s="19">
        <v>20000</v>
      </c>
      <c r="E2436" s="19">
        <v>26</v>
      </c>
      <c r="F2436" s="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40">
        <f>ROUND((E2436/D2436)*100, 0)</f>
        <v>0</v>
      </c>
      <c r="P2436" s="19">
        <f t="shared" si="76"/>
        <v>13</v>
      </c>
      <c r="Q2436" t="s">
        <v>8340</v>
      </c>
      <c r="R2436" t="s">
        <v>8341</v>
      </c>
      <c r="S2436" s="30">
        <f>(((I2436/60)/60)/24)+DATE(1970, 1, 1)</f>
        <v>42220.18604166666</v>
      </c>
      <c r="T2436" s="30">
        <f t="shared" si="77"/>
        <v>42180.18604166666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 s="19">
        <v>250000</v>
      </c>
      <c r="E2437" s="19">
        <v>1224</v>
      </c>
      <c r="F2437" s="36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40">
        <f>ROUND((E2437/D2437)*100, 0)</f>
        <v>0</v>
      </c>
      <c r="P2437" s="19">
        <f t="shared" si="76"/>
        <v>306</v>
      </c>
      <c r="Q2437" t="s">
        <v>8340</v>
      </c>
      <c r="R2437" t="s">
        <v>8341</v>
      </c>
      <c r="S2437" s="30">
        <f>(((I2437/60)/60)/24)+DATE(1970, 1, 1)</f>
        <v>42282.277615740735</v>
      </c>
      <c r="T2437" s="30">
        <f t="shared" si="77"/>
        <v>42252.277615740735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 s="19">
        <v>117000</v>
      </c>
      <c r="E2438" s="19">
        <v>45</v>
      </c>
      <c r="F2438" s="36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40">
        <f>ROUND((E2438/D2438)*100, 0)</f>
        <v>0</v>
      </c>
      <c r="P2438" s="19">
        <f t="shared" si="76"/>
        <v>22.5</v>
      </c>
      <c r="Q2438" t="s">
        <v>8340</v>
      </c>
      <c r="R2438" t="s">
        <v>8341</v>
      </c>
      <c r="S2438" s="30">
        <f>(((I2438/60)/60)/24)+DATE(1970, 1, 1)</f>
        <v>42398.615393518514</v>
      </c>
      <c r="T2438" s="30">
        <f t="shared" si="77"/>
        <v>42338.615393518514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 s="19">
        <v>8000</v>
      </c>
      <c r="E2439" s="19">
        <v>0</v>
      </c>
      <c r="F2439" s="36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40">
        <f>ROUND((E2439/D2439)*100, 0)</f>
        <v>0</v>
      </c>
      <c r="P2439" s="19">
        <f t="shared" si="76"/>
        <v>0</v>
      </c>
      <c r="Q2439" t="s">
        <v>8340</v>
      </c>
      <c r="R2439" t="s">
        <v>8341</v>
      </c>
      <c r="S2439" s="30">
        <f>(((I2439/60)/60)/24)+DATE(1970, 1, 1)</f>
        <v>42080.75</v>
      </c>
      <c r="T2439" s="30">
        <f t="shared" si="77"/>
        <v>42031.965138888889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 s="19">
        <v>15000</v>
      </c>
      <c r="E2440" s="19">
        <v>50</v>
      </c>
      <c r="F2440" s="36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40">
        <f>ROUND((E2440/D2440)*100, 0)</f>
        <v>0</v>
      </c>
      <c r="P2440" s="19">
        <f t="shared" si="76"/>
        <v>50</v>
      </c>
      <c r="Q2440" t="s">
        <v>8340</v>
      </c>
      <c r="R2440" t="s">
        <v>8341</v>
      </c>
      <c r="S2440" s="30">
        <f>(((I2440/60)/60)/24)+DATE(1970, 1, 1)</f>
        <v>42345.956736111111</v>
      </c>
      <c r="T2440" s="30">
        <f t="shared" si="77"/>
        <v>42285.91506944444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 s="19">
        <v>10000</v>
      </c>
      <c r="E2441" s="19">
        <v>0</v>
      </c>
      <c r="F2441" s="36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40">
        <f>ROUND((E2441/D2441)*100, 0)</f>
        <v>0</v>
      </c>
      <c r="P2441" s="19">
        <f t="shared" si="76"/>
        <v>0</v>
      </c>
      <c r="Q2441" t="s">
        <v>8340</v>
      </c>
      <c r="R2441" t="s">
        <v>8341</v>
      </c>
      <c r="S2441" s="30">
        <f>(((I2441/60)/60)/24)+DATE(1970, 1, 1)</f>
        <v>42295.818622685183</v>
      </c>
      <c r="T2441" s="30">
        <f t="shared" si="77"/>
        <v>42265.818622685183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 s="19">
        <v>5000</v>
      </c>
      <c r="E2442" s="19">
        <v>10</v>
      </c>
      <c r="F2442" s="36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40">
        <f>ROUND((E2442/D2442)*100, 0)</f>
        <v>0</v>
      </c>
      <c r="P2442" s="19">
        <f t="shared" si="76"/>
        <v>5</v>
      </c>
      <c r="Q2442" t="s">
        <v>8340</v>
      </c>
      <c r="R2442" t="s">
        <v>8341</v>
      </c>
      <c r="S2442" s="30">
        <f>(((I2442/60)/60)/24)+DATE(1970, 1, 1)</f>
        <v>42413.899456018517</v>
      </c>
      <c r="T2442" s="30">
        <f t="shared" si="77"/>
        <v>42383.899456018517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 s="19">
        <v>7500</v>
      </c>
      <c r="E2443" s="19">
        <v>8091</v>
      </c>
      <c r="F2443" s="34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38">
        <f>ROUND((E2443/D2443)*100, 0)</f>
        <v>108</v>
      </c>
      <c r="P2443" s="19">
        <f t="shared" si="76"/>
        <v>74.23</v>
      </c>
      <c r="Q2443" t="s">
        <v>8340</v>
      </c>
      <c r="R2443" t="s">
        <v>8356</v>
      </c>
      <c r="S2443" s="30">
        <f>(((I2443/60)/60)/24)+DATE(1970, 1, 1)</f>
        <v>42208.207638888889</v>
      </c>
      <c r="T2443" s="30">
        <f t="shared" si="77"/>
        <v>42187.125625000001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 s="19">
        <v>24000</v>
      </c>
      <c r="E2444" s="19">
        <v>30226</v>
      </c>
      <c r="F2444" s="3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38">
        <f>ROUND((E2444/D2444)*100, 0)</f>
        <v>126</v>
      </c>
      <c r="P2444" s="19">
        <f t="shared" si="76"/>
        <v>81.25</v>
      </c>
      <c r="Q2444" t="s">
        <v>8340</v>
      </c>
      <c r="R2444" t="s">
        <v>8356</v>
      </c>
      <c r="S2444" s="30">
        <f>(((I2444/60)/60)/24)+DATE(1970, 1, 1)</f>
        <v>42082.625324074077</v>
      </c>
      <c r="T2444" s="30">
        <f t="shared" si="77"/>
        <v>42052.666990740734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 s="19">
        <v>20000</v>
      </c>
      <c r="E2445" s="19">
        <v>40502.99</v>
      </c>
      <c r="F2445" s="34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39">
        <f>ROUND((E2445/D2445)*100, 0)</f>
        <v>203</v>
      </c>
      <c r="P2445" s="19">
        <f t="shared" si="76"/>
        <v>130.22999999999999</v>
      </c>
      <c r="Q2445" t="s">
        <v>8340</v>
      </c>
      <c r="R2445" t="s">
        <v>8356</v>
      </c>
      <c r="S2445" s="30">
        <f>(((I2445/60)/60)/24)+DATE(1970, 1, 1)</f>
        <v>41866.625254629631</v>
      </c>
      <c r="T2445" s="30">
        <f t="shared" si="77"/>
        <v>41836.625254629631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 s="19">
        <v>3000</v>
      </c>
      <c r="E2446" s="19">
        <v>3258</v>
      </c>
      <c r="F2446" s="34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38">
        <f>ROUND((E2446/D2446)*100, 0)</f>
        <v>109</v>
      </c>
      <c r="P2446" s="19">
        <f t="shared" si="76"/>
        <v>53.41</v>
      </c>
      <c r="Q2446" t="s">
        <v>8340</v>
      </c>
      <c r="R2446" t="s">
        <v>8356</v>
      </c>
      <c r="S2446" s="30">
        <f>(((I2446/60)/60)/24)+DATE(1970, 1, 1)</f>
        <v>42515.754525462966</v>
      </c>
      <c r="T2446" s="30">
        <f t="shared" si="77"/>
        <v>42485.754525462966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 s="19">
        <v>5000</v>
      </c>
      <c r="E2447" s="19">
        <v>8640</v>
      </c>
      <c r="F2447" s="34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38">
        <f>ROUND((E2447/D2447)*100, 0)</f>
        <v>173</v>
      </c>
      <c r="P2447" s="19">
        <f t="shared" si="76"/>
        <v>75.13</v>
      </c>
      <c r="Q2447" t="s">
        <v>8340</v>
      </c>
      <c r="R2447" t="s">
        <v>8356</v>
      </c>
      <c r="S2447" s="30">
        <f>(((I2447/60)/60)/24)+DATE(1970, 1, 1)</f>
        <v>42273.190057870372</v>
      </c>
      <c r="T2447" s="30">
        <f t="shared" si="77"/>
        <v>42243.190057870372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 s="19">
        <v>5000</v>
      </c>
      <c r="E2448" s="19">
        <v>8399</v>
      </c>
      <c r="F2448" s="34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38">
        <f>ROUND((E2448/D2448)*100, 0)</f>
        <v>168</v>
      </c>
      <c r="P2448" s="19">
        <f t="shared" si="76"/>
        <v>75.67</v>
      </c>
      <c r="Q2448" t="s">
        <v>8340</v>
      </c>
      <c r="R2448" t="s">
        <v>8356</v>
      </c>
      <c r="S2448" s="30">
        <f>(((I2448/60)/60)/24)+DATE(1970, 1, 1)</f>
        <v>42700.64434027778</v>
      </c>
      <c r="T2448" s="30">
        <f t="shared" si="77"/>
        <v>42670.602673611109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 s="19">
        <v>2500</v>
      </c>
      <c r="E2449" s="19">
        <v>10680</v>
      </c>
      <c r="F2449" s="34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39">
        <f>ROUND((E2449/D2449)*100, 0)</f>
        <v>427</v>
      </c>
      <c r="P2449" s="19">
        <f t="shared" si="76"/>
        <v>31.69</v>
      </c>
      <c r="Q2449" t="s">
        <v>8340</v>
      </c>
      <c r="R2449" t="s">
        <v>8356</v>
      </c>
      <c r="S2449" s="30">
        <f>(((I2449/60)/60)/24)+DATE(1970, 1, 1)</f>
        <v>42686.166666666672</v>
      </c>
      <c r="T2449" s="30">
        <f t="shared" si="77"/>
        <v>42654.469826388886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 s="19">
        <v>400</v>
      </c>
      <c r="E2450" s="19">
        <v>430</v>
      </c>
      <c r="F2450" s="34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38">
        <f>ROUND((E2450/D2450)*100, 0)</f>
        <v>108</v>
      </c>
      <c r="P2450" s="19">
        <f t="shared" si="76"/>
        <v>47.78</v>
      </c>
      <c r="Q2450" t="s">
        <v>8340</v>
      </c>
      <c r="R2450" t="s">
        <v>8356</v>
      </c>
      <c r="S2450" s="30">
        <f>(((I2450/60)/60)/24)+DATE(1970, 1, 1)</f>
        <v>42613.233333333337</v>
      </c>
      <c r="T2450" s="30">
        <f t="shared" si="77"/>
        <v>42607.316122685181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 s="19">
        <v>10000</v>
      </c>
      <c r="E2451" s="19">
        <v>10800</v>
      </c>
      <c r="F2451" s="34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38">
        <f>ROUND((E2451/D2451)*100, 0)</f>
        <v>108</v>
      </c>
      <c r="P2451" s="19">
        <f t="shared" si="76"/>
        <v>90</v>
      </c>
      <c r="Q2451" t="s">
        <v>8340</v>
      </c>
      <c r="R2451" t="s">
        <v>8356</v>
      </c>
      <c r="S2451" s="30">
        <f>(((I2451/60)/60)/24)+DATE(1970, 1, 1)</f>
        <v>41973.184201388889</v>
      </c>
      <c r="T2451" s="30">
        <f t="shared" si="77"/>
        <v>41943.142534722225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 s="19">
        <v>15000</v>
      </c>
      <c r="E2452" s="19">
        <v>15230.03</v>
      </c>
      <c r="F2452" s="34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38">
        <f>ROUND((E2452/D2452)*100, 0)</f>
        <v>102</v>
      </c>
      <c r="P2452" s="19">
        <f t="shared" si="76"/>
        <v>149.31</v>
      </c>
      <c r="Q2452" t="s">
        <v>8340</v>
      </c>
      <c r="R2452" t="s">
        <v>8356</v>
      </c>
      <c r="S2452" s="30">
        <f>(((I2452/60)/60)/24)+DATE(1970, 1, 1)</f>
        <v>41940.132638888892</v>
      </c>
      <c r="T2452" s="30">
        <f t="shared" si="77"/>
        <v>41902.07240740741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 s="19">
        <v>10000</v>
      </c>
      <c r="E2453" s="19">
        <v>11545</v>
      </c>
      <c r="F2453" s="34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38">
        <f>ROUND((E2453/D2453)*100, 0)</f>
        <v>115</v>
      </c>
      <c r="P2453" s="19">
        <f t="shared" si="76"/>
        <v>62.07</v>
      </c>
      <c r="Q2453" t="s">
        <v>8340</v>
      </c>
      <c r="R2453" t="s">
        <v>8356</v>
      </c>
      <c r="S2453" s="30">
        <f>(((I2453/60)/60)/24)+DATE(1970, 1, 1)</f>
        <v>42799.908449074079</v>
      </c>
      <c r="T2453" s="30">
        <f t="shared" si="77"/>
        <v>42779.908449074079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 s="19">
        <v>600</v>
      </c>
      <c r="E2454" s="19">
        <v>801</v>
      </c>
      <c r="F2454" s="3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38">
        <f>ROUND((E2454/D2454)*100, 0)</f>
        <v>134</v>
      </c>
      <c r="P2454" s="19">
        <f t="shared" si="76"/>
        <v>53.4</v>
      </c>
      <c r="Q2454" t="s">
        <v>8340</v>
      </c>
      <c r="R2454" t="s">
        <v>8356</v>
      </c>
      <c r="S2454" s="30">
        <f>(((I2454/60)/60)/24)+DATE(1970, 1, 1)</f>
        <v>42367.958333333328</v>
      </c>
      <c r="T2454" s="30">
        <f t="shared" si="77"/>
        <v>42338.84375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 s="19">
        <v>3000</v>
      </c>
      <c r="E2455" s="19">
        <v>4641</v>
      </c>
      <c r="F2455" s="34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38">
        <f>ROUND((E2455/D2455)*100, 0)</f>
        <v>155</v>
      </c>
      <c r="P2455" s="19">
        <f t="shared" si="76"/>
        <v>69.27</v>
      </c>
      <c r="Q2455" t="s">
        <v>8340</v>
      </c>
      <c r="R2455" t="s">
        <v>8356</v>
      </c>
      <c r="S2455" s="30">
        <f>(((I2455/60)/60)/24)+DATE(1970, 1, 1)</f>
        <v>42768.692233796297</v>
      </c>
      <c r="T2455" s="30">
        <f t="shared" si="77"/>
        <v>42738.692233796297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 s="19">
        <v>35000</v>
      </c>
      <c r="E2456" s="19">
        <v>35296</v>
      </c>
      <c r="F2456" s="34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38">
        <f>ROUND((E2456/D2456)*100, 0)</f>
        <v>101</v>
      </c>
      <c r="P2456" s="19">
        <f t="shared" si="76"/>
        <v>271.51</v>
      </c>
      <c r="Q2456" t="s">
        <v>8340</v>
      </c>
      <c r="R2456" t="s">
        <v>8356</v>
      </c>
      <c r="S2456" s="30">
        <f>(((I2456/60)/60)/24)+DATE(1970, 1, 1)</f>
        <v>42805.201481481476</v>
      </c>
      <c r="T2456" s="30">
        <f t="shared" si="77"/>
        <v>42770.201481481476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 s="19">
        <v>300</v>
      </c>
      <c r="E2457" s="19">
        <v>546</v>
      </c>
      <c r="F2457" s="34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38">
        <f>ROUND((E2457/D2457)*100, 0)</f>
        <v>182</v>
      </c>
      <c r="P2457" s="19">
        <f t="shared" si="76"/>
        <v>34.130000000000003</v>
      </c>
      <c r="Q2457" t="s">
        <v>8340</v>
      </c>
      <c r="R2457" t="s">
        <v>8356</v>
      </c>
      <c r="S2457" s="30">
        <f>(((I2457/60)/60)/24)+DATE(1970, 1, 1)</f>
        <v>42480.781828703708</v>
      </c>
      <c r="T2457" s="30">
        <f t="shared" si="77"/>
        <v>42452.781828703708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 s="19">
        <v>1500</v>
      </c>
      <c r="E2458" s="19">
        <v>2713</v>
      </c>
      <c r="F2458" s="34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38">
        <f>ROUND((E2458/D2458)*100, 0)</f>
        <v>181</v>
      </c>
      <c r="P2458" s="19">
        <f t="shared" si="76"/>
        <v>40.49</v>
      </c>
      <c r="Q2458" t="s">
        <v>8340</v>
      </c>
      <c r="R2458" t="s">
        <v>8356</v>
      </c>
      <c r="S2458" s="30">
        <f>(((I2458/60)/60)/24)+DATE(1970, 1, 1)</f>
        <v>42791.961099537039</v>
      </c>
      <c r="T2458" s="30">
        <f t="shared" si="77"/>
        <v>42761.961099537039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 s="19">
        <v>23000</v>
      </c>
      <c r="E2459" s="19">
        <v>23530</v>
      </c>
      <c r="F2459" s="34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38">
        <f>ROUND((E2459/D2459)*100, 0)</f>
        <v>102</v>
      </c>
      <c r="P2459" s="19">
        <f t="shared" si="76"/>
        <v>189.76</v>
      </c>
      <c r="Q2459" t="s">
        <v>8340</v>
      </c>
      <c r="R2459" t="s">
        <v>8356</v>
      </c>
      <c r="S2459" s="30">
        <f>(((I2459/60)/60)/24)+DATE(1970, 1, 1)</f>
        <v>42453.560833333337</v>
      </c>
      <c r="T2459" s="30">
        <f t="shared" si="77"/>
        <v>42423.602500000001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 s="19">
        <v>5000</v>
      </c>
      <c r="E2460" s="19">
        <v>5509</v>
      </c>
      <c r="F2460" s="34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38">
        <f>ROUND((E2460/D2460)*100, 0)</f>
        <v>110</v>
      </c>
      <c r="P2460" s="19">
        <f t="shared" si="76"/>
        <v>68.86</v>
      </c>
      <c r="Q2460" t="s">
        <v>8340</v>
      </c>
      <c r="R2460" t="s">
        <v>8356</v>
      </c>
      <c r="S2460" s="30">
        <f>(((I2460/60)/60)/24)+DATE(1970, 1, 1)</f>
        <v>42530.791666666672</v>
      </c>
      <c r="T2460" s="30">
        <f t="shared" si="77"/>
        <v>42495.871736111112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 s="19">
        <v>30000</v>
      </c>
      <c r="E2461" s="19">
        <v>30675</v>
      </c>
      <c r="F2461" s="34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38">
        <f>ROUND((E2461/D2461)*100, 0)</f>
        <v>102</v>
      </c>
      <c r="P2461" s="19">
        <f t="shared" si="76"/>
        <v>108.78</v>
      </c>
      <c r="Q2461" t="s">
        <v>8340</v>
      </c>
      <c r="R2461" t="s">
        <v>8356</v>
      </c>
      <c r="S2461" s="30">
        <f>(((I2461/60)/60)/24)+DATE(1970, 1, 1)</f>
        <v>42452.595891203702</v>
      </c>
      <c r="T2461" s="30">
        <f t="shared" si="77"/>
        <v>42407.637557870374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 s="19">
        <v>8500</v>
      </c>
      <c r="E2462" s="19">
        <v>8567</v>
      </c>
      <c r="F2462" s="34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38">
        <f>ROUND((E2462/D2462)*100, 0)</f>
        <v>101</v>
      </c>
      <c r="P2462" s="19">
        <f t="shared" si="76"/>
        <v>125.99</v>
      </c>
      <c r="Q2462" t="s">
        <v>8340</v>
      </c>
      <c r="R2462" t="s">
        <v>8356</v>
      </c>
      <c r="S2462" s="30">
        <f>(((I2462/60)/60)/24)+DATE(1970, 1, 1)</f>
        <v>42738.178472222222</v>
      </c>
      <c r="T2462" s="30">
        <f t="shared" si="77"/>
        <v>42704.187118055561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 s="19">
        <v>7500</v>
      </c>
      <c r="E2463" s="19">
        <v>7785</v>
      </c>
      <c r="F2463" s="34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38">
        <f>ROUND((E2463/D2463)*100, 0)</f>
        <v>104</v>
      </c>
      <c r="P2463" s="19">
        <f t="shared" si="76"/>
        <v>90.52</v>
      </c>
      <c r="Q2463" t="s">
        <v>8329</v>
      </c>
      <c r="R2463" t="s">
        <v>8333</v>
      </c>
      <c r="S2463" s="30">
        <f>(((I2463/60)/60)/24)+DATE(1970, 1, 1)</f>
        <v>40817.125</v>
      </c>
      <c r="T2463" s="30">
        <f t="shared" si="77"/>
        <v>40784.012696759259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 s="19">
        <v>3000</v>
      </c>
      <c r="E2464" s="19">
        <v>3321.25</v>
      </c>
      <c r="F2464" s="3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38">
        <f>ROUND((E2464/D2464)*100, 0)</f>
        <v>111</v>
      </c>
      <c r="P2464" s="19">
        <f t="shared" si="76"/>
        <v>28.88</v>
      </c>
      <c r="Q2464" t="s">
        <v>8329</v>
      </c>
      <c r="R2464" t="s">
        <v>8333</v>
      </c>
      <c r="S2464" s="30">
        <f>(((I2464/60)/60)/24)+DATE(1970, 1, 1)</f>
        <v>41109.186296296299</v>
      </c>
      <c r="T2464" s="30">
        <f t="shared" si="77"/>
        <v>41089.186296296299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 s="19">
        <v>2000</v>
      </c>
      <c r="E2465" s="19">
        <v>2325</v>
      </c>
      <c r="F2465" s="34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38">
        <f>ROUND((E2465/D2465)*100, 0)</f>
        <v>116</v>
      </c>
      <c r="P2465" s="19">
        <f t="shared" si="76"/>
        <v>31</v>
      </c>
      <c r="Q2465" t="s">
        <v>8329</v>
      </c>
      <c r="R2465" t="s">
        <v>8333</v>
      </c>
      <c r="S2465" s="30">
        <f>(((I2465/60)/60)/24)+DATE(1970, 1, 1)</f>
        <v>41380.791666666664</v>
      </c>
      <c r="T2465" s="30">
        <f t="shared" si="77"/>
        <v>41341.111400462964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 s="19">
        <v>2000</v>
      </c>
      <c r="E2466" s="19">
        <v>2222</v>
      </c>
      <c r="F2466" s="34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38">
        <f>ROUND((E2466/D2466)*100, 0)</f>
        <v>111</v>
      </c>
      <c r="P2466" s="19">
        <f t="shared" si="76"/>
        <v>51.67</v>
      </c>
      <c r="Q2466" t="s">
        <v>8329</v>
      </c>
      <c r="R2466" t="s">
        <v>8333</v>
      </c>
      <c r="S2466" s="30">
        <f>(((I2466/60)/60)/24)+DATE(1970, 1, 1)</f>
        <v>42277.811805555553</v>
      </c>
      <c r="T2466" s="30">
        <f t="shared" si="77"/>
        <v>42248.90042824074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 s="19">
        <v>700</v>
      </c>
      <c r="E2467" s="19">
        <v>1261</v>
      </c>
      <c r="F2467" s="34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38">
        <f>ROUND((E2467/D2467)*100, 0)</f>
        <v>180</v>
      </c>
      <c r="P2467" s="19">
        <f t="shared" si="76"/>
        <v>26.27</v>
      </c>
      <c r="Q2467" t="s">
        <v>8329</v>
      </c>
      <c r="R2467" t="s">
        <v>8333</v>
      </c>
      <c r="S2467" s="30">
        <f>(((I2467/60)/60)/24)+DATE(1970, 1, 1)</f>
        <v>41175.719305555554</v>
      </c>
      <c r="T2467" s="30">
        <f t="shared" si="77"/>
        <v>41145.719305555554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 s="19">
        <v>2500</v>
      </c>
      <c r="E2468" s="19">
        <v>2500</v>
      </c>
      <c r="F2468" s="34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38">
        <f>ROUND((E2468/D2468)*100, 0)</f>
        <v>100</v>
      </c>
      <c r="P2468" s="19">
        <f t="shared" si="76"/>
        <v>48.08</v>
      </c>
      <c r="Q2468" t="s">
        <v>8329</v>
      </c>
      <c r="R2468" t="s">
        <v>8333</v>
      </c>
      <c r="S2468" s="30">
        <f>(((I2468/60)/60)/24)+DATE(1970, 1, 1)</f>
        <v>41403.102465277778</v>
      </c>
      <c r="T2468" s="30">
        <f t="shared" si="77"/>
        <v>41373.102465277778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 s="19">
        <v>1000</v>
      </c>
      <c r="E2469" s="19">
        <v>1185</v>
      </c>
      <c r="F2469" s="34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38">
        <f>ROUND((E2469/D2469)*100, 0)</f>
        <v>119</v>
      </c>
      <c r="P2469" s="19">
        <f t="shared" si="76"/>
        <v>27.56</v>
      </c>
      <c r="Q2469" t="s">
        <v>8329</v>
      </c>
      <c r="R2469" t="s">
        <v>8333</v>
      </c>
      <c r="S2469" s="30">
        <f>(((I2469/60)/60)/24)+DATE(1970, 1, 1)</f>
        <v>41039.708333333336</v>
      </c>
      <c r="T2469" s="30">
        <f t="shared" si="77"/>
        <v>41025.874201388891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 s="19">
        <v>2000</v>
      </c>
      <c r="E2470" s="19">
        <v>2144.34</v>
      </c>
      <c r="F2470" s="34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38">
        <f>ROUND((E2470/D2470)*100, 0)</f>
        <v>107</v>
      </c>
      <c r="P2470" s="19">
        <f t="shared" si="76"/>
        <v>36.97</v>
      </c>
      <c r="Q2470" t="s">
        <v>8329</v>
      </c>
      <c r="R2470" t="s">
        <v>8333</v>
      </c>
      <c r="S2470" s="30">
        <f>(((I2470/60)/60)/24)+DATE(1970, 1, 1)</f>
        <v>41210.208333333336</v>
      </c>
      <c r="T2470" s="30">
        <f t="shared" si="77"/>
        <v>41174.154178240737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 s="19">
        <v>1200</v>
      </c>
      <c r="E2471" s="19">
        <v>1364</v>
      </c>
      <c r="F2471" s="34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38">
        <f>ROUND((E2471/D2471)*100, 0)</f>
        <v>114</v>
      </c>
      <c r="P2471" s="19">
        <f t="shared" si="76"/>
        <v>29.02</v>
      </c>
      <c r="Q2471" t="s">
        <v>8329</v>
      </c>
      <c r="R2471" t="s">
        <v>8333</v>
      </c>
      <c r="S2471" s="30">
        <f>(((I2471/60)/60)/24)+DATE(1970, 1, 1)</f>
        <v>40582.429733796293</v>
      </c>
      <c r="T2471" s="30">
        <f t="shared" si="77"/>
        <v>40557.429733796293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 s="19">
        <v>1000</v>
      </c>
      <c r="E2472" s="19">
        <v>1031.6400000000001</v>
      </c>
      <c r="F2472" s="34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38">
        <f>ROUND((E2472/D2472)*100, 0)</f>
        <v>103</v>
      </c>
      <c r="P2472" s="19">
        <f t="shared" si="76"/>
        <v>28.66</v>
      </c>
      <c r="Q2472" t="s">
        <v>8329</v>
      </c>
      <c r="R2472" t="s">
        <v>8333</v>
      </c>
      <c r="S2472" s="30">
        <f>(((I2472/60)/60)/24)+DATE(1970, 1, 1)</f>
        <v>41053.07471064815</v>
      </c>
      <c r="T2472" s="30">
        <f t="shared" si="77"/>
        <v>41023.07471064815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 s="19">
        <v>500</v>
      </c>
      <c r="E2473" s="19">
        <v>640</v>
      </c>
      <c r="F2473" s="34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38">
        <f>ROUND((E2473/D2473)*100, 0)</f>
        <v>128</v>
      </c>
      <c r="P2473" s="19">
        <f t="shared" si="76"/>
        <v>37.65</v>
      </c>
      <c r="Q2473" t="s">
        <v>8329</v>
      </c>
      <c r="R2473" t="s">
        <v>8333</v>
      </c>
      <c r="S2473" s="30">
        <f>(((I2473/60)/60)/24)+DATE(1970, 1, 1)</f>
        <v>40933.992962962962</v>
      </c>
      <c r="T2473" s="30">
        <f t="shared" si="77"/>
        <v>40893.992962962962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 s="19">
        <v>7500</v>
      </c>
      <c r="E2474" s="19">
        <v>10182.02</v>
      </c>
      <c r="F2474" s="3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38">
        <f>ROUND((E2474/D2474)*100, 0)</f>
        <v>136</v>
      </c>
      <c r="P2474" s="19">
        <f t="shared" si="76"/>
        <v>97.9</v>
      </c>
      <c r="Q2474" t="s">
        <v>8329</v>
      </c>
      <c r="R2474" t="s">
        <v>8333</v>
      </c>
      <c r="S2474" s="30">
        <f>(((I2474/60)/60)/24)+DATE(1970, 1, 1)</f>
        <v>40425.043749999997</v>
      </c>
      <c r="T2474" s="30">
        <f t="shared" si="77"/>
        <v>40354.11550925926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 s="19">
        <v>2000</v>
      </c>
      <c r="E2475" s="19">
        <v>2000</v>
      </c>
      <c r="F2475" s="34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38">
        <f>ROUND((E2475/D2475)*100, 0)</f>
        <v>100</v>
      </c>
      <c r="P2475" s="19">
        <f t="shared" si="76"/>
        <v>42.55</v>
      </c>
      <c r="Q2475" t="s">
        <v>8329</v>
      </c>
      <c r="R2475" t="s">
        <v>8333</v>
      </c>
      <c r="S2475" s="30">
        <f>(((I2475/60)/60)/24)+DATE(1970, 1, 1)</f>
        <v>41223.790150462963</v>
      </c>
      <c r="T2475" s="30">
        <f t="shared" si="77"/>
        <v>41193.748483796298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 s="19">
        <v>5000</v>
      </c>
      <c r="E2476" s="19">
        <v>5000.18</v>
      </c>
      <c r="F2476" s="34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38">
        <f>ROUND((E2476/D2476)*100, 0)</f>
        <v>100</v>
      </c>
      <c r="P2476" s="19">
        <f t="shared" si="76"/>
        <v>131.58000000000001</v>
      </c>
      <c r="Q2476" t="s">
        <v>8329</v>
      </c>
      <c r="R2476" t="s">
        <v>8333</v>
      </c>
      <c r="S2476" s="30">
        <f>(((I2476/60)/60)/24)+DATE(1970, 1, 1)</f>
        <v>40462.011296296296</v>
      </c>
      <c r="T2476" s="30">
        <f t="shared" si="77"/>
        <v>40417.011296296296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 s="19">
        <v>2500</v>
      </c>
      <c r="E2477" s="19">
        <v>2618</v>
      </c>
      <c r="F2477" s="34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38">
        <f>ROUND((E2477/D2477)*100, 0)</f>
        <v>105</v>
      </c>
      <c r="P2477" s="19">
        <f t="shared" si="76"/>
        <v>32.32</v>
      </c>
      <c r="Q2477" t="s">
        <v>8329</v>
      </c>
      <c r="R2477" t="s">
        <v>8333</v>
      </c>
      <c r="S2477" s="30">
        <f>(((I2477/60)/60)/24)+DATE(1970, 1, 1)</f>
        <v>40369.916666666664</v>
      </c>
      <c r="T2477" s="30">
        <f t="shared" si="77"/>
        <v>40310.287673611114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 s="19">
        <v>3200</v>
      </c>
      <c r="E2478" s="19">
        <v>3360.72</v>
      </c>
      <c r="F2478" s="34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38">
        <f>ROUND((E2478/D2478)*100, 0)</f>
        <v>105</v>
      </c>
      <c r="P2478" s="19">
        <f t="shared" si="76"/>
        <v>61.1</v>
      </c>
      <c r="Q2478" t="s">
        <v>8329</v>
      </c>
      <c r="R2478" t="s">
        <v>8333</v>
      </c>
      <c r="S2478" s="30">
        <f>(((I2478/60)/60)/24)+DATE(1970, 1, 1)</f>
        <v>41946.370023148149</v>
      </c>
      <c r="T2478" s="30">
        <f t="shared" si="77"/>
        <v>41913.328356481477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 s="19">
        <v>750</v>
      </c>
      <c r="E2479" s="19">
        <v>1285</v>
      </c>
      <c r="F2479" s="34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38">
        <f>ROUND((E2479/D2479)*100, 0)</f>
        <v>171</v>
      </c>
      <c r="P2479" s="19">
        <f t="shared" si="76"/>
        <v>31.34</v>
      </c>
      <c r="Q2479" t="s">
        <v>8329</v>
      </c>
      <c r="R2479" t="s">
        <v>8333</v>
      </c>
      <c r="S2479" s="30">
        <f>(((I2479/60)/60)/24)+DATE(1970, 1, 1)</f>
        <v>41133.691493055558</v>
      </c>
      <c r="T2479" s="30">
        <f t="shared" si="77"/>
        <v>41088.691493055558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 s="19">
        <v>8000</v>
      </c>
      <c r="E2480" s="19">
        <v>10200</v>
      </c>
      <c r="F2480" s="34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38">
        <f>ROUND((E2480/D2480)*100, 0)</f>
        <v>128</v>
      </c>
      <c r="P2480" s="19">
        <f t="shared" si="76"/>
        <v>129.11000000000001</v>
      </c>
      <c r="Q2480" t="s">
        <v>8329</v>
      </c>
      <c r="R2480" t="s">
        <v>8333</v>
      </c>
      <c r="S2480" s="30">
        <f>(((I2480/60)/60)/24)+DATE(1970, 1, 1)</f>
        <v>41287.950381944444</v>
      </c>
      <c r="T2480" s="30">
        <f t="shared" si="77"/>
        <v>41257.950381944444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 s="19">
        <v>300</v>
      </c>
      <c r="E2481" s="19">
        <v>400.33</v>
      </c>
      <c r="F2481" s="34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38">
        <f>ROUND((E2481/D2481)*100, 0)</f>
        <v>133</v>
      </c>
      <c r="P2481" s="19">
        <f t="shared" si="76"/>
        <v>25.02</v>
      </c>
      <c r="Q2481" t="s">
        <v>8329</v>
      </c>
      <c r="R2481" t="s">
        <v>8333</v>
      </c>
      <c r="S2481" s="30">
        <f>(((I2481/60)/60)/24)+DATE(1970, 1, 1)</f>
        <v>41118.083333333336</v>
      </c>
      <c r="T2481" s="30">
        <f t="shared" si="77"/>
        <v>41107.726782407408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 s="19">
        <v>2000</v>
      </c>
      <c r="E2482" s="19">
        <v>2000</v>
      </c>
      <c r="F2482" s="34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38">
        <f>ROUND((E2482/D2482)*100, 0)</f>
        <v>100</v>
      </c>
      <c r="P2482" s="19">
        <f t="shared" si="76"/>
        <v>250</v>
      </c>
      <c r="Q2482" t="s">
        <v>8329</v>
      </c>
      <c r="R2482" t="s">
        <v>8333</v>
      </c>
      <c r="S2482" s="30">
        <f>(((I2482/60)/60)/24)+DATE(1970, 1, 1)</f>
        <v>42287.936157407406</v>
      </c>
      <c r="T2482" s="30">
        <f t="shared" si="77"/>
        <v>42227.936157407406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 s="19">
        <v>4000</v>
      </c>
      <c r="E2483" s="19">
        <v>4516.4399999999996</v>
      </c>
      <c r="F2483" s="34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38">
        <f>ROUND((E2483/D2483)*100, 0)</f>
        <v>113</v>
      </c>
      <c r="P2483" s="19">
        <f t="shared" si="76"/>
        <v>47.54</v>
      </c>
      <c r="Q2483" t="s">
        <v>8329</v>
      </c>
      <c r="R2483" t="s">
        <v>8333</v>
      </c>
      <c r="S2483" s="30">
        <f>(((I2483/60)/60)/24)+DATE(1970, 1, 1)</f>
        <v>41029.645925925928</v>
      </c>
      <c r="T2483" s="30">
        <f t="shared" si="77"/>
        <v>40999.645925925928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 s="19">
        <v>1000</v>
      </c>
      <c r="E2484" s="19">
        <v>1001</v>
      </c>
      <c r="F2484" s="3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38">
        <f>ROUND((E2484/D2484)*100, 0)</f>
        <v>100</v>
      </c>
      <c r="P2484" s="19">
        <f t="shared" si="76"/>
        <v>40.04</v>
      </c>
      <c r="Q2484" t="s">
        <v>8329</v>
      </c>
      <c r="R2484" t="s">
        <v>8333</v>
      </c>
      <c r="S2484" s="30">
        <f>(((I2484/60)/60)/24)+DATE(1970, 1, 1)</f>
        <v>40756.782210648147</v>
      </c>
      <c r="T2484" s="30">
        <f t="shared" si="77"/>
        <v>40711.782210648147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 s="19">
        <v>1100</v>
      </c>
      <c r="E2485" s="19">
        <v>1251</v>
      </c>
      <c r="F2485" s="34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38">
        <f>ROUND((E2485/D2485)*100, 0)</f>
        <v>114</v>
      </c>
      <c r="P2485" s="19">
        <f t="shared" si="76"/>
        <v>65.84</v>
      </c>
      <c r="Q2485" t="s">
        <v>8329</v>
      </c>
      <c r="R2485" t="s">
        <v>8333</v>
      </c>
      <c r="S2485" s="30">
        <f>(((I2485/60)/60)/24)+DATE(1970, 1, 1)</f>
        <v>41030.708368055559</v>
      </c>
      <c r="T2485" s="30">
        <f t="shared" si="77"/>
        <v>40970.750034722223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 s="19">
        <v>3500</v>
      </c>
      <c r="E2486" s="19">
        <v>4176.1099999999997</v>
      </c>
      <c r="F2486" s="34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38">
        <f>ROUND((E2486/D2486)*100, 0)</f>
        <v>119</v>
      </c>
      <c r="P2486" s="19">
        <f t="shared" si="76"/>
        <v>46.4</v>
      </c>
      <c r="Q2486" t="s">
        <v>8329</v>
      </c>
      <c r="R2486" t="s">
        <v>8333</v>
      </c>
      <c r="S2486" s="30">
        <f>(((I2486/60)/60)/24)+DATE(1970, 1, 1)</f>
        <v>40801.916701388887</v>
      </c>
      <c r="T2486" s="30">
        <f t="shared" si="77"/>
        <v>40771.916701388887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 s="19">
        <v>2000</v>
      </c>
      <c r="E2487" s="19">
        <v>2065</v>
      </c>
      <c r="F2487" s="34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38">
        <f>ROUND((E2487/D2487)*100, 0)</f>
        <v>103</v>
      </c>
      <c r="P2487" s="19">
        <f t="shared" si="76"/>
        <v>50.37</v>
      </c>
      <c r="Q2487" t="s">
        <v>8329</v>
      </c>
      <c r="R2487" t="s">
        <v>8333</v>
      </c>
      <c r="S2487" s="30">
        <f>(((I2487/60)/60)/24)+DATE(1970, 1, 1)</f>
        <v>40828.998599537037</v>
      </c>
      <c r="T2487" s="30">
        <f t="shared" si="77"/>
        <v>40793.998599537037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 s="19">
        <v>300</v>
      </c>
      <c r="E2488" s="19">
        <v>797</v>
      </c>
      <c r="F2488" s="34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39">
        <f>ROUND((E2488/D2488)*100, 0)</f>
        <v>266</v>
      </c>
      <c r="P2488" s="19">
        <f t="shared" si="76"/>
        <v>26.57</v>
      </c>
      <c r="Q2488" t="s">
        <v>8329</v>
      </c>
      <c r="R2488" t="s">
        <v>8333</v>
      </c>
      <c r="S2488" s="30">
        <f>(((I2488/60)/60)/24)+DATE(1970, 1, 1)</f>
        <v>41021.708055555559</v>
      </c>
      <c r="T2488" s="30">
        <f t="shared" si="77"/>
        <v>40991.708055555559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 s="19">
        <v>1500</v>
      </c>
      <c r="E2489" s="19">
        <v>1500.76</v>
      </c>
      <c r="F2489" s="34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38">
        <f>ROUND((E2489/D2489)*100, 0)</f>
        <v>100</v>
      </c>
      <c r="P2489" s="19">
        <f t="shared" si="76"/>
        <v>39.49</v>
      </c>
      <c r="Q2489" t="s">
        <v>8329</v>
      </c>
      <c r="R2489" t="s">
        <v>8333</v>
      </c>
      <c r="S2489" s="30">
        <f>(((I2489/60)/60)/24)+DATE(1970, 1, 1)</f>
        <v>41056.083298611113</v>
      </c>
      <c r="T2489" s="30">
        <f t="shared" si="77"/>
        <v>41026.083298611113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 s="19">
        <v>3000</v>
      </c>
      <c r="E2490" s="19">
        <v>3201</v>
      </c>
      <c r="F2490" s="34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38">
        <f>ROUND((E2490/D2490)*100, 0)</f>
        <v>107</v>
      </c>
      <c r="P2490" s="19">
        <f t="shared" si="76"/>
        <v>49.25</v>
      </c>
      <c r="Q2490" t="s">
        <v>8329</v>
      </c>
      <c r="R2490" t="s">
        <v>8333</v>
      </c>
      <c r="S2490" s="30">
        <f>(((I2490/60)/60)/24)+DATE(1970, 1, 1)</f>
        <v>40863.674861111111</v>
      </c>
      <c r="T2490" s="30">
        <f t="shared" si="77"/>
        <v>40833.633194444446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 s="19">
        <v>3500</v>
      </c>
      <c r="E2491" s="19">
        <v>4678.5</v>
      </c>
      <c r="F2491" s="34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38">
        <f>ROUND((E2491/D2491)*100, 0)</f>
        <v>134</v>
      </c>
      <c r="P2491" s="19">
        <f t="shared" si="76"/>
        <v>62.38</v>
      </c>
      <c r="Q2491" t="s">
        <v>8329</v>
      </c>
      <c r="R2491" t="s">
        <v>8333</v>
      </c>
      <c r="S2491" s="30">
        <f>(((I2491/60)/60)/24)+DATE(1970, 1, 1)</f>
        <v>41403.690266203703</v>
      </c>
      <c r="T2491" s="30">
        <f t="shared" si="77"/>
        <v>41373.690266203703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 s="19">
        <v>500</v>
      </c>
      <c r="E2492" s="19">
        <v>607</v>
      </c>
      <c r="F2492" s="34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38">
        <f>ROUND((E2492/D2492)*100, 0)</f>
        <v>121</v>
      </c>
      <c r="P2492" s="19">
        <f t="shared" si="76"/>
        <v>37.94</v>
      </c>
      <c r="Q2492" t="s">
        <v>8329</v>
      </c>
      <c r="R2492" t="s">
        <v>8333</v>
      </c>
      <c r="S2492" s="30">
        <f>(((I2492/60)/60)/24)+DATE(1970, 1, 1)</f>
        <v>41083.227731481478</v>
      </c>
      <c r="T2492" s="30">
        <f t="shared" si="77"/>
        <v>41023.227731481478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 s="19">
        <v>500</v>
      </c>
      <c r="E2493" s="19">
        <v>516</v>
      </c>
      <c r="F2493" s="34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38">
        <f>ROUND((E2493/D2493)*100, 0)</f>
        <v>103</v>
      </c>
      <c r="P2493" s="19">
        <f t="shared" si="76"/>
        <v>51.6</v>
      </c>
      <c r="Q2493" t="s">
        <v>8329</v>
      </c>
      <c r="R2493" t="s">
        <v>8333</v>
      </c>
      <c r="S2493" s="30">
        <f>(((I2493/60)/60)/24)+DATE(1970, 1, 1)</f>
        <v>40559.07708333333</v>
      </c>
      <c r="T2493" s="30">
        <f t="shared" si="77"/>
        <v>40542.839282407411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 s="19">
        <v>600</v>
      </c>
      <c r="E2494" s="19">
        <v>750</v>
      </c>
      <c r="F2494" s="3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38">
        <f>ROUND((E2494/D2494)*100, 0)</f>
        <v>125</v>
      </c>
      <c r="P2494" s="19">
        <f t="shared" si="76"/>
        <v>27.78</v>
      </c>
      <c r="Q2494" t="s">
        <v>8329</v>
      </c>
      <c r="R2494" t="s">
        <v>8333</v>
      </c>
      <c r="S2494" s="30">
        <f>(((I2494/60)/60)/24)+DATE(1970, 1, 1)</f>
        <v>41076.415972222225</v>
      </c>
      <c r="T2494" s="30">
        <f t="shared" si="77"/>
        <v>41024.985972222225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 s="19">
        <v>20000</v>
      </c>
      <c r="E2495" s="19">
        <v>25740</v>
      </c>
      <c r="F2495" s="34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38">
        <f>ROUND((E2495/D2495)*100, 0)</f>
        <v>129</v>
      </c>
      <c r="P2495" s="19">
        <f t="shared" si="76"/>
        <v>99.38</v>
      </c>
      <c r="Q2495" t="s">
        <v>8329</v>
      </c>
      <c r="R2495" t="s">
        <v>8333</v>
      </c>
      <c r="S2495" s="30">
        <f>(((I2495/60)/60)/24)+DATE(1970, 1, 1)</f>
        <v>41393.168287037035</v>
      </c>
      <c r="T2495" s="30">
        <f t="shared" si="77"/>
        <v>41348.168287037035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 s="19">
        <v>1500</v>
      </c>
      <c r="E2496" s="19">
        <v>1515.08</v>
      </c>
      <c r="F2496" s="34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38">
        <f>ROUND((E2496/D2496)*100, 0)</f>
        <v>101</v>
      </c>
      <c r="P2496" s="19">
        <f t="shared" si="76"/>
        <v>38.85</v>
      </c>
      <c r="Q2496" t="s">
        <v>8329</v>
      </c>
      <c r="R2496" t="s">
        <v>8333</v>
      </c>
      <c r="S2496" s="30">
        <f>(((I2496/60)/60)/24)+DATE(1970, 1, 1)</f>
        <v>41052.645185185182</v>
      </c>
      <c r="T2496" s="30">
        <f t="shared" si="77"/>
        <v>41022.645185185182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 s="19">
        <v>1500</v>
      </c>
      <c r="E2497" s="19">
        <v>1913.05</v>
      </c>
      <c r="F2497" s="34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38">
        <f>ROUND((E2497/D2497)*100, 0)</f>
        <v>128</v>
      </c>
      <c r="P2497" s="19">
        <f t="shared" si="76"/>
        <v>45.55</v>
      </c>
      <c r="Q2497" t="s">
        <v>8329</v>
      </c>
      <c r="R2497" t="s">
        <v>8333</v>
      </c>
      <c r="S2497" s="30">
        <f>(((I2497/60)/60)/24)+DATE(1970, 1, 1)</f>
        <v>41066.946469907409</v>
      </c>
      <c r="T2497" s="30">
        <f t="shared" si="77"/>
        <v>41036.946469907409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 s="19">
        <v>6000</v>
      </c>
      <c r="E2498" s="19">
        <v>6000</v>
      </c>
      <c r="F2498" s="34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38">
        <f>ROUND((E2498/D2498)*100, 0)</f>
        <v>100</v>
      </c>
      <c r="P2498" s="19">
        <f t="shared" si="76"/>
        <v>600</v>
      </c>
      <c r="Q2498" t="s">
        <v>8329</v>
      </c>
      <c r="R2498" t="s">
        <v>8333</v>
      </c>
      <c r="S2498" s="30">
        <f>(((I2498/60)/60)/24)+DATE(1970, 1, 1)</f>
        <v>41362.954768518517</v>
      </c>
      <c r="T2498" s="30">
        <f t="shared" si="77"/>
        <v>41327.996435185189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 s="19">
        <v>4000</v>
      </c>
      <c r="E2499" s="19">
        <v>4510.8599999999997</v>
      </c>
      <c r="F2499" s="34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38">
        <f>ROUND((E2499/D2499)*100, 0)</f>
        <v>113</v>
      </c>
      <c r="P2499" s="19">
        <f t="shared" ref="P2499:P2562" si="78">IFERROR(ROUND((E2499/L2499), 2),0)</f>
        <v>80.55</v>
      </c>
      <c r="Q2499" t="s">
        <v>8329</v>
      </c>
      <c r="R2499" t="s">
        <v>8333</v>
      </c>
      <c r="S2499" s="30">
        <f>(((I2499/60)/60)/24)+DATE(1970, 1, 1)</f>
        <v>40760.878912037035</v>
      </c>
      <c r="T2499" s="30">
        <f t="shared" ref="T2499:T2562" si="79">(((J2499/60)/60)/24)+DATE(1970, 1, 1)</f>
        <v>40730.878912037035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 s="19">
        <v>1000</v>
      </c>
      <c r="E2500" s="19">
        <v>1056</v>
      </c>
      <c r="F2500" s="34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38">
        <f>ROUND((E2500/D2500)*100, 0)</f>
        <v>106</v>
      </c>
      <c r="P2500" s="19">
        <f t="shared" si="78"/>
        <v>52.8</v>
      </c>
      <c r="Q2500" t="s">
        <v>8329</v>
      </c>
      <c r="R2500" t="s">
        <v>8333</v>
      </c>
      <c r="S2500" s="30">
        <f>(((I2500/60)/60)/24)+DATE(1970, 1, 1)</f>
        <v>42031.967442129629</v>
      </c>
      <c r="T2500" s="30">
        <f t="shared" si="79"/>
        <v>42017.967442129629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 s="19">
        <v>4000</v>
      </c>
      <c r="E2501" s="19">
        <v>8105</v>
      </c>
      <c r="F2501" s="34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39">
        <f>ROUND((E2501/D2501)*100, 0)</f>
        <v>203</v>
      </c>
      <c r="P2501" s="19">
        <f t="shared" si="78"/>
        <v>47.68</v>
      </c>
      <c r="Q2501" t="s">
        <v>8329</v>
      </c>
      <c r="R2501" t="s">
        <v>8333</v>
      </c>
      <c r="S2501" s="30">
        <f>(((I2501/60)/60)/24)+DATE(1970, 1, 1)</f>
        <v>41274.75</v>
      </c>
      <c r="T2501" s="30">
        <f t="shared" si="79"/>
        <v>41226.648576388885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 s="19">
        <v>600</v>
      </c>
      <c r="E2502" s="19">
        <v>680</v>
      </c>
      <c r="F2502" s="34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38">
        <f>ROUND((E2502/D2502)*100, 0)</f>
        <v>113</v>
      </c>
      <c r="P2502" s="19">
        <f t="shared" si="78"/>
        <v>23.45</v>
      </c>
      <c r="Q2502" t="s">
        <v>8329</v>
      </c>
      <c r="R2502" t="s">
        <v>8333</v>
      </c>
      <c r="S2502" s="30">
        <f>(((I2502/60)/60)/24)+DATE(1970, 1, 1)</f>
        <v>41083.772858796299</v>
      </c>
      <c r="T2502" s="30">
        <f t="shared" si="79"/>
        <v>41053.772858796299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 s="19">
        <v>11000</v>
      </c>
      <c r="E2503" s="19">
        <v>281</v>
      </c>
      <c r="F2503" s="36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40">
        <f>ROUND((E2503/D2503)*100, 0)</f>
        <v>3</v>
      </c>
      <c r="P2503" s="19">
        <f t="shared" si="78"/>
        <v>40.14</v>
      </c>
      <c r="Q2503" t="s">
        <v>8340</v>
      </c>
      <c r="R2503" t="s">
        <v>8357</v>
      </c>
      <c r="S2503" s="30">
        <f>(((I2503/60)/60)/24)+DATE(1970, 1, 1)</f>
        <v>42274.776666666665</v>
      </c>
      <c r="T2503" s="30">
        <f t="shared" si="79"/>
        <v>42244.776666666665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 s="19">
        <v>110000</v>
      </c>
      <c r="E2504" s="19">
        <v>86</v>
      </c>
      <c r="F2504" s="36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40">
        <f>ROUND((E2504/D2504)*100, 0)</f>
        <v>0</v>
      </c>
      <c r="P2504" s="19">
        <f t="shared" si="78"/>
        <v>17.2</v>
      </c>
      <c r="Q2504" t="s">
        <v>8340</v>
      </c>
      <c r="R2504" t="s">
        <v>8357</v>
      </c>
      <c r="S2504" s="30">
        <f>(((I2504/60)/60)/24)+DATE(1970, 1, 1)</f>
        <v>41903.825439814813</v>
      </c>
      <c r="T2504" s="30">
        <f t="shared" si="79"/>
        <v>41858.825439814813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 s="19">
        <v>10000</v>
      </c>
      <c r="E2505" s="19">
        <v>0</v>
      </c>
      <c r="F2505" s="36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40">
        <f>ROUND((E2505/D2505)*100, 0)</f>
        <v>0</v>
      </c>
      <c r="P2505" s="19">
        <f t="shared" si="78"/>
        <v>0</v>
      </c>
      <c r="Q2505" t="s">
        <v>8340</v>
      </c>
      <c r="R2505" t="s">
        <v>8357</v>
      </c>
      <c r="S2505" s="30">
        <f>(((I2505/60)/60)/24)+DATE(1970, 1, 1)</f>
        <v>42528.879166666666</v>
      </c>
      <c r="T2505" s="30">
        <f t="shared" si="79"/>
        <v>42498.899398148147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 s="19">
        <v>35000</v>
      </c>
      <c r="E2506" s="19">
        <v>0</v>
      </c>
      <c r="F2506" s="3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40">
        <f>ROUND((E2506/D2506)*100, 0)</f>
        <v>0</v>
      </c>
      <c r="P2506" s="19">
        <f t="shared" si="78"/>
        <v>0</v>
      </c>
      <c r="Q2506" t="s">
        <v>8340</v>
      </c>
      <c r="R2506" t="s">
        <v>8357</v>
      </c>
      <c r="S2506" s="30">
        <f>(((I2506/60)/60)/24)+DATE(1970, 1, 1)</f>
        <v>41958.057106481487</v>
      </c>
      <c r="T2506" s="30">
        <f t="shared" si="79"/>
        <v>41928.015439814815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 s="19">
        <v>7000</v>
      </c>
      <c r="E2507" s="19">
        <v>0</v>
      </c>
      <c r="F2507" s="36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40">
        <f>ROUND((E2507/D2507)*100, 0)</f>
        <v>0</v>
      </c>
      <c r="P2507" s="19">
        <f t="shared" si="78"/>
        <v>0</v>
      </c>
      <c r="Q2507" t="s">
        <v>8340</v>
      </c>
      <c r="R2507" t="s">
        <v>8357</v>
      </c>
      <c r="S2507" s="30">
        <f>(((I2507/60)/60)/24)+DATE(1970, 1, 1)</f>
        <v>42077.014074074075</v>
      </c>
      <c r="T2507" s="30">
        <f t="shared" si="79"/>
        <v>42047.05574074074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 s="19">
        <v>5000</v>
      </c>
      <c r="E2508" s="19">
        <v>30</v>
      </c>
      <c r="F2508" s="36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40">
        <f>ROUND((E2508/D2508)*100, 0)</f>
        <v>1</v>
      </c>
      <c r="P2508" s="19">
        <f t="shared" si="78"/>
        <v>15</v>
      </c>
      <c r="Q2508" t="s">
        <v>8340</v>
      </c>
      <c r="R2508" t="s">
        <v>8357</v>
      </c>
      <c r="S2508" s="30">
        <f>(((I2508/60)/60)/24)+DATE(1970, 1, 1)</f>
        <v>42280.875</v>
      </c>
      <c r="T2508" s="30">
        <f t="shared" si="79"/>
        <v>42258.297094907408</v>
      </c>
    </row>
    <row r="2509" spans="1:20" x14ac:dyDescent="0.25">
      <c r="A2509">
        <v>2507</v>
      </c>
      <c r="B2509" s="3" t="s">
        <v>2507</v>
      </c>
      <c r="C2509" s="3" t="s">
        <v>6617</v>
      </c>
      <c r="D2509" s="19">
        <v>42850</v>
      </c>
      <c r="E2509" s="19">
        <v>0</v>
      </c>
      <c r="F2509" s="36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40">
        <f>ROUND((E2509/D2509)*100, 0)</f>
        <v>0</v>
      </c>
      <c r="P2509" s="19">
        <f t="shared" si="78"/>
        <v>0</v>
      </c>
      <c r="Q2509" t="s">
        <v>8340</v>
      </c>
      <c r="R2509" t="s">
        <v>8357</v>
      </c>
      <c r="S2509" s="30">
        <f>(((I2509/60)/60)/24)+DATE(1970, 1, 1)</f>
        <v>42135.072962962964</v>
      </c>
      <c r="T2509" s="30">
        <f t="shared" si="79"/>
        <v>42105.072962962964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 s="19">
        <v>20000</v>
      </c>
      <c r="E2510" s="19">
        <v>0</v>
      </c>
      <c r="F2510" s="36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40">
        <f>ROUND((E2510/D2510)*100, 0)</f>
        <v>0</v>
      </c>
      <c r="P2510" s="19">
        <f t="shared" si="78"/>
        <v>0</v>
      </c>
      <c r="Q2510" t="s">
        <v>8340</v>
      </c>
      <c r="R2510" t="s">
        <v>8357</v>
      </c>
      <c r="S2510" s="30">
        <f>(((I2510/60)/60)/24)+DATE(1970, 1, 1)</f>
        <v>41865.951782407406</v>
      </c>
      <c r="T2510" s="30">
        <f t="shared" si="79"/>
        <v>41835.951782407406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 s="19">
        <v>95000</v>
      </c>
      <c r="E2511" s="19">
        <v>1000</v>
      </c>
      <c r="F2511" s="36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40">
        <f>ROUND((E2511/D2511)*100, 0)</f>
        <v>1</v>
      </c>
      <c r="P2511" s="19">
        <f t="shared" si="78"/>
        <v>35.71</v>
      </c>
      <c r="Q2511" t="s">
        <v>8340</v>
      </c>
      <c r="R2511" t="s">
        <v>8357</v>
      </c>
      <c r="S2511" s="30">
        <f>(((I2511/60)/60)/24)+DATE(1970, 1, 1)</f>
        <v>42114.767928240741</v>
      </c>
      <c r="T2511" s="30">
        <f t="shared" si="79"/>
        <v>42058.809594907405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 s="19">
        <v>50000</v>
      </c>
      <c r="E2512" s="19">
        <v>75</v>
      </c>
      <c r="F2512" s="36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40">
        <f>ROUND((E2512/D2512)*100, 0)</f>
        <v>0</v>
      </c>
      <c r="P2512" s="19">
        <f t="shared" si="78"/>
        <v>37.5</v>
      </c>
      <c r="Q2512" t="s">
        <v>8340</v>
      </c>
      <c r="R2512" t="s">
        <v>8357</v>
      </c>
      <c r="S2512" s="30">
        <f>(((I2512/60)/60)/24)+DATE(1970, 1, 1)</f>
        <v>42138.997361111105</v>
      </c>
      <c r="T2512" s="30">
        <f t="shared" si="79"/>
        <v>42078.997361111105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 s="19">
        <v>100000</v>
      </c>
      <c r="E2513" s="19">
        <v>0</v>
      </c>
      <c r="F2513" s="36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40">
        <f>ROUND((E2513/D2513)*100, 0)</f>
        <v>0</v>
      </c>
      <c r="P2513" s="19">
        <f t="shared" si="78"/>
        <v>0</v>
      </c>
      <c r="Q2513" t="s">
        <v>8340</v>
      </c>
      <c r="R2513" t="s">
        <v>8357</v>
      </c>
      <c r="S2513" s="30">
        <f>(((I2513/60)/60)/24)+DATE(1970, 1, 1)</f>
        <v>42401.446909722217</v>
      </c>
      <c r="T2513" s="30">
        <f t="shared" si="79"/>
        <v>42371.446909722217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 s="19">
        <v>1150</v>
      </c>
      <c r="E2514" s="19">
        <v>0</v>
      </c>
      <c r="F2514" s="36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40">
        <f>ROUND((E2514/D2514)*100, 0)</f>
        <v>0</v>
      </c>
      <c r="P2514" s="19">
        <f t="shared" si="78"/>
        <v>0</v>
      </c>
      <c r="Q2514" t="s">
        <v>8340</v>
      </c>
      <c r="R2514" t="s">
        <v>8357</v>
      </c>
      <c r="S2514" s="30">
        <f>(((I2514/60)/60)/24)+DATE(1970, 1, 1)</f>
        <v>41986.876863425925</v>
      </c>
      <c r="T2514" s="30">
        <f t="shared" si="79"/>
        <v>41971.876863425925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 s="19">
        <v>180000</v>
      </c>
      <c r="E2515" s="19">
        <v>0</v>
      </c>
      <c r="F2515" s="36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40">
        <f>ROUND((E2515/D2515)*100, 0)</f>
        <v>0</v>
      </c>
      <c r="P2515" s="19">
        <f t="shared" si="78"/>
        <v>0</v>
      </c>
      <c r="Q2515" t="s">
        <v>8340</v>
      </c>
      <c r="R2515" t="s">
        <v>8357</v>
      </c>
      <c r="S2515" s="30">
        <f>(((I2515/60)/60)/24)+DATE(1970, 1, 1)</f>
        <v>42792.00681712963</v>
      </c>
      <c r="T2515" s="30">
        <f t="shared" si="79"/>
        <v>42732.00681712963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 s="19">
        <v>12000</v>
      </c>
      <c r="E2516" s="19">
        <v>210</v>
      </c>
      <c r="F2516" s="3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40">
        <f>ROUND((E2516/D2516)*100, 0)</f>
        <v>2</v>
      </c>
      <c r="P2516" s="19">
        <f t="shared" si="78"/>
        <v>52.5</v>
      </c>
      <c r="Q2516" t="s">
        <v>8340</v>
      </c>
      <c r="R2516" t="s">
        <v>8357</v>
      </c>
      <c r="S2516" s="30">
        <f>(((I2516/60)/60)/24)+DATE(1970, 1, 1)</f>
        <v>41871.389780092592</v>
      </c>
      <c r="T2516" s="30">
        <f t="shared" si="79"/>
        <v>41854.389780092592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 s="19">
        <v>5000</v>
      </c>
      <c r="E2517" s="19">
        <v>930</v>
      </c>
      <c r="F2517" s="36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40">
        <f>ROUND((E2517/D2517)*100, 0)</f>
        <v>19</v>
      </c>
      <c r="P2517" s="19">
        <f t="shared" si="78"/>
        <v>77.5</v>
      </c>
      <c r="Q2517" t="s">
        <v>8340</v>
      </c>
      <c r="R2517" t="s">
        <v>8357</v>
      </c>
      <c r="S2517" s="30">
        <f>(((I2517/60)/60)/24)+DATE(1970, 1, 1)</f>
        <v>42057.839733796296</v>
      </c>
      <c r="T2517" s="30">
        <f t="shared" si="79"/>
        <v>42027.839733796296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 s="19">
        <v>22000</v>
      </c>
      <c r="E2518" s="19">
        <v>0</v>
      </c>
      <c r="F2518" s="36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40">
        <f>ROUND((E2518/D2518)*100, 0)</f>
        <v>0</v>
      </c>
      <c r="P2518" s="19">
        <f t="shared" si="78"/>
        <v>0</v>
      </c>
      <c r="Q2518" t="s">
        <v>8340</v>
      </c>
      <c r="R2518" t="s">
        <v>8357</v>
      </c>
      <c r="S2518" s="30">
        <f>(((I2518/60)/60)/24)+DATE(1970, 1, 1)</f>
        <v>41972.6950462963</v>
      </c>
      <c r="T2518" s="30">
        <f t="shared" si="79"/>
        <v>41942.653379629628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 s="19">
        <v>18000</v>
      </c>
      <c r="E2519" s="19">
        <v>1767</v>
      </c>
      <c r="F2519" s="36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40">
        <f>ROUND((E2519/D2519)*100, 0)</f>
        <v>10</v>
      </c>
      <c r="P2519" s="19">
        <f t="shared" si="78"/>
        <v>53.55</v>
      </c>
      <c r="Q2519" t="s">
        <v>8340</v>
      </c>
      <c r="R2519" t="s">
        <v>8357</v>
      </c>
      <c r="S2519" s="30">
        <f>(((I2519/60)/60)/24)+DATE(1970, 1, 1)</f>
        <v>42082.760763888888</v>
      </c>
      <c r="T2519" s="30">
        <f t="shared" si="79"/>
        <v>42052.802430555559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 s="19">
        <v>5000</v>
      </c>
      <c r="E2520" s="19">
        <v>0</v>
      </c>
      <c r="F2520" s="36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40">
        <f>ROUND((E2520/D2520)*100, 0)</f>
        <v>0</v>
      </c>
      <c r="P2520" s="19">
        <f t="shared" si="78"/>
        <v>0</v>
      </c>
      <c r="Q2520" t="s">
        <v>8340</v>
      </c>
      <c r="R2520" t="s">
        <v>8357</v>
      </c>
      <c r="S2520" s="30">
        <f>(((I2520/60)/60)/24)+DATE(1970, 1, 1)</f>
        <v>41956.722546296296</v>
      </c>
      <c r="T2520" s="30">
        <f t="shared" si="79"/>
        <v>41926.680879629632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 s="19">
        <v>150000</v>
      </c>
      <c r="E2521" s="19">
        <v>65</v>
      </c>
      <c r="F2521" s="36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40">
        <f>ROUND((E2521/D2521)*100, 0)</f>
        <v>0</v>
      </c>
      <c r="P2521" s="19">
        <f t="shared" si="78"/>
        <v>16.25</v>
      </c>
      <c r="Q2521" t="s">
        <v>8340</v>
      </c>
      <c r="R2521" t="s">
        <v>8357</v>
      </c>
      <c r="S2521" s="30">
        <f>(((I2521/60)/60)/24)+DATE(1970, 1, 1)</f>
        <v>41839.155138888891</v>
      </c>
      <c r="T2521" s="30">
        <f t="shared" si="79"/>
        <v>41809.155138888891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 s="19">
        <v>100000</v>
      </c>
      <c r="E2522" s="19">
        <v>0</v>
      </c>
      <c r="F2522" s="36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40">
        <f>ROUND((E2522/D2522)*100, 0)</f>
        <v>0</v>
      </c>
      <c r="P2522" s="19">
        <f t="shared" si="78"/>
        <v>0</v>
      </c>
      <c r="Q2522" t="s">
        <v>8340</v>
      </c>
      <c r="R2522" t="s">
        <v>8357</v>
      </c>
      <c r="S2522" s="30">
        <f>(((I2522/60)/60)/24)+DATE(1970, 1, 1)</f>
        <v>42658.806249999994</v>
      </c>
      <c r="T2522" s="30">
        <f t="shared" si="79"/>
        <v>42612.600520833337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 s="19">
        <v>12500</v>
      </c>
      <c r="E2523" s="19">
        <v>13685.99</v>
      </c>
      <c r="F2523" s="34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38">
        <f>ROUND((E2523/D2523)*100, 0)</f>
        <v>109</v>
      </c>
      <c r="P2523" s="19">
        <f t="shared" si="78"/>
        <v>103.68</v>
      </c>
      <c r="Q2523" t="s">
        <v>8329</v>
      </c>
      <c r="R2523" t="s">
        <v>8358</v>
      </c>
      <c r="S2523" s="30">
        <f>(((I2523/60)/60)/24)+DATE(1970, 1, 1)</f>
        <v>42290.967835648145</v>
      </c>
      <c r="T2523" s="30">
        <f t="shared" si="79"/>
        <v>42269.967835648145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 s="19">
        <v>5000</v>
      </c>
      <c r="E2524" s="19">
        <v>5000</v>
      </c>
      <c r="F2524" s="3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38">
        <f>ROUND((E2524/D2524)*100, 0)</f>
        <v>100</v>
      </c>
      <c r="P2524" s="19">
        <f t="shared" si="78"/>
        <v>185.19</v>
      </c>
      <c r="Q2524" t="s">
        <v>8329</v>
      </c>
      <c r="R2524" t="s">
        <v>8358</v>
      </c>
      <c r="S2524" s="30">
        <f>(((I2524/60)/60)/24)+DATE(1970, 1, 1)</f>
        <v>42482.619444444441</v>
      </c>
      <c r="T2524" s="30">
        <f t="shared" si="79"/>
        <v>42460.573611111111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 s="19">
        <v>900</v>
      </c>
      <c r="E2525" s="19">
        <v>1408</v>
      </c>
      <c r="F2525" s="34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38">
        <f>ROUND((E2525/D2525)*100, 0)</f>
        <v>156</v>
      </c>
      <c r="P2525" s="19">
        <f t="shared" si="78"/>
        <v>54.15</v>
      </c>
      <c r="Q2525" t="s">
        <v>8329</v>
      </c>
      <c r="R2525" t="s">
        <v>8358</v>
      </c>
      <c r="S2525" s="30">
        <f>(((I2525/60)/60)/24)+DATE(1970, 1, 1)</f>
        <v>41961.017268518524</v>
      </c>
      <c r="T2525" s="30">
        <f t="shared" si="79"/>
        <v>41930.975601851853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 s="19">
        <v>7500</v>
      </c>
      <c r="E2526" s="19">
        <v>7620</v>
      </c>
      <c r="F2526" s="34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38">
        <f>ROUND((E2526/D2526)*100, 0)</f>
        <v>102</v>
      </c>
      <c r="P2526" s="19">
        <f t="shared" si="78"/>
        <v>177.21</v>
      </c>
      <c r="Q2526" t="s">
        <v>8329</v>
      </c>
      <c r="R2526" t="s">
        <v>8358</v>
      </c>
      <c r="S2526" s="30">
        <f>(((I2526/60)/60)/24)+DATE(1970, 1, 1)</f>
        <v>41994.1875</v>
      </c>
      <c r="T2526" s="30">
        <f t="shared" si="79"/>
        <v>41961.807372685187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 s="19">
        <v>8000</v>
      </c>
      <c r="E2527" s="19">
        <v>8026</v>
      </c>
      <c r="F2527" s="34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38">
        <f>ROUND((E2527/D2527)*100, 0)</f>
        <v>100</v>
      </c>
      <c r="P2527" s="19">
        <f t="shared" si="78"/>
        <v>100.33</v>
      </c>
      <c r="Q2527" t="s">
        <v>8329</v>
      </c>
      <c r="R2527" t="s">
        <v>8358</v>
      </c>
      <c r="S2527" s="30">
        <f>(((I2527/60)/60)/24)+DATE(1970, 1, 1)</f>
        <v>41088.844571759262</v>
      </c>
      <c r="T2527" s="30">
        <f t="shared" si="79"/>
        <v>41058.844571759262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 s="19">
        <v>4000</v>
      </c>
      <c r="E2528" s="19">
        <v>4518</v>
      </c>
      <c r="F2528" s="34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38">
        <f>ROUND((E2528/D2528)*100, 0)</f>
        <v>113</v>
      </c>
      <c r="P2528" s="19">
        <f t="shared" si="78"/>
        <v>136.91</v>
      </c>
      <c r="Q2528" t="s">
        <v>8329</v>
      </c>
      <c r="R2528" t="s">
        <v>8358</v>
      </c>
      <c r="S2528" s="30">
        <f>(((I2528/60)/60)/24)+DATE(1970, 1, 1)</f>
        <v>41981.207638888889</v>
      </c>
      <c r="T2528" s="30">
        <f t="shared" si="79"/>
        <v>41953.091134259259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 s="19">
        <v>4000</v>
      </c>
      <c r="E2529" s="19">
        <v>4085</v>
      </c>
      <c r="F2529" s="34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38">
        <f>ROUND((E2529/D2529)*100, 0)</f>
        <v>102</v>
      </c>
      <c r="P2529" s="19">
        <f t="shared" si="78"/>
        <v>57.54</v>
      </c>
      <c r="Q2529" t="s">
        <v>8329</v>
      </c>
      <c r="R2529" t="s">
        <v>8358</v>
      </c>
      <c r="S2529" s="30">
        <f>(((I2529/60)/60)/24)+DATE(1970, 1, 1)</f>
        <v>41565.165972222225</v>
      </c>
      <c r="T2529" s="30">
        <f t="shared" si="79"/>
        <v>41546.75105324074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 s="19">
        <v>4000</v>
      </c>
      <c r="E2530" s="19">
        <v>4289.99</v>
      </c>
      <c r="F2530" s="34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38">
        <f>ROUND((E2530/D2530)*100, 0)</f>
        <v>107</v>
      </c>
      <c r="P2530" s="19">
        <f t="shared" si="78"/>
        <v>52.96</v>
      </c>
      <c r="Q2530" t="s">
        <v>8329</v>
      </c>
      <c r="R2530" t="s">
        <v>8358</v>
      </c>
      <c r="S2530" s="30">
        <f>(((I2530/60)/60)/24)+DATE(1970, 1, 1)</f>
        <v>42236.458333333328</v>
      </c>
      <c r="T2530" s="30">
        <f t="shared" si="79"/>
        <v>42217.834525462968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 s="19">
        <v>6000</v>
      </c>
      <c r="E2531" s="19">
        <v>6257</v>
      </c>
      <c r="F2531" s="34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38">
        <f>ROUND((E2531/D2531)*100, 0)</f>
        <v>104</v>
      </c>
      <c r="P2531" s="19">
        <f t="shared" si="78"/>
        <v>82.33</v>
      </c>
      <c r="Q2531" t="s">
        <v>8329</v>
      </c>
      <c r="R2531" t="s">
        <v>8358</v>
      </c>
      <c r="S2531" s="30">
        <f>(((I2531/60)/60)/24)+DATE(1970, 1, 1)</f>
        <v>40993.0390625</v>
      </c>
      <c r="T2531" s="30">
        <f t="shared" si="79"/>
        <v>40948.080729166664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 s="19">
        <v>6500</v>
      </c>
      <c r="E2532" s="19">
        <v>6500</v>
      </c>
      <c r="F2532" s="34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38">
        <f>ROUND((E2532/D2532)*100, 0)</f>
        <v>100</v>
      </c>
      <c r="P2532" s="19">
        <f t="shared" si="78"/>
        <v>135.41999999999999</v>
      </c>
      <c r="Q2532" t="s">
        <v>8329</v>
      </c>
      <c r="R2532" t="s">
        <v>8358</v>
      </c>
      <c r="S2532" s="30">
        <f>(((I2532/60)/60)/24)+DATE(1970, 1, 1)</f>
        <v>42114.201388888891</v>
      </c>
      <c r="T2532" s="30">
        <f t="shared" si="79"/>
        <v>42081.864641203705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 s="19">
        <v>4500</v>
      </c>
      <c r="E2533" s="19">
        <v>4518</v>
      </c>
      <c r="F2533" s="34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38">
        <f>ROUND((E2533/D2533)*100, 0)</f>
        <v>100</v>
      </c>
      <c r="P2533" s="19">
        <f t="shared" si="78"/>
        <v>74.069999999999993</v>
      </c>
      <c r="Q2533" t="s">
        <v>8329</v>
      </c>
      <c r="R2533" t="s">
        <v>8358</v>
      </c>
      <c r="S2533" s="30">
        <f>(((I2533/60)/60)/24)+DATE(1970, 1, 1)</f>
        <v>42231.165972222225</v>
      </c>
      <c r="T2533" s="30">
        <f t="shared" si="79"/>
        <v>42208.680023148147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 s="19">
        <v>4000</v>
      </c>
      <c r="E2534" s="19">
        <v>5045</v>
      </c>
      <c r="F2534" s="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38">
        <f>ROUND((E2534/D2534)*100, 0)</f>
        <v>126</v>
      </c>
      <c r="P2534" s="19">
        <f t="shared" si="78"/>
        <v>84.08</v>
      </c>
      <c r="Q2534" t="s">
        <v>8329</v>
      </c>
      <c r="R2534" t="s">
        <v>8358</v>
      </c>
      <c r="S2534" s="30">
        <f>(((I2534/60)/60)/24)+DATE(1970, 1, 1)</f>
        <v>41137.849143518521</v>
      </c>
      <c r="T2534" s="30">
        <f t="shared" si="79"/>
        <v>41107.849143518521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 s="19">
        <v>7500</v>
      </c>
      <c r="E2535" s="19">
        <v>8300</v>
      </c>
      <c r="F2535" s="34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38">
        <f>ROUND((E2535/D2535)*100, 0)</f>
        <v>111</v>
      </c>
      <c r="P2535" s="19">
        <f t="shared" si="78"/>
        <v>61.03</v>
      </c>
      <c r="Q2535" t="s">
        <v>8329</v>
      </c>
      <c r="R2535" t="s">
        <v>8358</v>
      </c>
      <c r="S2535" s="30">
        <f>(((I2535/60)/60)/24)+DATE(1970, 1, 1)</f>
        <v>41334.750787037039</v>
      </c>
      <c r="T2535" s="30">
        <f t="shared" si="79"/>
        <v>41304.751284722224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 s="19">
        <v>2000</v>
      </c>
      <c r="E2536" s="19">
        <v>2100</v>
      </c>
      <c r="F2536" s="34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38">
        <f>ROUND((E2536/D2536)*100, 0)</f>
        <v>105</v>
      </c>
      <c r="P2536" s="19">
        <f t="shared" si="78"/>
        <v>150</v>
      </c>
      <c r="Q2536" t="s">
        <v>8329</v>
      </c>
      <c r="R2536" t="s">
        <v>8358</v>
      </c>
      <c r="S2536" s="30">
        <f>(((I2536/60)/60)/24)+DATE(1970, 1, 1)</f>
        <v>40179.25</v>
      </c>
      <c r="T2536" s="30">
        <f t="shared" si="79"/>
        <v>40127.700370370374</v>
      </c>
    </row>
    <row r="2537" spans="1:20" x14ac:dyDescent="0.25">
      <c r="A2537">
        <v>2535</v>
      </c>
      <c r="B2537" s="3" t="s">
        <v>2535</v>
      </c>
      <c r="C2537" s="3" t="s">
        <v>6645</v>
      </c>
      <c r="D2537" s="19">
        <v>20000</v>
      </c>
      <c r="E2537" s="19">
        <v>20755</v>
      </c>
      <c r="F2537" s="34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38">
        <f>ROUND((E2537/D2537)*100, 0)</f>
        <v>104</v>
      </c>
      <c r="P2537" s="19">
        <f t="shared" si="78"/>
        <v>266.08999999999997</v>
      </c>
      <c r="Q2537" t="s">
        <v>8329</v>
      </c>
      <c r="R2537" t="s">
        <v>8358</v>
      </c>
      <c r="S2537" s="30">
        <f>(((I2537/60)/60)/24)+DATE(1970, 1, 1)</f>
        <v>41974.832696759258</v>
      </c>
      <c r="T2537" s="30">
        <f t="shared" si="79"/>
        <v>41943.791030092594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 s="19">
        <v>25</v>
      </c>
      <c r="E2538" s="19">
        <v>29</v>
      </c>
      <c r="F2538" s="34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38">
        <f>ROUND((E2538/D2538)*100, 0)</f>
        <v>116</v>
      </c>
      <c r="P2538" s="19">
        <f t="shared" si="78"/>
        <v>7.25</v>
      </c>
      <c r="Q2538" t="s">
        <v>8329</v>
      </c>
      <c r="R2538" t="s">
        <v>8358</v>
      </c>
      <c r="S2538" s="30">
        <f>(((I2538/60)/60)/24)+DATE(1970, 1, 1)</f>
        <v>41485.106087962966</v>
      </c>
      <c r="T2538" s="30">
        <f t="shared" si="79"/>
        <v>41464.106087962966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 s="19">
        <v>1000</v>
      </c>
      <c r="E2539" s="19">
        <v>1100</v>
      </c>
      <c r="F2539" s="34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38">
        <f>ROUND((E2539/D2539)*100, 0)</f>
        <v>110</v>
      </c>
      <c r="P2539" s="19">
        <f t="shared" si="78"/>
        <v>100</v>
      </c>
      <c r="Q2539" t="s">
        <v>8329</v>
      </c>
      <c r="R2539" t="s">
        <v>8358</v>
      </c>
      <c r="S2539" s="30">
        <f>(((I2539/60)/60)/24)+DATE(1970, 1, 1)</f>
        <v>40756.648784722223</v>
      </c>
      <c r="T2539" s="30">
        <f t="shared" si="79"/>
        <v>40696.648784722223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 s="19">
        <v>18000</v>
      </c>
      <c r="E2540" s="19">
        <v>20343.169999999998</v>
      </c>
      <c r="F2540" s="34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38">
        <f>ROUND((E2540/D2540)*100, 0)</f>
        <v>113</v>
      </c>
      <c r="P2540" s="19">
        <f t="shared" si="78"/>
        <v>109.96</v>
      </c>
      <c r="Q2540" t="s">
        <v>8329</v>
      </c>
      <c r="R2540" t="s">
        <v>8358</v>
      </c>
      <c r="S2540" s="30">
        <f>(((I2540/60)/60)/24)+DATE(1970, 1, 1)</f>
        <v>41329.207638888889</v>
      </c>
      <c r="T2540" s="30">
        <f t="shared" si="79"/>
        <v>41298.509965277779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 s="19">
        <v>10000</v>
      </c>
      <c r="E2541" s="19">
        <v>10025</v>
      </c>
      <c r="F2541" s="34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38">
        <f>ROUND((E2541/D2541)*100, 0)</f>
        <v>100</v>
      </c>
      <c r="P2541" s="19">
        <f t="shared" si="78"/>
        <v>169.92</v>
      </c>
      <c r="Q2541" t="s">
        <v>8329</v>
      </c>
      <c r="R2541" t="s">
        <v>8358</v>
      </c>
      <c r="S2541" s="30">
        <f>(((I2541/60)/60)/24)+DATE(1970, 1, 1)</f>
        <v>42037.902222222227</v>
      </c>
      <c r="T2541" s="30">
        <f t="shared" si="79"/>
        <v>41977.902222222227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 s="19">
        <v>2500</v>
      </c>
      <c r="E2542" s="19">
        <v>2585</v>
      </c>
      <c r="F2542" s="34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38">
        <f>ROUND((E2542/D2542)*100, 0)</f>
        <v>103</v>
      </c>
      <c r="P2542" s="19">
        <f t="shared" si="78"/>
        <v>95.74</v>
      </c>
      <c r="Q2542" t="s">
        <v>8329</v>
      </c>
      <c r="R2542" t="s">
        <v>8358</v>
      </c>
      <c r="S2542" s="30">
        <f>(((I2542/60)/60)/24)+DATE(1970, 1, 1)</f>
        <v>40845.675011574072</v>
      </c>
      <c r="T2542" s="30">
        <f t="shared" si="79"/>
        <v>40785.675011574072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 s="19">
        <v>3500</v>
      </c>
      <c r="E2543" s="19">
        <v>3746</v>
      </c>
      <c r="F2543" s="34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38">
        <f>ROUND((E2543/D2543)*100, 0)</f>
        <v>107</v>
      </c>
      <c r="P2543" s="19">
        <f t="shared" si="78"/>
        <v>59.46</v>
      </c>
      <c r="Q2543" t="s">
        <v>8329</v>
      </c>
      <c r="R2543" t="s">
        <v>8358</v>
      </c>
      <c r="S2543" s="30">
        <f>(((I2543/60)/60)/24)+DATE(1970, 1, 1)</f>
        <v>41543.449282407404</v>
      </c>
      <c r="T2543" s="30">
        <f t="shared" si="79"/>
        <v>41483.449282407404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 s="19">
        <v>700</v>
      </c>
      <c r="E2544" s="19">
        <v>725</v>
      </c>
      <c r="F2544" s="3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38">
        <f>ROUND((E2544/D2544)*100, 0)</f>
        <v>104</v>
      </c>
      <c r="P2544" s="19">
        <f t="shared" si="78"/>
        <v>55.77</v>
      </c>
      <c r="Q2544" t="s">
        <v>8329</v>
      </c>
      <c r="R2544" t="s">
        <v>8358</v>
      </c>
      <c r="S2544" s="30">
        <f>(((I2544/60)/60)/24)+DATE(1970, 1, 1)</f>
        <v>41548.165972222225</v>
      </c>
      <c r="T2544" s="30">
        <f t="shared" si="79"/>
        <v>41509.426585648151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 s="19">
        <v>250</v>
      </c>
      <c r="E2545" s="19">
        <v>391</v>
      </c>
      <c r="F2545" s="34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38">
        <f>ROUND((E2545/D2545)*100, 0)</f>
        <v>156</v>
      </c>
      <c r="P2545" s="19">
        <f t="shared" si="78"/>
        <v>30.08</v>
      </c>
      <c r="Q2545" t="s">
        <v>8329</v>
      </c>
      <c r="R2545" t="s">
        <v>8358</v>
      </c>
      <c r="S2545" s="30">
        <f>(((I2545/60)/60)/24)+DATE(1970, 1, 1)</f>
        <v>40545.125</v>
      </c>
      <c r="T2545" s="30">
        <f t="shared" si="79"/>
        <v>40514.107615740737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 s="19">
        <v>5000</v>
      </c>
      <c r="E2546" s="19">
        <v>5041</v>
      </c>
      <c r="F2546" s="34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38">
        <f>ROUND((E2546/D2546)*100, 0)</f>
        <v>101</v>
      </c>
      <c r="P2546" s="19">
        <f t="shared" si="78"/>
        <v>88.44</v>
      </c>
      <c r="Q2546" t="s">
        <v>8329</v>
      </c>
      <c r="R2546" t="s">
        <v>8358</v>
      </c>
      <c r="S2546" s="30">
        <f>(((I2546/60)/60)/24)+DATE(1970, 1, 1)</f>
        <v>41098.520474537036</v>
      </c>
      <c r="T2546" s="30">
        <f t="shared" si="79"/>
        <v>41068.520474537036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 s="19">
        <v>2000</v>
      </c>
      <c r="E2547" s="19">
        <v>3906</v>
      </c>
      <c r="F2547" s="34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38">
        <f>ROUND((E2547/D2547)*100, 0)</f>
        <v>195</v>
      </c>
      <c r="P2547" s="19">
        <f t="shared" si="78"/>
        <v>64.03</v>
      </c>
      <c r="Q2547" t="s">
        <v>8329</v>
      </c>
      <c r="R2547" t="s">
        <v>8358</v>
      </c>
      <c r="S2547" s="30">
        <f>(((I2547/60)/60)/24)+DATE(1970, 1, 1)</f>
        <v>42062.020833333328</v>
      </c>
      <c r="T2547" s="30">
        <f t="shared" si="79"/>
        <v>42027.13817129629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 s="19">
        <v>3500</v>
      </c>
      <c r="E2548" s="19">
        <v>3910</v>
      </c>
      <c r="F2548" s="34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38">
        <f>ROUND((E2548/D2548)*100, 0)</f>
        <v>112</v>
      </c>
      <c r="P2548" s="19">
        <f t="shared" si="78"/>
        <v>60.15</v>
      </c>
      <c r="Q2548" t="s">
        <v>8329</v>
      </c>
      <c r="R2548" t="s">
        <v>8358</v>
      </c>
      <c r="S2548" s="30">
        <f>(((I2548/60)/60)/24)+DATE(1970, 1, 1)</f>
        <v>41552.208333333336</v>
      </c>
      <c r="T2548" s="30">
        <f t="shared" si="79"/>
        <v>41524.858553240738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 s="19">
        <v>5500</v>
      </c>
      <c r="E2549" s="19">
        <v>6592</v>
      </c>
      <c r="F2549" s="34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38">
        <f>ROUND((E2549/D2549)*100, 0)</f>
        <v>120</v>
      </c>
      <c r="P2549" s="19">
        <f t="shared" si="78"/>
        <v>49.19</v>
      </c>
      <c r="Q2549" t="s">
        <v>8329</v>
      </c>
      <c r="R2549" t="s">
        <v>8358</v>
      </c>
      <c r="S2549" s="30">
        <f>(((I2549/60)/60)/24)+DATE(1970, 1, 1)</f>
        <v>41003.731516203705</v>
      </c>
      <c r="T2549" s="30">
        <f t="shared" si="79"/>
        <v>40973.773182870369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 s="19">
        <v>6000</v>
      </c>
      <c r="E2550" s="19">
        <v>6111</v>
      </c>
      <c r="F2550" s="34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38">
        <f>ROUND((E2550/D2550)*100, 0)</f>
        <v>102</v>
      </c>
      <c r="P2550" s="19">
        <f t="shared" si="78"/>
        <v>165.16</v>
      </c>
      <c r="Q2550" t="s">
        <v>8329</v>
      </c>
      <c r="R2550" t="s">
        <v>8358</v>
      </c>
      <c r="S2550" s="30">
        <f>(((I2550/60)/60)/24)+DATE(1970, 1, 1)</f>
        <v>42643.185416666667</v>
      </c>
      <c r="T2550" s="30">
        <f t="shared" si="79"/>
        <v>42618.625428240746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 s="19">
        <v>1570</v>
      </c>
      <c r="E2551" s="19">
        <v>1614</v>
      </c>
      <c r="F2551" s="34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38">
        <f>ROUND((E2551/D2551)*100, 0)</f>
        <v>103</v>
      </c>
      <c r="P2551" s="19">
        <f t="shared" si="78"/>
        <v>43.62</v>
      </c>
      <c r="Q2551" t="s">
        <v>8329</v>
      </c>
      <c r="R2551" t="s">
        <v>8358</v>
      </c>
      <c r="S2551" s="30">
        <f>(((I2551/60)/60)/24)+DATE(1970, 1, 1)</f>
        <v>41425.708333333336</v>
      </c>
      <c r="T2551" s="30">
        <f t="shared" si="79"/>
        <v>41390.757754629631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 s="19">
        <v>6500</v>
      </c>
      <c r="E2552" s="19">
        <v>6555</v>
      </c>
      <c r="F2552" s="34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38">
        <f>ROUND((E2552/D2552)*100, 0)</f>
        <v>101</v>
      </c>
      <c r="P2552" s="19">
        <f t="shared" si="78"/>
        <v>43.7</v>
      </c>
      <c r="Q2552" t="s">
        <v>8329</v>
      </c>
      <c r="R2552" t="s">
        <v>8358</v>
      </c>
      <c r="S2552" s="30">
        <f>(((I2552/60)/60)/24)+DATE(1970, 1, 1)</f>
        <v>42285.165972222225</v>
      </c>
      <c r="T2552" s="30">
        <f t="shared" si="79"/>
        <v>42228.634328703702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 s="19">
        <v>3675</v>
      </c>
      <c r="E2553" s="19">
        <v>3775.5</v>
      </c>
      <c r="F2553" s="34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38">
        <f>ROUND((E2553/D2553)*100, 0)</f>
        <v>103</v>
      </c>
      <c r="P2553" s="19">
        <f t="shared" si="78"/>
        <v>67.42</v>
      </c>
      <c r="Q2553" t="s">
        <v>8329</v>
      </c>
      <c r="R2553" t="s">
        <v>8358</v>
      </c>
      <c r="S2553" s="30">
        <f>(((I2553/60)/60)/24)+DATE(1970, 1, 1)</f>
        <v>40989.866666666669</v>
      </c>
      <c r="T2553" s="30">
        <f t="shared" si="79"/>
        <v>40961.252141203702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 s="19">
        <v>3000</v>
      </c>
      <c r="E2554" s="19">
        <v>3195</v>
      </c>
      <c r="F2554" s="3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38">
        <f>ROUND((E2554/D2554)*100, 0)</f>
        <v>107</v>
      </c>
      <c r="P2554" s="19">
        <f t="shared" si="78"/>
        <v>177.5</v>
      </c>
      <c r="Q2554" t="s">
        <v>8329</v>
      </c>
      <c r="R2554" t="s">
        <v>8358</v>
      </c>
      <c r="S2554" s="30">
        <f>(((I2554/60)/60)/24)+DATE(1970, 1, 1)</f>
        <v>42799.809965277775</v>
      </c>
      <c r="T2554" s="30">
        <f t="shared" si="79"/>
        <v>42769.809965277775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 s="19">
        <v>1500</v>
      </c>
      <c r="E2555" s="19">
        <v>2333</v>
      </c>
      <c r="F2555" s="34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38">
        <f>ROUND((E2555/D2555)*100, 0)</f>
        <v>156</v>
      </c>
      <c r="P2555" s="19">
        <f t="shared" si="78"/>
        <v>38.880000000000003</v>
      </c>
      <c r="Q2555" t="s">
        <v>8329</v>
      </c>
      <c r="R2555" t="s">
        <v>8358</v>
      </c>
      <c r="S2555" s="30">
        <f>(((I2555/60)/60)/24)+DATE(1970, 1, 1)</f>
        <v>41173.199155092596</v>
      </c>
      <c r="T2555" s="30">
        <f t="shared" si="79"/>
        <v>41113.199155092596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 s="19">
        <v>3000</v>
      </c>
      <c r="E2556" s="19">
        <v>3684</v>
      </c>
      <c r="F2556" s="34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38">
        <f>ROUND((E2556/D2556)*100, 0)</f>
        <v>123</v>
      </c>
      <c r="P2556" s="19">
        <f t="shared" si="78"/>
        <v>54.99</v>
      </c>
      <c r="Q2556" t="s">
        <v>8329</v>
      </c>
      <c r="R2556" t="s">
        <v>8358</v>
      </c>
      <c r="S2556" s="30">
        <f>(((I2556/60)/60)/24)+DATE(1970, 1, 1)</f>
        <v>42156.165972222225</v>
      </c>
      <c r="T2556" s="30">
        <f t="shared" si="79"/>
        <v>42125.078275462962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 s="19">
        <v>2000</v>
      </c>
      <c r="E2557" s="19">
        <v>2147</v>
      </c>
      <c r="F2557" s="34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38">
        <f>ROUND((E2557/D2557)*100, 0)</f>
        <v>107</v>
      </c>
      <c r="P2557" s="19">
        <f t="shared" si="78"/>
        <v>61.34</v>
      </c>
      <c r="Q2557" t="s">
        <v>8329</v>
      </c>
      <c r="R2557" t="s">
        <v>8358</v>
      </c>
      <c r="S2557" s="30">
        <f>(((I2557/60)/60)/24)+DATE(1970, 1, 1)</f>
        <v>41057.655011574076</v>
      </c>
      <c r="T2557" s="30">
        <f t="shared" si="79"/>
        <v>41026.655011574076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 s="19">
        <v>745</v>
      </c>
      <c r="E2558" s="19">
        <v>786</v>
      </c>
      <c r="F2558" s="34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38">
        <f>ROUND((E2558/D2558)*100, 0)</f>
        <v>106</v>
      </c>
      <c r="P2558" s="19">
        <f t="shared" si="78"/>
        <v>23.12</v>
      </c>
      <c r="Q2558" t="s">
        <v>8329</v>
      </c>
      <c r="R2558" t="s">
        <v>8358</v>
      </c>
      <c r="S2558" s="30">
        <f>(((I2558/60)/60)/24)+DATE(1970, 1, 1)</f>
        <v>41267.991400462961</v>
      </c>
      <c r="T2558" s="30">
        <f t="shared" si="79"/>
        <v>41222.991400462961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 s="19">
        <v>900</v>
      </c>
      <c r="E2559" s="19">
        <v>1066</v>
      </c>
      <c r="F2559" s="34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38">
        <f>ROUND((E2559/D2559)*100, 0)</f>
        <v>118</v>
      </c>
      <c r="P2559" s="19">
        <f t="shared" si="78"/>
        <v>29.61</v>
      </c>
      <c r="Q2559" t="s">
        <v>8329</v>
      </c>
      <c r="R2559" t="s">
        <v>8358</v>
      </c>
      <c r="S2559" s="30">
        <f>(((I2559/60)/60)/24)+DATE(1970, 1, 1)</f>
        <v>41774.745208333334</v>
      </c>
      <c r="T2559" s="30">
        <f t="shared" si="79"/>
        <v>41744.745208333334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 s="19">
        <v>1250</v>
      </c>
      <c r="E2560" s="19">
        <v>1361</v>
      </c>
      <c r="F2560" s="34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38">
        <f>ROUND((E2560/D2560)*100, 0)</f>
        <v>109</v>
      </c>
      <c r="P2560" s="19">
        <f t="shared" si="78"/>
        <v>75.61</v>
      </c>
      <c r="Q2560" t="s">
        <v>8329</v>
      </c>
      <c r="R2560" t="s">
        <v>8358</v>
      </c>
      <c r="S2560" s="30">
        <f>(((I2560/60)/60)/24)+DATE(1970, 1, 1)</f>
        <v>42125.582638888889</v>
      </c>
      <c r="T2560" s="30">
        <f t="shared" si="79"/>
        <v>42093.860023148154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 s="19">
        <v>800</v>
      </c>
      <c r="E2561" s="19">
        <v>890</v>
      </c>
      <c r="F2561" s="34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38">
        <f>ROUND((E2561/D2561)*100, 0)</f>
        <v>111</v>
      </c>
      <c r="P2561" s="19">
        <f t="shared" si="78"/>
        <v>35.6</v>
      </c>
      <c r="Q2561" t="s">
        <v>8329</v>
      </c>
      <c r="R2561" t="s">
        <v>8358</v>
      </c>
      <c r="S2561" s="30">
        <f>(((I2561/60)/60)/24)+DATE(1970, 1, 1)</f>
        <v>40862.817361111112</v>
      </c>
      <c r="T2561" s="30">
        <f t="shared" si="79"/>
        <v>40829.873657407406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 s="19">
        <v>3000</v>
      </c>
      <c r="E2562" s="19">
        <v>3003</v>
      </c>
      <c r="F2562" s="34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38">
        <f>ROUND((E2562/D2562)*100, 0)</f>
        <v>100</v>
      </c>
      <c r="P2562" s="19">
        <f t="shared" si="78"/>
        <v>143</v>
      </c>
      <c r="Q2562" t="s">
        <v>8329</v>
      </c>
      <c r="R2562" t="s">
        <v>8358</v>
      </c>
      <c r="S2562" s="30">
        <f>(((I2562/60)/60)/24)+DATE(1970, 1, 1)</f>
        <v>42069.951087962967</v>
      </c>
      <c r="T2562" s="30">
        <f t="shared" si="79"/>
        <v>42039.951087962967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 s="19">
        <v>100000</v>
      </c>
      <c r="E2563" s="19">
        <v>0</v>
      </c>
      <c r="F2563" s="35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40">
        <f>ROUND((E2563/D2563)*100, 0)</f>
        <v>0</v>
      </c>
      <c r="P2563" s="19">
        <f t="shared" ref="P2563:P2626" si="80">IFERROR(ROUND((E2563/L2563), 2),0)</f>
        <v>0</v>
      </c>
      <c r="Q2563" t="s">
        <v>8340</v>
      </c>
      <c r="R2563" t="s">
        <v>8341</v>
      </c>
      <c r="S2563" s="30">
        <f>(((I2563/60)/60)/24)+DATE(1970, 1, 1)</f>
        <v>42290.528807870374</v>
      </c>
      <c r="T2563" s="30">
        <f t="shared" ref="T2563:T2626" si="81">(((J2563/60)/60)/24)+DATE(1970, 1, 1)</f>
        <v>42260.528807870374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 s="19">
        <v>10000</v>
      </c>
      <c r="E2564" s="19">
        <v>75</v>
      </c>
      <c r="F2564" s="35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40">
        <f>ROUND((E2564/D2564)*100, 0)</f>
        <v>1</v>
      </c>
      <c r="P2564" s="19">
        <f t="shared" si="80"/>
        <v>25</v>
      </c>
      <c r="Q2564" t="s">
        <v>8340</v>
      </c>
      <c r="R2564" t="s">
        <v>8341</v>
      </c>
      <c r="S2564" s="30">
        <f>(((I2564/60)/60)/24)+DATE(1970, 1, 1)</f>
        <v>42654.524756944447</v>
      </c>
      <c r="T2564" s="30">
        <f t="shared" si="81"/>
        <v>42594.524756944447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 s="19">
        <v>20000</v>
      </c>
      <c r="E2565" s="19">
        <v>0</v>
      </c>
      <c r="F2565" s="3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40">
        <f>ROUND((E2565/D2565)*100, 0)</f>
        <v>0</v>
      </c>
      <c r="P2565" s="19">
        <f t="shared" si="80"/>
        <v>0</v>
      </c>
      <c r="Q2565" t="s">
        <v>8340</v>
      </c>
      <c r="R2565" t="s">
        <v>8341</v>
      </c>
      <c r="S2565" s="30">
        <f>(((I2565/60)/60)/24)+DATE(1970, 1, 1)</f>
        <v>42215.139479166668</v>
      </c>
      <c r="T2565" s="30">
        <f t="shared" si="81"/>
        <v>42155.139479166668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 s="19">
        <v>40000</v>
      </c>
      <c r="E2566" s="19">
        <v>0</v>
      </c>
      <c r="F2566" s="35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40">
        <f>ROUND((E2566/D2566)*100, 0)</f>
        <v>0</v>
      </c>
      <c r="P2566" s="19">
        <f t="shared" si="80"/>
        <v>0</v>
      </c>
      <c r="Q2566" t="s">
        <v>8340</v>
      </c>
      <c r="R2566" t="s">
        <v>8341</v>
      </c>
      <c r="S2566" s="30">
        <f>(((I2566/60)/60)/24)+DATE(1970, 1, 1)</f>
        <v>41852.040497685186</v>
      </c>
      <c r="T2566" s="30">
        <f t="shared" si="81"/>
        <v>41822.040497685186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 s="19">
        <v>10000</v>
      </c>
      <c r="E2567" s="19">
        <v>100</v>
      </c>
      <c r="F2567" s="35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40">
        <f>ROUND((E2567/D2567)*100, 0)</f>
        <v>1</v>
      </c>
      <c r="P2567" s="19">
        <f t="shared" si="80"/>
        <v>100</v>
      </c>
      <c r="Q2567" t="s">
        <v>8340</v>
      </c>
      <c r="R2567" t="s">
        <v>8341</v>
      </c>
      <c r="S2567" s="30">
        <f>(((I2567/60)/60)/24)+DATE(1970, 1, 1)</f>
        <v>42499.868055555555</v>
      </c>
      <c r="T2567" s="30">
        <f t="shared" si="81"/>
        <v>42440.650335648148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 s="19">
        <v>35000</v>
      </c>
      <c r="E2568" s="19">
        <v>0</v>
      </c>
      <c r="F2568" s="35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40">
        <f>ROUND((E2568/D2568)*100, 0)</f>
        <v>0</v>
      </c>
      <c r="P2568" s="19">
        <f t="shared" si="80"/>
        <v>0</v>
      </c>
      <c r="Q2568" t="s">
        <v>8340</v>
      </c>
      <c r="R2568" t="s">
        <v>8341</v>
      </c>
      <c r="S2568" s="30">
        <f>(((I2568/60)/60)/24)+DATE(1970, 1, 1)</f>
        <v>41872.980879629627</v>
      </c>
      <c r="T2568" s="30">
        <f t="shared" si="81"/>
        <v>41842.980879629627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 s="19">
        <v>45000</v>
      </c>
      <c r="E2569" s="19">
        <v>120</v>
      </c>
      <c r="F2569" s="35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40">
        <f>ROUND((E2569/D2569)*100, 0)</f>
        <v>0</v>
      </c>
      <c r="P2569" s="19">
        <f t="shared" si="80"/>
        <v>60</v>
      </c>
      <c r="Q2569" t="s">
        <v>8340</v>
      </c>
      <c r="R2569" t="s">
        <v>8341</v>
      </c>
      <c r="S2569" s="30">
        <f>(((I2569/60)/60)/24)+DATE(1970, 1, 1)</f>
        <v>42117.878912037035</v>
      </c>
      <c r="T2569" s="30">
        <f t="shared" si="81"/>
        <v>42087.878912037035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 s="19">
        <v>10000</v>
      </c>
      <c r="E2570" s="19">
        <v>50</v>
      </c>
      <c r="F2570" s="35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40">
        <f>ROUND((E2570/D2570)*100, 0)</f>
        <v>1</v>
      </c>
      <c r="P2570" s="19">
        <f t="shared" si="80"/>
        <v>50</v>
      </c>
      <c r="Q2570" t="s">
        <v>8340</v>
      </c>
      <c r="R2570" t="s">
        <v>8341</v>
      </c>
      <c r="S2570" s="30">
        <f>(((I2570/60)/60)/24)+DATE(1970, 1, 1)</f>
        <v>42614.666597222225</v>
      </c>
      <c r="T2570" s="30">
        <f t="shared" si="81"/>
        <v>42584.666597222225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 s="19">
        <v>6500</v>
      </c>
      <c r="E2571" s="19">
        <v>145</v>
      </c>
      <c r="F2571" s="35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40">
        <f>ROUND((E2571/D2571)*100, 0)</f>
        <v>2</v>
      </c>
      <c r="P2571" s="19">
        <f t="shared" si="80"/>
        <v>72.5</v>
      </c>
      <c r="Q2571" t="s">
        <v>8340</v>
      </c>
      <c r="R2571" t="s">
        <v>8341</v>
      </c>
      <c r="S2571" s="30">
        <f>(((I2571/60)/60)/24)+DATE(1970, 1, 1)</f>
        <v>42264.105462962965</v>
      </c>
      <c r="T2571" s="30">
        <f t="shared" si="81"/>
        <v>42234.105462962965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 s="19">
        <v>7000</v>
      </c>
      <c r="E2572" s="19">
        <v>59</v>
      </c>
      <c r="F2572" s="35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40">
        <f>ROUND((E2572/D2572)*100, 0)</f>
        <v>1</v>
      </c>
      <c r="P2572" s="19">
        <f t="shared" si="80"/>
        <v>29.5</v>
      </c>
      <c r="Q2572" t="s">
        <v>8340</v>
      </c>
      <c r="R2572" t="s">
        <v>8341</v>
      </c>
      <c r="S2572" s="30">
        <f>(((I2572/60)/60)/24)+DATE(1970, 1, 1)</f>
        <v>42774.903182870374</v>
      </c>
      <c r="T2572" s="30">
        <f t="shared" si="81"/>
        <v>42744.903182870374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 s="19">
        <v>100000</v>
      </c>
      <c r="E2573" s="19">
        <v>250</v>
      </c>
      <c r="F2573" s="35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40">
        <f>ROUND((E2573/D2573)*100, 0)</f>
        <v>0</v>
      </c>
      <c r="P2573" s="19">
        <f t="shared" si="80"/>
        <v>62.5</v>
      </c>
      <c r="Q2573" t="s">
        <v>8340</v>
      </c>
      <c r="R2573" t="s">
        <v>8341</v>
      </c>
      <c r="S2573" s="30">
        <f>(((I2573/60)/60)/24)+DATE(1970, 1, 1)</f>
        <v>42509.341678240744</v>
      </c>
      <c r="T2573" s="30">
        <f t="shared" si="81"/>
        <v>42449.341678240744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 s="19">
        <v>30000</v>
      </c>
      <c r="E2574" s="19">
        <v>0</v>
      </c>
      <c r="F2574" s="35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40">
        <f>ROUND((E2574/D2574)*100, 0)</f>
        <v>0</v>
      </c>
      <c r="P2574" s="19">
        <f t="shared" si="80"/>
        <v>0</v>
      </c>
      <c r="Q2574" t="s">
        <v>8340</v>
      </c>
      <c r="R2574" t="s">
        <v>8341</v>
      </c>
      <c r="S2574" s="30">
        <f>(((I2574/60)/60)/24)+DATE(1970, 1, 1)</f>
        <v>42107.119409722218</v>
      </c>
      <c r="T2574" s="30">
        <f t="shared" si="81"/>
        <v>42077.119409722218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 s="19">
        <v>8000</v>
      </c>
      <c r="E2575" s="19">
        <v>0</v>
      </c>
      <c r="F2575" s="3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40">
        <f>ROUND((E2575/D2575)*100, 0)</f>
        <v>0</v>
      </c>
      <c r="P2575" s="19">
        <f t="shared" si="80"/>
        <v>0</v>
      </c>
      <c r="Q2575" t="s">
        <v>8340</v>
      </c>
      <c r="R2575" t="s">
        <v>8341</v>
      </c>
      <c r="S2575" s="30">
        <f>(((I2575/60)/60)/24)+DATE(1970, 1, 1)</f>
        <v>41874.592002314814</v>
      </c>
      <c r="T2575" s="30">
        <f t="shared" si="81"/>
        <v>41829.592002314814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 s="19">
        <v>10000</v>
      </c>
      <c r="E2576" s="19">
        <v>0</v>
      </c>
      <c r="F2576" s="35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40">
        <f>ROUND((E2576/D2576)*100, 0)</f>
        <v>0</v>
      </c>
      <c r="P2576" s="19">
        <f t="shared" si="80"/>
        <v>0</v>
      </c>
      <c r="Q2576" t="s">
        <v>8340</v>
      </c>
      <c r="R2576" t="s">
        <v>8341</v>
      </c>
      <c r="S2576" s="30">
        <f>(((I2576/60)/60)/24)+DATE(1970, 1, 1)</f>
        <v>42508.825752314813</v>
      </c>
      <c r="T2576" s="30">
        <f t="shared" si="81"/>
        <v>42487.825752314813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 s="19">
        <v>85000</v>
      </c>
      <c r="E2577" s="19">
        <v>0</v>
      </c>
      <c r="F2577" s="35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40">
        <f>ROUND((E2577/D2577)*100, 0)</f>
        <v>0</v>
      </c>
      <c r="P2577" s="19">
        <f t="shared" si="80"/>
        <v>0</v>
      </c>
      <c r="Q2577" t="s">
        <v>8340</v>
      </c>
      <c r="R2577" t="s">
        <v>8341</v>
      </c>
      <c r="S2577" s="30">
        <f>(((I2577/60)/60)/24)+DATE(1970, 1, 1)</f>
        <v>42016.108726851846</v>
      </c>
      <c r="T2577" s="30">
        <f t="shared" si="81"/>
        <v>41986.108726851846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 s="19">
        <v>10000</v>
      </c>
      <c r="E2578" s="19">
        <v>0</v>
      </c>
      <c r="F2578" s="35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40">
        <f>ROUND((E2578/D2578)*100, 0)</f>
        <v>0</v>
      </c>
      <c r="P2578" s="19">
        <f t="shared" si="80"/>
        <v>0</v>
      </c>
      <c r="Q2578" t="s">
        <v>8340</v>
      </c>
      <c r="R2578" t="s">
        <v>8341</v>
      </c>
      <c r="S2578" s="30">
        <f>(((I2578/60)/60)/24)+DATE(1970, 1, 1)</f>
        <v>42104.968136574069</v>
      </c>
      <c r="T2578" s="30">
        <f t="shared" si="81"/>
        <v>42060.00980324074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 s="19">
        <v>15000</v>
      </c>
      <c r="E2579" s="19">
        <v>0</v>
      </c>
      <c r="F2579" s="35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40">
        <f>ROUND((E2579/D2579)*100, 0)</f>
        <v>0</v>
      </c>
      <c r="P2579" s="19">
        <f t="shared" si="80"/>
        <v>0</v>
      </c>
      <c r="Q2579" t="s">
        <v>8340</v>
      </c>
      <c r="R2579" t="s">
        <v>8341</v>
      </c>
      <c r="S2579" s="30">
        <f>(((I2579/60)/60)/24)+DATE(1970, 1, 1)</f>
        <v>41855.820567129631</v>
      </c>
      <c r="T2579" s="30">
        <f t="shared" si="81"/>
        <v>41830.820567129631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 s="19">
        <v>6000</v>
      </c>
      <c r="E2580" s="19">
        <v>0</v>
      </c>
      <c r="F2580" s="35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40">
        <f>ROUND((E2580/D2580)*100, 0)</f>
        <v>0</v>
      </c>
      <c r="P2580" s="19">
        <f t="shared" si="80"/>
        <v>0</v>
      </c>
      <c r="Q2580" t="s">
        <v>8340</v>
      </c>
      <c r="R2580" t="s">
        <v>8341</v>
      </c>
      <c r="S2580" s="30">
        <f>(((I2580/60)/60)/24)+DATE(1970, 1, 1)</f>
        <v>42286.708333333328</v>
      </c>
      <c r="T2580" s="30">
        <f t="shared" si="81"/>
        <v>42238.022905092599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 s="19">
        <v>200000</v>
      </c>
      <c r="E2581" s="19">
        <v>277</v>
      </c>
      <c r="F2581" s="35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40">
        <f>ROUND((E2581/D2581)*100, 0)</f>
        <v>0</v>
      </c>
      <c r="P2581" s="19">
        <f t="shared" si="80"/>
        <v>23.08</v>
      </c>
      <c r="Q2581" t="s">
        <v>8340</v>
      </c>
      <c r="R2581" t="s">
        <v>8341</v>
      </c>
      <c r="S2581" s="30">
        <f>(((I2581/60)/60)/24)+DATE(1970, 1, 1)</f>
        <v>41897.829895833333</v>
      </c>
      <c r="T2581" s="30">
        <f t="shared" si="81"/>
        <v>41837.829895833333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 s="19">
        <v>8500</v>
      </c>
      <c r="E2582" s="19">
        <v>51</v>
      </c>
      <c r="F2582" s="35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40">
        <f>ROUND((E2582/D2582)*100, 0)</f>
        <v>1</v>
      </c>
      <c r="P2582" s="19">
        <f t="shared" si="80"/>
        <v>25.5</v>
      </c>
      <c r="Q2582" t="s">
        <v>8340</v>
      </c>
      <c r="R2582" t="s">
        <v>8341</v>
      </c>
      <c r="S2582" s="30">
        <f>(((I2582/60)/60)/24)+DATE(1970, 1, 1)</f>
        <v>42140.125</v>
      </c>
      <c r="T2582" s="30">
        <f t="shared" si="81"/>
        <v>42110.326423611114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 s="19">
        <v>5000</v>
      </c>
      <c r="E2583" s="19">
        <v>530</v>
      </c>
      <c r="F2583" s="36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40">
        <f>ROUND((E2583/D2583)*100, 0)</f>
        <v>11</v>
      </c>
      <c r="P2583" s="19">
        <f t="shared" si="80"/>
        <v>48.18</v>
      </c>
      <c r="Q2583" t="s">
        <v>8340</v>
      </c>
      <c r="R2583" t="s">
        <v>8341</v>
      </c>
      <c r="S2583" s="30">
        <f>(((I2583/60)/60)/24)+DATE(1970, 1, 1)</f>
        <v>42324.670115740737</v>
      </c>
      <c r="T2583" s="30">
        <f t="shared" si="81"/>
        <v>42294.628449074073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 s="19">
        <v>90000</v>
      </c>
      <c r="E2584" s="19">
        <v>1</v>
      </c>
      <c r="F2584" s="36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40">
        <f>ROUND((E2584/D2584)*100, 0)</f>
        <v>0</v>
      </c>
      <c r="P2584" s="19">
        <f t="shared" si="80"/>
        <v>1</v>
      </c>
      <c r="Q2584" t="s">
        <v>8340</v>
      </c>
      <c r="R2584" t="s">
        <v>8341</v>
      </c>
      <c r="S2584" s="30">
        <f>(((I2584/60)/60)/24)+DATE(1970, 1, 1)</f>
        <v>42672.988819444443</v>
      </c>
      <c r="T2584" s="30">
        <f t="shared" si="81"/>
        <v>42642.988819444443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 s="19">
        <v>1000</v>
      </c>
      <c r="E2585" s="19">
        <v>5</v>
      </c>
      <c r="F2585" s="36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40">
        <f>ROUND((E2585/D2585)*100, 0)</f>
        <v>1</v>
      </c>
      <c r="P2585" s="19">
        <f t="shared" si="80"/>
        <v>1</v>
      </c>
      <c r="Q2585" t="s">
        <v>8340</v>
      </c>
      <c r="R2585" t="s">
        <v>8341</v>
      </c>
      <c r="S2585" s="30">
        <f>(((I2585/60)/60)/24)+DATE(1970, 1, 1)</f>
        <v>42079.727777777778</v>
      </c>
      <c r="T2585" s="30">
        <f t="shared" si="81"/>
        <v>42019.76944444445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 s="19">
        <v>10000</v>
      </c>
      <c r="E2586" s="19">
        <v>0</v>
      </c>
      <c r="F2586" s="3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40">
        <f>ROUND((E2586/D2586)*100, 0)</f>
        <v>0</v>
      </c>
      <c r="P2586" s="19">
        <f t="shared" si="80"/>
        <v>0</v>
      </c>
      <c r="Q2586" t="s">
        <v>8340</v>
      </c>
      <c r="R2586" t="s">
        <v>8341</v>
      </c>
      <c r="S2586" s="30">
        <f>(((I2586/60)/60)/24)+DATE(1970, 1, 1)</f>
        <v>42170.173252314817</v>
      </c>
      <c r="T2586" s="30">
        <f t="shared" si="81"/>
        <v>42140.173252314817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 s="19">
        <v>30000</v>
      </c>
      <c r="E2587" s="19">
        <v>50</v>
      </c>
      <c r="F2587" s="36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40">
        <f>ROUND((E2587/D2587)*100, 0)</f>
        <v>0</v>
      </c>
      <c r="P2587" s="19">
        <f t="shared" si="80"/>
        <v>50</v>
      </c>
      <c r="Q2587" t="s">
        <v>8340</v>
      </c>
      <c r="R2587" t="s">
        <v>8341</v>
      </c>
      <c r="S2587" s="30">
        <f>(((I2587/60)/60)/24)+DATE(1970, 1, 1)</f>
        <v>41825.963333333333</v>
      </c>
      <c r="T2587" s="30">
        <f t="shared" si="81"/>
        <v>41795.963333333333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 s="19">
        <v>3000</v>
      </c>
      <c r="E2588" s="19">
        <v>5</v>
      </c>
      <c r="F2588" s="36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40">
        <f>ROUND((E2588/D2588)*100, 0)</f>
        <v>0</v>
      </c>
      <c r="P2588" s="19">
        <f t="shared" si="80"/>
        <v>5</v>
      </c>
      <c r="Q2588" t="s">
        <v>8340</v>
      </c>
      <c r="R2588" t="s">
        <v>8341</v>
      </c>
      <c r="S2588" s="30">
        <f>(((I2588/60)/60)/24)+DATE(1970, 1, 1)</f>
        <v>42363.330277777779</v>
      </c>
      <c r="T2588" s="30">
        <f t="shared" si="81"/>
        <v>42333.330277777779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 s="19">
        <v>50000</v>
      </c>
      <c r="E2589" s="19">
        <v>1217</v>
      </c>
      <c r="F2589" s="36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40">
        <f>ROUND((E2589/D2589)*100, 0)</f>
        <v>2</v>
      </c>
      <c r="P2589" s="19">
        <f t="shared" si="80"/>
        <v>202.83</v>
      </c>
      <c r="Q2589" t="s">
        <v>8340</v>
      </c>
      <c r="R2589" t="s">
        <v>8341</v>
      </c>
      <c r="S2589" s="30">
        <f>(((I2589/60)/60)/24)+DATE(1970, 1, 1)</f>
        <v>42368.675381944442</v>
      </c>
      <c r="T2589" s="30">
        <f t="shared" si="81"/>
        <v>42338.675381944442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 s="19">
        <v>6000</v>
      </c>
      <c r="E2590" s="19">
        <v>233</v>
      </c>
      <c r="F2590" s="36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40">
        <f>ROUND((E2590/D2590)*100, 0)</f>
        <v>4</v>
      </c>
      <c r="P2590" s="19">
        <f t="shared" si="80"/>
        <v>29.13</v>
      </c>
      <c r="Q2590" t="s">
        <v>8340</v>
      </c>
      <c r="R2590" t="s">
        <v>8341</v>
      </c>
      <c r="S2590" s="30">
        <f>(((I2590/60)/60)/24)+DATE(1970, 1, 1)</f>
        <v>42094.551388888889</v>
      </c>
      <c r="T2590" s="30">
        <f t="shared" si="81"/>
        <v>42042.676226851851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 s="19">
        <v>50000</v>
      </c>
      <c r="E2591" s="19">
        <v>5</v>
      </c>
      <c r="F2591" s="36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40">
        <f>ROUND((E2591/D2591)*100, 0)</f>
        <v>0</v>
      </c>
      <c r="P2591" s="19">
        <f t="shared" si="80"/>
        <v>5</v>
      </c>
      <c r="Q2591" t="s">
        <v>8340</v>
      </c>
      <c r="R2591" t="s">
        <v>8341</v>
      </c>
      <c r="S2591" s="30">
        <f>(((I2591/60)/60)/24)+DATE(1970, 1, 1)</f>
        <v>42452.494525462964</v>
      </c>
      <c r="T2591" s="30">
        <f t="shared" si="81"/>
        <v>42422.536192129628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 s="19">
        <v>3000</v>
      </c>
      <c r="E2592" s="19">
        <v>0</v>
      </c>
      <c r="F2592" s="36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40">
        <f>ROUND((E2592/D2592)*100, 0)</f>
        <v>0</v>
      </c>
      <c r="P2592" s="19">
        <f t="shared" si="80"/>
        <v>0</v>
      </c>
      <c r="Q2592" t="s">
        <v>8340</v>
      </c>
      <c r="R2592" t="s">
        <v>8341</v>
      </c>
      <c r="S2592" s="30">
        <f>(((I2592/60)/60)/24)+DATE(1970, 1, 1)</f>
        <v>42395.589085648149</v>
      </c>
      <c r="T2592" s="30">
        <f t="shared" si="81"/>
        <v>42388.589085648149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 s="19">
        <v>1500</v>
      </c>
      <c r="E2593" s="19">
        <v>26</v>
      </c>
      <c r="F2593" s="36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40">
        <f>ROUND((E2593/D2593)*100, 0)</f>
        <v>2</v>
      </c>
      <c r="P2593" s="19">
        <f t="shared" si="80"/>
        <v>13</v>
      </c>
      <c r="Q2593" t="s">
        <v>8340</v>
      </c>
      <c r="R2593" t="s">
        <v>8341</v>
      </c>
      <c r="S2593" s="30">
        <f>(((I2593/60)/60)/24)+DATE(1970, 1, 1)</f>
        <v>42442.864861111113</v>
      </c>
      <c r="T2593" s="30">
        <f t="shared" si="81"/>
        <v>42382.906527777777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 s="19">
        <v>30000</v>
      </c>
      <c r="E2594" s="19">
        <v>50</v>
      </c>
      <c r="F2594" s="36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40">
        <f>ROUND((E2594/D2594)*100, 0)</f>
        <v>0</v>
      </c>
      <c r="P2594" s="19">
        <f t="shared" si="80"/>
        <v>50</v>
      </c>
      <c r="Q2594" t="s">
        <v>8340</v>
      </c>
      <c r="R2594" t="s">
        <v>8341</v>
      </c>
      <c r="S2594" s="30">
        <f>(((I2594/60)/60)/24)+DATE(1970, 1, 1)</f>
        <v>41917.801168981481</v>
      </c>
      <c r="T2594" s="30">
        <f t="shared" si="81"/>
        <v>41887.801168981481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 s="19">
        <v>10000</v>
      </c>
      <c r="E2595" s="19">
        <v>0</v>
      </c>
      <c r="F2595" s="36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40">
        <f>ROUND((E2595/D2595)*100, 0)</f>
        <v>0</v>
      </c>
      <c r="P2595" s="19">
        <f t="shared" si="80"/>
        <v>0</v>
      </c>
      <c r="Q2595" t="s">
        <v>8340</v>
      </c>
      <c r="R2595" t="s">
        <v>8341</v>
      </c>
      <c r="S2595" s="30">
        <f>(((I2595/60)/60)/24)+DATE(1970, 1, 1)</f>
        <v>42119.84520833334</v>
      </c>
      <c r="T2595" s="30">
        <f t="shared" si="81"/>
        <v>42089.84520833334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 s="19">
        <v>80000</v>
      </c>
      <c r="E2596" s="19">
        <v>1</v>
      </c>
      <c r="F2596" s="3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40">
        <f>ROUND((E2596/D2596)*100, 0)</f>
        <v>0</v>
      </c>
      <c r="P2596" s="19">
        <f t="shared" si="80"/>
        <v>1</v>
      </c>
      <c r="Q2596" t="s">
        <v>8340</v>
      </c>
      <c r="R2596" t="s">
        <v>8341</v>
      </c>
      <c r="S2596" s="30">
        <f>(((I2596/60)/60)/24)+DATE(1970, 1, 1)</f>
        <v>41858.967916666668</v>
      </c>
      <c r="T2596" s="30">
        <f t="shared" si="81"/>
        <v>41828.967916666668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 s="19">
        <v>15000</v>
      </c>
      <c r="E2597" s="19">
        <v>1825</v>
      </c>
      <c r="F2597" s="36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40">
        <f>ROUND((E2597/D2597)*100, 0)</f>
        <v>12</v>
      </c>
      <c r="P2597" s="19">
        <f t="shared" si="80"/>
        <v>96.05</v>
      </c>
      <c r="Q2597" t="s">
        <v>8340</v>
      </c>
      <c r="R2597" t="s">
        <v>8341</v>
      </c>
      <c r="S2597" s="30">
        <f>(((I2597/60)/60)/24)+DATE(1970, 1, 1)</f>
        <v>42790.244212962964</v>
      </c>
      <c r="T2597" s="30">
        <f t="shared" si="81"/>
        <v>42760.244212962964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 s="19">
        <v>35000</v>
      </c>
      <c r="E2598" s="19">
        <v>8256</v>
      </c>
      <c r="F2598" s="36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40">
        <f>ROUND((E2598/D2598)*100, 0)</f>
        <v>24</v>
      </c>
      <c r="P2598" s="19">
        <f t="shared" si="80"/>
        <v>305.77999999999997</v>
      </c>
      <c r="Q2598" t="s">
        <v>8340</v>
      </c>
      <c r="R2598" t="s">
        <v>8341</v>
      </c>
      <c r="S2598" s="30">
        <f>(((I2598/60)/60)/24)+DATE(1970, 1, 1)</f>
        <v>41858.664456018516</v>
      </c>
      <c r="T2598" s="30">
        <f t="shared" si="81"/>
        <v>41828.664456018516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 s="19">
        <v>1500</v>
      </c>
      <c r="E2599" s="19">
        <v>85</v>
      </c>
      <c r="F2599" s="36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40">
        <f>ROUND((E2599/D2599)*100, 0)</f>
        <v>6</v>
      </c>
      <c r="P2599" s="19">
        <f t="shared" si="80"/>
        <v>12.14</v>
      </c>
      <c r="Q2599" t="s">
        <v>8340</v>
      </c>
      <c r="R2599" t="s">
        <v>8341</v>
      </c>
      <c r="S2599" s="30">
        <f>(((I2599/60)/60)/24)+DATE(1970, 1, 1)</f>
        <v>42540.341631944444</v>
      </c>
      <c r="T2599" s="30">
        <f t="shared" si="81"/>
        <v>42510.341631944444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 s="19">
        <v>3000</v>
      </c>
      <c r="E2600" s="19">
        <v>1170</v>
      </c>
      <c r="F2600" s="36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40">
        <f>ROUND((E2600/D2600)*100, 0)</f>
        <v>39</v>
      </c>
      <c r="P2600" s="19">
        <f t="shared" si="80"/>
        <v>83.57</v>
      </c>
      <c r="Q2600" t="s">
        <v>8340</v>
      </c>
      <c r="R2600" t="s">
        <v>8341</v>
      </c>
      <c r="S2600" s="30">
        <f>(((I2600/60)/60)/24)+DATE(1970, 1, 1)</f>
        <v>42270.840289351851</v>
      </c>
      <c r="T2600" s="30">
        <f t="shared" si="81"/>
        <v>42240.840289351851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 s="19">
        <v>9041</v>
      </c>
      <c r="E2601" s="19">
        <v>90</v>
      </c>
      <c r="F2601" s="36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40">
        <f>ROUND((E2601/D2601)*100, 0)</f>
        <v>1</v>
      </c>
      <c r="P2601" s="19">
        <f t="shared" si="80"/>
        <v>18</v>
      </c>
      <c r="Q2601" t="s">
        <v>8340</v>
      </c>
      <c r="R2601" t="s">
        <v>8341</v>
      </c>
      <c r="S2601" s="30">
        <f>(((I2601/60)/60)/24)+DATE(1970, 1, 1)</f>
        <v>41854.754016203704</v>
      </c>
      <c r="T2601" s="30">
        <f t="shared" si="81"/>
        <v>41809.754016203704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 s="19">
        <v>50000</v>
      </c>
      <c r="E2602" s="19">
        <v>3466</v>
      </c>
      <c r="F2602" s="36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40">
        <f>ROUND((E2602/D2602)*100, 0)</f>
        <v>7</v>
      </c>
      <c r="P2602" s="19">
        <f t="shared" si="80"/>
        <v>115.53</v>
      </c>
      <c r="Q2602" t="s">
        <v>8340</v>
      </c>
      <c r="R2602" t="s">
        <v>8341</v>
      </c>
      <c r="S2602" s="30">
        <f>(((I2602/60)/60)/24)+DATE(1970, 1, 1)</f>
        <v>42454.858796296292</v>
      </c>
      <c r="T2602" s="30">
        <f t="shared" si="81"/>
        <v>42394.900462962964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 s="19">
        <v>500</v>
      </c>
      <c r="E2603" s="19">
        <v>3307</v>
      </c>
      <c r="F2603" s="34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39">
        <f>ROUND((E2603/D2603)*100, 0)</f>
        <v>661</v>
      </c>
      <c r="P2603" s="19">
        <f t="shared" si="80"/>
        <v>21.9</v>
      </c>
      <c r="Q2603" t="s">
        <v>8323</v>
      </c>
      <c r="R2603" t="s">
        <v>8359</v>
      </c>
      <c r="S2603" s="30">
        <f>(((I2603/60)/60)/24)+DATE(1970, 1, 1)</f>
        <v>41165.165972222225</v>
      </c>
      <c r="T2603" s="30">
        <f t="shared" si="81"/>
        <v>41150.902187499996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 s="19">
        <v>12000</v>
      </c>
      <c r="E2604" s="19">
        <v>39131</v>
      </c>
      <c r="F2604" s="3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39">
        <f>ROUND((E2604/D2604)*100, 0)</f>
        <v>326</v>
      </c>
      <c r="P2604" s="19">
        <f t="shared" si="80"/>
        <v>80.02</v>
      </c>
      <c r="Q2604" t="s">
        <v>8323</v>
      </c>
      <c r="R2604" t="s">
        <v>8359</v>
      </c>
      <c r="S2604" s="30">
        <f>(((I2604/60)/60)/24)+DATE(1970, 1, 1)</f>
        <v>41955.888888888891</v>
      </c>
      <c r="T2604" s="30">
        <f t="shared" si="81"/>
        <v>41915.747314814813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 s="19">
        <v>1750</v>
      </c>
      <c r="E2605" s="19">
        <v>1776</v>
      </c>
      <c r="F2605" s="34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38">
        <f>ROUND((E2605/D2605)*100, 0)</f>
        <v>101</v>
      </c>
      <c r="P2605" s="19">
        <f t="shared" si="80"/>
        <v>35.520000000000003</v>
      </c>
      <c r="Q2605" t="s">
        <v>8323</v>
      </c>
      <c r="R2605" t="s">
        <v>8359</v>
      </c>
      <c r="S2605" s="30">
        <f>(((I2605/60)/60)/24)+DATE(1970, 1, 1)</f>
        <v>41631.912662037037</v>
      </c>
      <c r="T2605" s="30">
        <f t="shared" si="81"/>
        <v>41617.912662037037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 s="19">
        <v>20000</v>
      </c>
      <c r="E2606" s="19">
        <v>20843.599999999999</v>
      </c>
      <c r="F2606" s="34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38">
        <f>ROUND((E2606/D2606)*100, 0)</f>
        <v>104</v>
      </c>
      <c r="P2606" s="19">
        <f t="shared" si="80"/>
        <v>64.930000000000007</v>
      </c>
      <c r="Q2606" t="s">
        <v>8323</v>
      </c>
      <c r="R2606" t="s">
        <v>8359</v>
      </c>
      <c r="S2606" s="30">
        <f>(((I2606/60)/60)/24)+DATE(1970, 1, 1)</f>
        <v>41028.051192129627</v>
      </c>
      <c r="T2606" s="30">
        <f t="shared" si="81"/>
        <v>40998.051192129627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 s="19">
        <v>100000</v>
      </c>
      <c r="E2607" s="19">
        <v>107421.57</v>
      </c>
      <c r="F2607" s="34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38">
        <f>ROUND((E2607/D2607)*100, 0)</f>
        <v>107</v>
      </c>
      <c r="P2607" s="19">
        <f t="shared" si="80"/>
        <v>60.97</v>
      </c>
      <c r="Q2607" t="s">
        <v>8323</v>
      </c>
      <c r="R2607" t="s">
        <v>8359</v>
      </c>
      <c r="S2607" s="30">
        <f>(((I2607/60)/60)/24)+DATE(1970, 1, 1)</f>
        <v>42538.541550925926</v>
      </c>
      <c r="T2607" s="30">
        <f t="shared" si="81"/>
        <v>42508.541550925926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 s="19">
        <v>11000</v>
      </c>
      <c r="E2608" s="19">
        <v>12106</v>
      </c>
      <c r="F2608" s="34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38">
        <f>ROUND((E2608/D2608)*100, 0)</f>
        <v>110</v>
      </c>
      <c r="P2608" s="19">
        <f t="shared" si="80"/>
        <v>31.44</v>
      </c>
      <c r="Q2608" t="s">
        <v>8323</v>
      </c>
      <c r="R2608" t="s">
        <v>8359</v>
      </c>
      <c r="S2608" s="30">
        <f>(((I2608/60)/60)/24)+DATE(1970, 1, 1)</f>
        <v>41758.712754629632</v>
      </c>
      <c r="T2608" s="30">
        <f t="shared" si="81"/>
        <v>41726.712754629632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 s="19">
        <v>8000</v>
      </c>
      <c r="E2609" s="19">
        <v>32616</v>
      </c>
      <c r="F2609" s="34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39">
        <f>ROUND((E2609/D2609)*100, 0)</f>
        <v>408</v>
      </c>
      <c r="P2609" s="19">
        <f t="shared" si="80"/>
        <v>81.95</v>
      </c>
      <c r="Q2609" t="s">
        <v>8323</v>
      </c>
      <c r="R2609" t="s">
        <v>8359</v>
      </c>
      <c r="S2609" s="30">
        <f>(((I2609/60)/60)/24)+DATE(1970, 1, 1)</f>
        <v>42228.083333333328</v>
      </c>
      <c r="T2609" s="30">
        <f t="shared" si="81"/>
        <v>42184.874675925923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 s="19">
        <v>8000</v>
      </c>
      <c r="E2610" s="19">
        <v>17914</v>
      </c>
      <c r="F2610" s="34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39">
        <f>ROUND((E2610/D2610)*100, 0)</f>
        <v>224</v>
      </c>
      <c r="P2610" s="19">
        <f t="shared" si="80"/>
        <v>58.93</v>
      </c>
      <c r="Q2610" t="s">
        <v>8323</v>
      </c>
      <c r="R2610" t="s">
        <v>8359</v>
      </c>
      <c r="S2610" s="30">
        <f>(((I2610/60)/60)/24)+DATE(1970, 1, 1)</f>
        <v>42809</v>
      </c>
      <c r="T2610" s="30">
        <f t="shared" si="81"/>
        <v>42767.801712962959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 s="19">
        <v>35000</v>
      </c>
      <c r="E2611" s="19">
        <v>106330.39</v>
      </c>
      <c r="F2611" s="34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39">
        <f>ROUND((E2611/D2611)*100, 0)</f>
        <v>304</v>
      </c>
      <c r="P2611" s="19">
        <f t="shared" si="80"/>
        <v>157.29</v>
      </c>
      <c r="Q2611" t="s">
        <v>8323</v>
      </c>
      <c r="R2611" t="s">
        <v>8359</v>
      </c>
      <c r="S2611" s="30">
        <f>(((I2611/60)/60)/24)+DATE(1970, 1, 1)</f>
        <v>41105.237858796296</v>
      </c>
      <c r="T2611" s="30">
        <f t="shared" si="81"/>
        <v>41075.237858796296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 s="19">
        <v>22765</v>
      </c>
      <c r="E2612" s="19">
        <v>32172.66</v>
      </c>
      <c r="F2612" s="34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38">
        <f>ROUND((E2612/D2612)*100, 0)</f>
        <v>141</v>
      </c>
      <c r="P2612" s="19">
        <f t="shared" si="80"/>
        <v>55.76</v>
      </c>
      <c r="Q2612" t="s">
        <v>8323</v>
      </c>
      <c r="R2612" t="s">
        <v>8359</v>
      </c>
      <c r="S2612" s="30">
        <f>(((I2612/60)/60)/24)+DATE(1970, 1, 1)</f>
        <v>42604.290972222225</v>
      </c>
      <c r="T2612" s="30">
        <f t="shared" si="81"/>
        <v>42564.881076388891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 s="19">
        <v>11000</v>
      </c>
      <c r="E2613" s="19">
        <v>306970</v>
      </c>
      <c r="F2613" s="34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39">
        <f>ROUND((E2613/D2613)*100, 0)</f>
        <v>2791</v>
      </c>
      <c r="P2613" s="19">
        <f t="shared" si="80"/>
        <v>83.8</v>
      </c>
      <c r="Q2613" t="s">
        <v>8323</v>
      </c>
      <c r="R2613" t="s">
        <v>8359</v>
      </c>
      <c r="S2613" s="30">
        <f>(((I2613/60)/60)/24)+DATE(1970, 1, 1)</f>
        <v>42737.957638888889</v>
      </c>
      <c r="T2613" s="30">
        <f t="shared" si="81"/>
        <v>42704.335810185185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 s="19">
        <v>10000</v>
      </c>
      <c r="E2614" s="19">
        <v>17176.13</v>
      </c>
      <c r="F2614" s="3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38">
        <f>ROUND((E2614/D2614)*100, 0)</f>
        <v>172</v>
      </c>
      <c r="P2614" s="19">
        <f t="shared" si="80"/>
        <v>58.42</v>
      </c>
      <c r="Q2614" t="s">
        <v>8323</v>
      </c>
      <c r="R2614" t="s">
        <v>8359</v>
      </c>
      <c r="S2614" s="30">
        <f>(((I2614/60)/60)/24)+DATE(1970, 1, 1)</f>
        <v>42013.143171296295</v>
      </c>
      <c r="T2614" s="30">
        <f t="shared" si="81"/>
        <v>41982.143171296295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 s="19">
        <v>7500</v>
      </c>
      <c r="E2615" s="19">
        <v>7576</v>
      </c>
      <c r="F2615" s="34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38">
        <f>ROUND((E2615/D2615)*100, 0)</f>
        <v>101</v>
      </c>
      <c r="P2615" s="19">
        <f t="shared" si="80"/>
        <v>270.57</v>
      </c>
      <c r="Q2615" t="s">
        <v>8323</v>
      </c>
      <c r="R2615" t="s">
        <v>8359</v>
      </c>
      <c r="S2615" s="30">
        <f>(((I2615/60)/60)/24)+DATE(1970, 1, 1)</f>
        <v>41173.81821759259</v>
      </c>
      <c r="T2615" s="30">
        <f t="shared" si="81"/>
        <v>41143.81821759259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 s="19">
        <v>10500</v>
      </c>
      <c r="E2616" s="19">
        <v>10710</v>
      </c>
      <c r="F2616" s="34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38">
        <f>ROUND((E2616/D2616)*100, 0)</f>
        <v>102</v>
      </c>
      <c r="P2616" s="19">
        <f t="shared" si="80"/>
        <v>107.1</v>
      </c>
      <c r="Q2616" t="s">
        <v>8323</v>
      </c>
      <c r="R2616" t="s">
        <v>8359</v>
      </c>
      <c r="S2616" s="30">
        <f>(((I2616/60)/60)/24)+DATE(1970, 1, 1)</f>
        <v>41759.208333333336</v>
      </c>
      <c r="T2616" s="30">
        <f t="shared" si="81"/>
        <v>41730.708472222221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 s="19">
        <v>2001</v>
      </c>
      <c r="E2617" s="19">
        <v>3397</v>
      </c>
      <c r="F2617" s="34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38">
        <f>ROUND((E2617/D2617)*100, 0)</f>
        <v>170</v>
      </c>
      <c r="P2617" s="19">
        <f t="shared" si="80"/>
        <v>47.18</v>
      </c>
      <c r="Q2617" t="s">
        <v>8323</v>
      </c>
      <c r="R2617" t="s">
        <v>8359</v>
      </c>
      <c r="S2617" s="30">
        <f>(((I2617/60)/60)/24)+DATE(1970, 1, 1)</f>
        <v>42490.5</v>
      </c>
      <c r="T2617" s="30">
        <f t="shared" si="81"/>
        <v>42453.49726851852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 s="19">
        <v>25000</v>
      </c>
      <c r="E2618" s="19">
        <v>28633.5</v>
      </c>
      <c r="F2618" s="34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38">
        <f>ROUND((E2618/D2618)*100, 0)</f>
        <v>115</v>
      </c>
      <c r="P2618" s="19">
        <f t="shared" si="80"/>
        <v>120.31</v>
      </c>
      <c r="Q2618" t="s">
        <v>8323</v>
      </c>
      <c r="R2618" t="s">
        <v>8359</v>
      </c>
      <c r="S2618" s="30">
        <f>(((I2618/60)/60)/24)+DATE(1970, 1, 1)</f>
        <v>42241.99454861111</v>
      </c>
      <c r="T2618" s="30">
        <f t="shared" si="81"/>
        <v>42211.99454861111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 s="19">
        <v>500</v>
      </c>
      <c r="E2619" s="19">
        <v>4388</v>
      </c>
      <c r="F2619" s="34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39">
        <f>ROUND((E2619/D2619)*100, 0)</f>
        <v>878</v>
      </c>
      <c r="P2619" s="19">
        <f t="shared" si="80"/>
        <v>27.6</v>
      </c>
      <c r="Q2619" t="s">
        <v>8323</v>
      </c>
      <c r="R2619" t="s">
        <v>8359</v>
      </c>
      <c r="S2619" s="30">
        <f>(((I2619/60)/60)/24)+DATE(1970, 1, 1)</f>
        <v>41932.874432870369</v>
      </c>
      <c r="T2619" s="30">
        <f t="shared" si="81"/>
        <v>41902.874432870369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 s="19">
        <v>15000</v>
      </c>
      <c r="E2620" s="19">
        <v>15808</v>
      </c>
      <c r="F2620" s="34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38">
        <f>ROUND((E2620/D2620)*100, 0)</f>
        <v>105</v>
      </c>
      <c r="P2620" s="19">
        <f t="shared" si="80"/>
        <v>205.3</v>
      </c>
      <c r="Q2620" t="s">
        <v>8323</v>
      </c>
      <c r="R2620" t="s">
        <v>8359</v>
      </c>
      <c r="S2620" s="30">
        <f>(((I2620/60)/60)/24)+DATE(1970, 1, 1)</f>
        <v>42339.834039351852</v>
      </c>
      <c r="T2620" s="30">
        <f t="shared" si="81"/>
        <v>42279.792372685188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 s="19">
        <v>1000</v>
      </c>
      <c r="E2621" s="19">
        <v>1884</v>
      </c>
      <c r="F2621" s="34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38">
        <f>ROUND((E2621/D2621)*100, 0)</f>
        <v>188</v>
      </c>
      <c r="P2621" s="19">
        <f t="shared" si="80"/>
        <v>35.549999999999997</v>
      </c>
      <c r="Q2621" t="s">
        <v>8323</v>
      </c>
      <c r="R2621" t="s">
        <v>8359</v>
      </c>
      <c r="S2621" s="30">
        <f>(((I2621/60)/60)/24)+DATE(1970, 1, 1)</f>
        <v>42300.458333333328</v>
      </c>
      <c r="T2621" s="30">
        <f t="shared" si="81"/>
        <v>42273.884305555555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 s="19">
        <v>65000</v>
      </c>
      <c r="E2622" s="19">
        <v>93374</v>
      </c>
      <c r="F2622" s="34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38">
        <f>ROUND((E2622/D2622)*100, 0)</f>
        <v>144</v>
      </c>
      <c r="P2622" s="19">
        <f t="shared" si="80"/>
        <v>74.64</v>
      </c>
      <c r="Q2622" t="s">
        <v>8323</v>
      </c>
      <c r="R2622" t="s">
        <v>8359</v>
      </c>
      <c r="S2622" s="30">
        <f>(((I2622/60)/60)/24)+DATE(1970, 1, 1)</f>
        <v>42288.041666666672</v>
      </c>
      <c r="T2622" s="30">
        <f t="shared" si="81"/>
        <v>42251.16715277778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 s="19">
        <v>15000</v>
      </c>
      <c r="E2623" s="19">
        <v>21882</v>
      </c>
      <c r="F2623" s="34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38">
        <f>ROUND((E2623/D2623)*100, 0)</f>
        <v>146</v>
      </c>
      <c r="P2623" s="19">
        <f t="shared" si="80"/>
        <v>47.06</v>
      </c>
      <c r="Q2623" t="s">
        <v>8323</v>
      </c>
      <c r="R2623" t="s">
        <v>8359</v>
      </c>
      <c r="S2623" s="30">
        <f>(((I2623/60)/60)/24)+DATE(1970, 1, 1)</f>
        <v>42145.74754629629</v>
      </c>
      <c r="T2623" s="30">
        <f t="shared" si="81"/>
        <v>42115.74754629629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 s="19">
        <v>1500</v>
      </c>
      <c r="E2624" s="19">
        <v>1967.76</v>
      </c>
      <c r="F2624" s="3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38">
        <f>ROUND((E2624/D2624)*100, 0)</f>
        <v>131</v>
      </c>
      <c r="P2624" s="19">
        <f t="shared" si="80"/>
        <v>26.59</v>
      </c>
      <c r="Q2624" t="s">
        <v>8323</v>
      </c>
      <c r="R2624" t="s">
        <v>8359</v>
      </c>
      <c r="S2624" s="30">
        <f>(((I2624/60)/60)/24)+DATE(1970, 1, 1)</f>
        <v>42734.74324074074</v>
      </c>
      <c r="T2624" s="30">
        <f t="shared" si="81"/>
        <v>42689.74324074074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 s="19">
        <v>2000</v>
      </c>
      <c r="E2625" s="19">
        <v>2280</v>
      </c>
      <c r="F2625" s="34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38">
        <f>ROUND((E2625/D2625)*100, 0)</f>
        <v>114</v>
      </c>
      <c r="P2625" s="19">
        <f t="shared" si="80"/>
        <v>36.770000000000003</v>
      </c>
      <c r="Q2625" t="s">
        <v>8323</v>
      </c>
      <c r="R2625" t="s">
        <v>8359</v>
      </c>
      <c r="S2625" s="30">
        <f>(((I2625/60)/60)/24)+DATE(1970, 1, 1)</f>
        <v>42706.256550925929</v>
      </c>
      <c r="T2625" s="30">
        <f t="shared" si="81"/>
        <v>42692.256550925929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 s="19">
        <v>8000</v>
      </c>
      <c r="E2626" s="19">
        <v>110353.65</v>
      </c>
      <c r="F2626" s="34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39">
        <f>ROUND((E2626/D2626)*100, 0)</f>
        <v>1379</v>
      </c>
      <c r="P2626" s="19">
        <f t="shared" si="80"/>
        <v>31.82</v>
      </c>
      <c r="Q2626" t="s">
        <v>8323</v>
      </c>
      <c r="R2626" t="s">
        <v>8359</v>
      </c>
      <c r="S2626" s="30">
        <f>(((I2626/60)/60)/24)+DATE(1970, 1, 1)</f>
        <v>41165.42155092593</v>
      </c>
      <c r="T2626" s="30">
        <f t="shared" si="81"/>
        <v>41144.42155092593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 s="19">
        <v>150</v>
      </c>
      <c r="E2627" s="19">
        <v>1434</v>
      </c>
      <c r="F2627" s="34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39">
        <f>ROUND((E2627/D2627)*100, 0)</f>
        <v>956</v>
      </c>
      <c r="P2627" s="19">
        <f t="shared" ref="P2627:P2690" si="82">IFERROR(ROUND((E2627/L2627), 2),0)</f>
        <v>27.58</v>
      </c>
      <c r="Q2627" t="s">
        <v>8323</v>
      </c>
      <c r="R2627" t="s">
        <v>8359</v>
      </c>
      <c r="S2627" s="30">
        <f>(((I2627/60)/60)/24)+DATE(1970, 1, 1)</f>
        <v>42683.851944444439</v>
      </c>
      <c r="T2627" s="30">
        <f t="shared" ref="T2627:T2690" si="83">(((J2627/60)/60)/24)+DATE(1970, 1, 1)</f>
        <v>42658.810277777782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 s="19">
        <v>2500</v>
      </c>
      <c r="E2628" s="19">
        <v>2800</v>
      </c>
      <c r="F2628" s="34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38">
        <f>ROUND((E2628/D2628)*100, 0)</f>
        <v>112</v>
      </c>
      <c r="P2628" s="19">
        <f t="shared" si="82"/>
        <v>56</v>
      </c>
      <c r="Q2628" t="s">
        <v>8323</v>
      </c>
      <c r="R2628" t="s">
        <v>8359</v>
      </c>
      <c r="S2628" s="30">
        <f>(((I2628/60)/60)/24)+DATE(1970, 1, 1)</f>
        <v>42158.628113425926</v>
      </c>
      <c r="T2628" s="30">
        <f t="shared" si="83"/>
        <v>42128.628113425926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 s="19">
        <v>150</v>
      </c>
      <c r="E2629" s="19">
        <v>970</v>
      </c>
      <c r="F2629" s="34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39">
        <f>ROUND((E2629/D2629)*100, 0)</f>
        <v>647</v>
      </c>
      <c r="P2629" s="19">
        <f t="shared" si="82"/>
        <v>21.56</v>
      </c>
      <c r="Q2629" t="s">
        <v>8323</v>
      </c>
      <c r="R2629" t="s">
        <v>8359</v>
      </c>
      <c r="S2629" s="30">
        <f>(((I2629/60)/60)/24)+DATE(1970, 1, 1)</f>
        <v>42334.871076388896</v>
      </c>
      <c r="T2629" s="30">
        <f t="shared" si="83"/>
        <v>42304.829409722224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 s="19">
        <v>839</v>
      </c>
      <c r="E2630" s="19">
        <v>926</v>
      </c>
      <c r="F2630" s="34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38">
        <f>ROUND((E2630/D2630)*100, 0)</f>
        <v>110</v>
      </c>
      <c r="P2630" s="19">
        <f t="shared" si="82"/>
        <v>44.1</v>
      </c>
      <c r="Q2630" t="s">
        <v>8323</v>
      </c>
      <c r="R2630" t="s">
        <v>8359</v>
      </c>
      <c r="S2630" s="30">
        <f>(((I2630/60)/60)/24)+DATE(1970, 1, 1)</f>
        <v>41973.966053240743</v>
      </c>
      <c r="T2630" s="30">
        <f t="shared" si="83"/>
        <v>41953.966053240743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 s="19">
        <v>5000</v>
      </c>
      <c r="E2631" s="19">
        <v>6387</v>
      </c>
      <c r="F2631" s="34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38">
        <f>ROUND((E2631/D2631)*100, 0)</f>
        <v>128</v>
      </c>
      <c r="P2631" s="19">
        <f t="shared" si="82"/>
        <v>63.87</v>
      </c>
      <c r="Q2631" t="s">
        <v>8323</v>
      </c>
      <c r="R2631" t="s">
        <v>8359</v>
      </c>
      <c r="S2631" s="30">
        <f>(((I2631/60)/60)/24)+DATE(1970, 1, 1)</f>
        <v>42138.538449074069</v>
      </c>
      <c r="T2631" s="30">
        <f t="shared" si="83"/>
        <v>42108.538449074069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 s="19">
        <v>2000</v>
      </c>
      <c r="E2632" s="19">
        <v>3158</v>
      </c>
      <c r="F2632" s="34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38">
        <f>ROUND((E2632/D2632)*100, 0)</f>
        <v>158</v>
      </c>
      <c r="P2632" s="19">
        <f t="shared" si="82"/>
        <v>38.99</v>
      </c>
      <c r="Q2632" t="s">
        <v>8323</v>
      </c>
      <c r="R2632" t="s">
        <v>8359</v>
      </c>
      <c r="S2632" s="30">
        <f>(((I2632/60)/60)/24)+DATE(1970, 1, 1)</f>
        <v>42551.416666666672</v>
      </c>
      <c r="T2632" s="30">
        <f t="shared" si="83"/>
        <v>42524.105462962965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 s="19">
        <v>20000</v>
      </c>
      <c r="E2633" s="19">
        <v>22933.05</v>
      </c>
      <c r="F2633" s="34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38">
        <f>ROUND((E2633/D2633)*100, 0)</f>
        <v>115</v>
      </c>
      <c r="P2633" s="19">
        <f t="shared" si="82"/>
        <v>80.19</v>
      </c>
      <c r="Q2633" t="s">
        <v>8323</v>
      </c>
      <c r="R2633" t="s">
        <v>8359</v>
      </c>
      <c r="S2633" s="30">
        <f>(((I2633/60)/60)/24)+DATE(1970, 1, 1)</f>
        <v>42246.169293981482</v>
      </c>
      <c r="T2633" s="30">
        <f t="shared" si="83"/>
        <v>42218.169293981482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 s="19">
        <v>1070</v>
      </c>
      <c r="E2634" s="19">
        <v>1466</v>
      </c>
      <c r="F2634" s="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38">
        <f>ROUND((E2634/D2634)*100, 0)</f>
        <v>137</v>
      </c>
      <c r="P2634" s="19">
        <f t="shared" si="82"/>
        <v>34.9</v>
      </c>
      <c r="Q2634" t="s">
        <v>8323</v>
      </c>
      <c r="R2634" t="s">
        <v>8359</v>
      </c>
      <c r="S2634" s="30">
        <f>(((I2634/60)/60)/24)+DATE(1970, 1, 1)</f>
        <v>42519.061793981484</v>
      </c>
      <c r="T2634" s="30">
        <f t="shared" si="83"/>
        <v>42494.061793981484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 s="19">
        <v>5000</v>
      </c>
      <c r="E2635" s="19">
        <v>17731</v>
      </c>
      <c r="F2635" s="34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39">
        <f>ROUND((E2635/D2635)*100, 0)</f>
        <v>355</v>
      </c>
      <c r="P2635" s="19">
        <f t="shared" si="82"/>
        <v>89.1</v>
      </c>
      <c r="Q2635" t="s">
        <v>8323</v>
      </c>
      <c r="R2635" t="s">
        <v>8359</v>
      </c>
      <c r="S2635" s="30">
        <f>(((I2635/60)/60)/24)+DATE(1970, 1, 1)</f>
        <v>41697.958333333336</v>
      </c>
      <c r="T2635" s="30">
        <f t="shared" si="83"/>
        <v>41667.823287037041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 s="19">
        <v>930</v>
      </c>
      <c r="E2636" s="19">
        <v>986</v>
      </c>
      <c r="F2636" s="34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38">
        <f>ROUND((E2636/D2636)*100, 0)</f>
        <v>106</v>
      </c>
      <c r="P2636" s="19">
        <f t="shared" si="82"/>
        <v>39.44</v>
      </c>
      <c r="Q2636" t="s">
        <v>8323</v>
      </c>
      <c r="R2636" t="s">
        <v>8359</v>
      </c>
      <c r="S2636" s="30">
        <f>(((I2636/60)/60)/24)+DATE(1970, 1, 1)</f>
        <v>42642.656493055561</v>
      </c>
      <c r="T2636" s="30">
        <f t="shared" si="83"/>
        <v>42612.656493055561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 s="19">
        <v>11500</v>
      </c>
      <c r="E2637" s="19">
        <v>11500</v>
      </c>
      <c r="F2637" s="34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38">
        <f>ROUND((E2637/D2637)*100, 0)</f>
        <v>100</v>
      </c>
      <c r="P2637" s="19">
        <f t="shared" si="82"/>
        <v>136.9</v>
      </c>
      <c r="Q2637" t="s">
        <v>8323</v>
      </c>
      <c r="R2637" t="s">
        <v>8359</v>
      </c>
      <c r="S2637" s="30">
        <f>(((I2637/60)/60)/24)+DATE(1970, 1, 1)</f>
        <v>42072.909270833334</v>
      </c>
      <c r="T2637" s="30">
        <f t="shared" si="83"/>
        <v>42037.950937500005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 s="19">
        <v>1000</v>
      </c>
      <c r="E2638" s="19">
        <v>1873</v>
      </c>
      <c r="F2638" s="34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38">
        <f>ROUND((E2638/D2638)*100, 0)</f>
        <v>187</v>
      </c>
      <c r="P2638" s="19">
        <f t="shared" si="82"/>
        <v>37.46</v>
      </c>
      <c r="Q2638" t="s">
        <v>8323</v>
      </c>
      <c r="R2638" t="s">
        <v>8359</v>
      </c>
      <c r="S2638" s="30">
        <f>(((I2638/60)/60)/24)+DATE(1970, 1, 1)</f>
        <v>42659.041666666672</v>
      </c>
      <c r="T2638" s="30">
        <f t="shared" si="83"/>
        <v>42636.614745370374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 s="19">
        <v>500</v>
      </c>
      <c r="E2639" s="19">
        <v>831</v>
      </c>
      <c r="F2639" s="34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38">
        <f>ROUND((E2639/D2639)*100, 0)</f>
        <v>166</v>
      </c>
      <c r="P2639" s="19">
        <f t="shared" si="82"/>
        <v>31.96</v>
      </c>
      <c r="Q2639" t="s">
        <v>8323</v>
      </c>
      <c r="R2639" t="s">
        <v>8359</v>
      </c>
      <c r="S2639" s="30">
        <f>(((I2639/60)/60)/24)+DATE(1970, 1, 1)</f>
        <v>42655.549479166672</v>
      </c>
      <c r="T2639" s="30">
        <f t="shared" si="83"/>
        <v>42639.549479166672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 s="19">
        <v>347</v>
      </c>
      <c r="E2640" s="19">
        <v>353</v>
      </c>
      <c r="F2640" s="34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38">
        <f>ROUND((E2640/D2640)*100, 0)</f>
        <v>102</v>
      </c>
      <c r="P2640" s="19">
        <f t="shared" si="82"/>
        <v>25.21</v>
      </c>
      <c r="Q2640" t="s">
        <v>8323</v>
      </c>
      <c r="R2640" t="s">
        <v>8359</v>
      </c>
      <c r="S2640" s="30">
        <f>(((I2640/60)/60)/24)+DATE(1970, 1, 1)</f>
        <v>42019.913136574076</v>
      </c>
      <c r="T2640" s="30">
        <f t="shared" si="83"/>
        <v>41989.913136574076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 s="19">
        <v>300</v>
      </c>
      <c r="E2641" s="19">
        <v>492</v>
      </c>
      <c r="F2641" s="34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38">
        <f>ROUND((E2641/D2641)*100, 0)</f>
        <v>164</v>
      </c>
      <c r="P2641" s="19">
        <f t="shared" si="82"/>
        <v>10.039999999999999</v>
      </c>
      <c r="Q2641" t="s">
        <v>8323</v>
      </c>
      <c r="R2641" t="s">
        <v>8359</v>
      </c>
      <c r="S2641" s="30">
        <f>(((I2641/60)/60)/24)+DATE(1970, 1, 1)</f>
        <v>42054.86513888889</v>
      </c>
      <c r="T2641" s="30">
        <f t="shared" si="83"/>
        <v>42024.86513888889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 s="19">
        <v>3000</v>
      </c>
      <c r="E2642" s="19">
        <v>3170</v>
      </c>
      <c r="F2642" s="34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38">
        <f>ROUND((E2642/D2642)*100, 0)</f>
        <v>106</v>
      </c>
      <c r="P2642" s="19">
        <f t="shared" si="82"/>
        <v>45.94</v>
      </c>
      <c r="Q2642" t="s">
        <v>8323</v>
      </c>
      <c r="R2642" t="s">
        <v>8359</v>
      </c>
      <c r="S2642" s="30">
        <f>(((I2642/60)/60)/24)+DATE(1970, 1, 1)</f>
        <v>42163.160578703704</v>
      </c>
      <c r="T2642" s="30">
        <f t="shared" si="83"/>
        <v>42103.160578703704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 s="19">
        <v>1500</v>
      </c>
      <c r="E2643" s="19">
        <v>15</v>
      </c>
      <c r="F2643" s="36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40">
        <f>ROUND((E2643/D2643)*100, 0)</f>
        <v>1</v>
      </c>
      <c r="P2643" s="19">
        <f t="shared" si="82"/>
        <v>15</v>
      </c>
      <c r="Q2643" t="s">
        <v>8323</v>
      </c>
      <c r="R2643" t="s">
        <v>8359</v>
      </c>
      <c r="S2643" s="30">
        <f>(((I2643/60)/60)/24)+DATE(1970, 1, 1)</f>
        <v>41897.839583333334</v>
      </c>
      <c r="T2643" s="30">
        <f t="shared" si="83"/>
        <v>41880.827118055553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 s="19">
        <v>500000</v>
      </c>
      <c r="E2644" s="19">
        <v>0</v>
      </c>
      <c r="F2644" s="36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40">
        <f>ROUND((E2644/D2644)*100, 0)</f>
        <v>0</v>
      </c>
      <c r="P2644" s="19">
        <f t="shared" si="82"/>
        <v>0</v>
      </c>
      <c r="Q2644" t="s">
        <v>8323</v>
      </c>
      <c r="R2644" t="s">
        <v>8359</v>
      </c>
      <c r="S2644" s="30">
        <f>(((I2644/60)/60)/24)+DATE(1970, 1, 1)</f>
        <v>42566.289583333331</v>
      </c>
      <c r="T2644" s="30">
        <f t="shared" si="83"/>
        <v>42536.246620370366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 s="19">
        <v>1000000</v>
      </c>
      <c r="E2645" s="19">
        <v>335597.31</v>
      </c>
      <c r="F2645" s="3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40">
        <f>ROUND((E2645/D2645)*100, 0)</f>
        <v>34</v>
      </c>
      <c r="P2645" s="19">
        <f t="shared" si="82"/>
        <v>223.58</v>
      </c>
      <c r="Q2645" t="s">
        <v>8323</v>
      </c>
      <c r="R2645" t="s">
        <v>8359</v>
      </c>
      <c r="S2645" s="30">
        <f>(((I2645/60)/60)/24)+DATE(1970, 1, 1)</f>
        <v>42725.332638888889</v>
      </c>
      <c r="T2645" s="30">
        <f t="shared" si="83"/>
        <v>42689.582349537035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 s="19">
        <v>100000</v>
      </c>
      <c r="E2646" s="19">
        <v>2053</v>
      </c>
      <c r="F2646" s="35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40">
        <f>ROUND((E2646/D2646)*100, 0)</f>
        <v>2</v>
      </c>
      <c r="P2646" s="19">
        <f t="shared" si="82"/>
        <v>39.479999999999997</v>
      </c>
      <c r="Q2646" t="s">
        <v>8323</v>
      </c>
      <c r="R2646" t="s">
        <v>8359</v>
      </c>
      <c r="S2646" s="30">
        <f>(((I2646/60)/60)/24)+DATE(1970, 1, 1)</f>
        <v>42804.792071759264</v>
      </c>
      <c r="T2646" s="30">
        <f t="shared" si="83"/>
        <v>42774.792071759264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 s="19">
        <v>20000</v>
      </c>
      <c r="E2647" s="19">
        <v>2100</v>
      </c>
      <c r="F2647" s="35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40">
        <f>ROUND((E2647/D2647)*100, 0)</f>
        <v>11</v>
      </c>
      <c r="P2647" s="19">
        <f t="shared" si="82"/>
        <v>91.3</v>
      </c>
      <c r="Q2647" t="s">
        <v>8323</v>
      </c>
      <c r="R2647" t="s">
        <v>8359</v>
      </c>
      <c r="S2647" s="30">
        <f>(((I2647/60)/60)/24)+DATE(1970, 1, 1)</f>
        <v>41951.884293981479</v>
      </c>
      <c r="T2647" s="30">
        <f t="shared" si="83"/>
        <v>41921.842627314814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 s="19">
        <v>500000</v>
      </c>
      <c r="E2648" s="19">
        <v>42086.42</v>
      </c>
      <c r="F2648" s="35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40">
        <f>ROUND((E2648/D2648)*100, 0)</f>
        <v>8</v>
      </c>
      <c r="P2648" s="19">
        <f t="shared" si="82"/>
        <v>78.67</v>
      </c>
      <c r="Q2648" t="s">
        <v>8323</v>
      </c>
      <c r="R2648" t="s">
        <v>8359</v>
      </c>
      <c r="S2648" s="30">
        <f>(((I2648/60)/60)/24)+DATE(1970, 1, 1)</f>
        <v>42256.313298611116</v>
      </c>
      <c r="T2648" s="30">
        <f t="shared" si="83"/>
        <v>42226.313298611116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 s="19">
        <v>2500</v>
      </c>
      <c r="E2649" s="19">
        <v>36</v>
      </c>
      <c r="F2649" s="35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40">
        <f>ROUND((E2649/D2649)*100, 0)</f>
        <v>1</v>
      </c>
      <c r="P2649" s="19">
        <f t="shared" si="82"/>
        <v>12</v>
      </c>
      <c r="Q2649" t="s">
        <v>8323</v>
      </c>
      <c r="R2649" t="s">
        <v>8359</v>
      </c>
      <c r="S2649" s="30">
        <f>(((I2649/60)/60)/24)+DATE(1970, 1, 1)</f>
        <v>42230.261793981481</v>
      </c>
      <c r="T2649" s="30">
        <f t="shared" si="83"/>
        <v>42200.261793981481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 s="19">
        <v>12000</v>
      </c>
      <c r="E2650" s="19">
        <v>106</v>
      </c>
      <c r="F2650" s="35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40">
        <f>ROUND((E2650/D2650)*100, 0)</f>
        <v>1</v>
      </c>
      <c r="P2650" s="19">
        <f t="shared" si="82"/>
        <v>17.670000000000002</v>
      </c>
      <c r="Q2650" t="s">
        <v>8323</v>
      </c>
      <c r="R2650" t="s">
        <v>8359</v>
      </c>
      <c r="S2650" s="30">
        <f>(((I2650/60)/60)/24)+DATE(1970, 1, 1)</f>
        <v>42438.714814814812</v>
      </c>
      <c r="T2650" s="30">
        <f t="shared" si="83"/>
        <v>42408.714814814812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 s="19">
        <v>125000</v>
      </c>
      <c r="E2651" s="19">
        <v>124</v>
      </c>
      <c r="F2651" s="35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40">
        <f>ROUND((E2651/D2651)*100, 0)</f>
        <v>0</v>
      </c>
      <c r="P2651" s="19">
        <f t="shared" si="82"/>
        <v>41.33</v>
      </c>
      <c r="Q2651" t="s">
        <v>8323</v>
      </c>
      <c r="R2651" t="s">
        <v>8359</v>
      </c>
      <c r="S2651" s="30">
        <f>(((I2651/60)/60)/24)+DATE(1970, 1, 1)</f>
        <v>42401.99700231482</v>
      </c>
      <c r="T2651" s="30">
        <f t="shared" si="83"/>
        <v>42341.99700231482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 s="19">
        <v>60000</v>
      </c>
      <c r="E2652" s="19">
        <v>358</v>
      </c>
      <c r="F2652" s="35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40">
        <f>ROUND((E2652/D2652)*100, 0)</f>
        <v>1</v>
      </c>
      <c r="P2652" s="19">
        <f t="shared" si="82"/>
        <v>71.599999999999994</v>
      </c>
      <c r="Q2652" t="s">
        <v>8323</v>
      </c>
      <c r="R2652" t="s">
        <v>8359</v>
      </c>
      <c r="S2652" s="30">
        <f>(((I2652/60)/60)/24)+DATE(1970, 1, 1)</f>
        <v>42725.624340277776</v>
      </c>
      <c r="T2652" s="30">
        <f t="shared" si="83"/>
        <v>42695.624340277776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 s="19">
        <v>280000</v>
      </c>
      <c r="E2653" s="19">
        <v>5233</v>
      </c>
      <c r="F2653" s="35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40">
        <f>ROUND((E2653/D2653)*100, 0)</f>
        <v>2</v>
      </c>
      <c r="P2653" s="19">
        <f t="shared" si="82"/>
        <v>307.82</v>
      </c>
      <c r="Q2653" t="s">
        <v>8323</v>
      </c>
      <c r="R2653" t="s">
        <v>8359</v>
      </c>
      <c r="S2653" s="30">
        <f>(((I2653/60)/60)/24)+DATE(1970, 1, 1)</f>
        <v>42355.805659722217</v>
      </c>
      <c r="T2653" s="30">
        <f t="shared" si="83"/>
        <v>42327.805659722217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 s="19">
        <v>100000</v>
      </c>
      <c r="E2654" s="19">
        <v>885</v>
      </c>
      <c r="F2654" s="35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40">
        <f>ROUND((E2654/D2654)*100, 0)</f>
        <v>1</v>
      </c>
      <c r="P2654" s="19">
        <f t="shared" si="82"/>
        <v>80.45</v>
      </c>
      <c r="Q2654" t="s">
        <v>8323</v>
      </c>
      <c r="R2654" t="s">
        <v>8359</v>
      </c>
      <c r="S2654" s="30">
        <f>(((I2654/60)/60)/24)+DATE(1970, 1, 1)</f>
        <v>41983.158854166672</v>
      </c>
      <c r="T2654" s="30">
        <f t="shared" si="83"/>
        <v>41953.158854166672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 s="19">
        <v>51000</v>
      </c>
      <c r="E2655" s="19">
        <v>5876</v>
      </c>
      <c r="F2655" s="3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40">
        <f>ROUND((E2655/D2655)*100, 0)</f>
        <v>12</v>
      </c>
      <c r="P2655" s="19">
        <f t="shared" si="82"/>
        <v>83.94</v>
      </c>
      <c r="Q2655" t="s">
        <v>8323</v>
      </c>
      <c r="R2655" t="s">
        <v>8359</v>
      </c>
      <c r="S2655" s="30">
        <f>(((I2655/60)/60)/24)+DATE(1970, 1, 1)</f>
        <v>41803.166666666664</v>
      </c>
      <c r="T2655" s="30">
        <f t="shared" si="83"/>
        <v>41771.651932870373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 s="19">
        <v>100000</v>
      </c>
      <c r="E2656" s="19">
        <v>51</v>
      </c>
      <c r="F2656" s="35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40">
        <f>ROUND((E2656/D2656)*100, 0)</f>
        <v>0</v>
      </c>
      <c r="P2656" s="19">
        <f t="shared" si="82"/>
        <v>8.5</v>
      </c>
      <c r="Q2656" t="s">
        <v>8323</v>
      </c>
      <c r="R2656" t="s">
        <v>8359</v>
      </c>
      <c r="S2656" s="30">
        <f>(((I2656/60)/60)/24)+DATE(1970, 1, 1)</f>
        <v>42115.559328703705</v>
      </c>
      <c r="T2656" s="30">
        <f t="shared" si="83"/>
        <v>42055.600995370376</v>
      </c>
    </row>
    <row r="2657" spans="1:20" x14ac:dyDescent="0.25">
      <c r="A2657">
        <v>2655</v>
      </c>
      <c r="B2657" s="3" t="s">
        <v>2655</v>
      </c>
      <c r="C2657" s="3" t="s">
        <v>6765</v>
      </c>
      <c r="D2657" s="19">
        <v>15000</v>
      </c>
      <c r="E2657" s="19">
        <v>3155</v>
      </c>
      <c r="F2657" s="35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40">
        <f>ROUND((E2657/D2657)*100, 0)</f>
        <v>21</v>
      </c>
      <c r="P2657" s="19">
        <f t="shared" si="82"/>
        <v>73.37</v>
      </c>
      <c r="Q2657" t="s">
        <v>8323</v>
      </c>
      <c r="R2657" t="s">
        <v>8359</v>
      </c>
      <c r="S2657" s="30">
        <f>(((I2657/60)/60)/24)+DATE(1970, 1, 1)</f>
        <v>42409.833333333328</v>
      </c>
      <c r="T2657" s="30">
        <f t="shared" si="83"/>
        <v>42381.866284722222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 s="19">
        <v>150000</v>
      </c>
      <c r="E2658" s="19">
        <v>17155</v>
      </c>
      <c r="F2658" s="35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40">
        <f>ROUND((E2658/D2658)*100, 0)</f>
        <v>11</v>
      </c>
      <c r="P2658" s="19">
        <f t="shared" si="82"/>
        <v>112.86</v>
      </c>
      <c r="Q2658" t="s">
        <v>8323</v>
      </c>
      <c r="R2658" t="s">
        <v>8359</v>
      </c>
      <c r="S2658" s="30">
        <f>(((I2658/60)/60)/24)+DATE(1970, 1, 1)</f>
        <v>42806.791666666672</v>
      </c>
      <c r="T2658" s="30">
        <f t="shared" si="83"/>
        <v>42767.688518518517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 s="19">
        <v>30000</v>
      </c>
      <c r="E2659" s="19">
        <v>5621.38</v>
      </c>
      <c r="F2659" s="35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40">
        <f>ROUND((E2659/D2659)*100, 0)</f>
        <v>19</v>
      </c>
      <c r="P2659" s="19">
        <f t="shared" si="82"/>
        <v>95.28</v>
      </c>
      <c r="Q2659" t="s">
        <v>8323</v>
      </c>
      <c r="R2659" t="s">
        <v>8359</v>
      </c>
      <c r="S2659" s="30">
        <f>(((I2659/60)/60)/24)+DATE(1970, 1, 1)</f>
        <v>42585.0625</v>
      </c>
      <c r="T2659" s="30">
        <f t="shared" si="83"/>
        <v>42551.928854166668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 s="19">
        <v>98000</v>
      </c>
      <c r="E2660" s="19">
        <v>91</v>
      </c>
      <c r="F2660" s="35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40">
        <f>ROUND((E2660/D2660)*100, 0)</f>
        <v>0</v>
      </c>
      <c r="P2660" s="19">
        <f t="shared" si="82"/>
        <v>22.75</v>
      </c>
      <c r="Q2660" t="s">
        <v>8323</v>
      </c>
      <c r="R2660" t="s">
        <v>8359</v>
      </c>
      <c r="S2660" s="30">
        <f>(((I2660/60)/60)/24)+DATE(1970, 1, 1)</f>
        <v>42581.884189814817</v>
      </c>
      <c r="T2660" s="30">
        <f t="shared" si="83"/>
        <v>42551.884189814817</v>
      </c>
    </row>
    <row r="2661" spans="1:20" x14ac:dyDescent="0.25">
      <c r="A2661">
        <v>2659</v>
      </c>
      <c r="B2661" s="3" t="s">
        <v>2659</v>
      </c>
      <c r="C2661" s="3" t="s">
        <v>6769</v>
      </c>
      <c r="D2661" s="19">
        <v>49000</v>
      </c>
      <c r="E2661" s="19">
        <v>1333</v>
      </c>
      <c r="F2661" s="35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40">
        <f>ROUND((E2661/D2661)*100, 0)</f>
        <v>3</v>
      </c>
      <c r="P2661" s="19">
        <f t="shared" si="82"/>
        <v>133.30000000000001</v>
      </c>
      <c r="Q2661" t="s">
        <v>8323</v>
      </c>
      <c r="R2661" t="s">
        <v>8359</v>
      </c>
      <c r="S2661" s="30">
        <f>(((I2661/60)/60)/24)+DATE(1970, 1, 1)</f>
        <v>42112.069560185191</v>
      </c>
      <c r="T2661" s="30">
        <f t="shared" si="83"/>
        <v>42082.069560185191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 s="19">
        <v>20000</v>
      </c>
      <c r="E2662" s="19">
        <v>19</v>
      </c>
      <c r="F2662" s="35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40">
        <f>ROUND((E2662/D2662)*100, 0)</f>
        <v>0</v>
      </c>
      <c r="P2662" s="19">
        <f t="shared" si="82"/>
        <v>3.8</v>
      </c>
      <c r="Q2662" t="s">
        <v>8323</v>
      </c>
      <c r="R2662" t="s">
        <v>8359</v>
      </c>
      <c r="S2662" s="30">
        <f>(((I2662/60)/60)/24)+DATE(1970, 1, 1)</f>
        <v>42332.754837962959</v>
      </c>
      <c r="T2662" s="30">
        <f t="shared" si="83"/>
        <v>42272.713171296295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 s="19">
        <v>5000</v>
      </c>
      <c r="E2663" s="19">
        <v>5145</v>
      </c>
      <c r="F2663" s="34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38">
        <f>ROUND((E2663/D2663)*100, 0)</f>
        <v>103</v>
      </c>
      <c r="P2663" s="19">
        <f t="shared" si="82"/>
        <v>85.75</v>
      </c>
      <c r="Q2663" t="s">
        <v>8323</v>
      </c>
      <c r="R2663" t="s">
        <v>8360</v>
      </c>
      <c r="S2663" s="30">
        <f>(((I2663/60)/60)/24)+DATE(1970, 1, 1)</f>
        <v>41572.958449074074</v>
      </c>
      <c r="T2663" s="30">
        <f t="shared" si="83"/>
        <v>41542.958449074074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 s="19">
        <v>20000</v>
      </c>
      <c r="E2664" s="19">
        <v>21360</v>
      </c>
      <c r="F2664" s="3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38">
        <f>ROUND((E2664/D2664)*100, 0)</f>
        <v>107</v>
      </c>
      <c r="P2664" s="19">
        <f t="shared" si="82"/>
        <v>267</v>
      </c>
      <c r="Q2664" t="s">
        <v>8323</v>
      </c>
      <c r="R2664" t="s">
        <v>8360</v>
      </c>
      <c r="S2664" s="30">
        <f>(((I2664/60)/60)/24)+DATE(1970, 1, 1)</f>
        <v>42237.746678240743</v>
      </c>
      <c r="T2664" s="30">
        <f t="shared" si="83"/>
        <v>42207.746678240743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 s="19">
        <v>20000</v>
      </c>
      <c r="E2665" s="19">
        <v>20919.25</v>
      </c>
      <c r="F2665" s="34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38">
        <f>ROUND((E2665/D2665)*100, 0)</f>
        <v>105</v>
      </c>
      <c r="P2665" s="19">
        <f t="shared" si="82"/>
        <v>373.56</v>
      </c>
      <c r="Q2665" t="s">
        <v>8323</v>
      </c>
      <c r="R2665" t="s">
        <v>8360</v>
      </c>
      <c r="S2665" s="30">
        <f>(((I2665/60)/60)/24)+DATE(1970, 1, 1)</f>
        <v>42251.625</v>
      </c>
      <c r="T2665" s="30">
        <f t="shared" si="83"/>
        <v>42222.622766203705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 s="19">
        <v>17500</v>
      </c>
      <c r="E2666" s="19">
        <v>18100</v>
      </c>
      <c r="F2666" s="34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38">
        <f>ROUND((E2666/D2666)*100, 0)</f>
        <v>103</v>
      </c>
      <c r="P2666" s="19">
        <f t="shared" si="82"/>
        <v>174.04</v>
      </c>
      <c r="Q2666" t="s">
        <v>8323</v>
      </c>
      <c r="R2666" t="s">
        <v>8360</v>
      </c>
      <c r="S2666" s="30">
        <f>(((I2666/60)/60)/24)+DATE(1970, 1, 1)</f>
        <v>42347.290972222225</v>
      </c>
      <c r="T2666" s="30">
        <f t="shared" si="83"/>
        <v>42313.02542824074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 s="19">
        <v>3500</v>
      </c>
      <c r="E2667" s="19">
        <v>4310</v>
      </c>
      <c r="F2667" s="34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38">
        <f>ROUND((E2667/D2667)*100, 0)</f>
        <v>123</v>
      </c>
      <c r="P2667" s="19">
        <f t="shared" si="82"/>
        <v>93.7</v>
      </c>
      <c r="Q2667" t="s">
        <v>8323</v>
      </c>
      <c r="R2667" t="s">
        <v>8360</v>
      </c>
      <c r="S2667" s="30">
        <f>(((I2667/60)/60)/24)+DATE(1970, 1, 1)</f>
        <v>42128.895532407405</v>
      </c>
      <c r="T2667" s="30">
        <f t="shared" si="83"/>
        <v>42083.895532407405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 s="19">
        <v>10000</v>
      </c>
      <c r="E2668" s="19">
        <v>15929.51</v>
      </c>
      <c r="F2668" s="34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38">
        <f>ROUND((E2668/D2668)*100, 0)</f>
        <v>159</v>
      </c>
      <c r="P2668" s="19">
        <f t="shared" si="82"/>
        <v>77.33</v>
      </c>
      <c r="Q2668" t="s">
        <v>8323</v>
      </c>
      <c r="R2668" t="s">
        <v>8360</v>
      </c>
      <c r="S2668" s="30">
        <f>(((I2668/60)/60)/24)+DATE(1970, 1, 1)</f>
        <v>42272.875</v>
      </c>
      <c r="T2668" s="30">
        <f t="shared" si="83"/>
        <v>42235.764340277776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 s="19">
        <v>1500</v>
      </c>
      <c r="E2669" s="19">
        <v>1660</v>
      </c>
      <c r="F2669" s="34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38">
        <f>ROUND((E2669/D2669)*100, 0)</f>
        <v>111</v>
      </c>
      <c r="P2669" s="19">
        <f t="shared" si="82"/>
        <v>92.22</v>
      </c>
      <c r="Q2669" t="s">
        <v>8323</v>
      </c>
      <c r="R2669" t="s">
        <v>8360</v>
      </c>
      <c r="S2669" s="30">
        <f>(((I2669/60)/60)/24)+DATE(1970, 1, 1)</f>
        <v>42410.926111111112</v>
      </c>
      <c r="T2669" s="30">
        <f t="shared" si="83"/>
        <v>42380.926111111112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 s="19">
        <v>1000</v>
      </c>
      <c r="E2670" s="19">
        <v>1707</v>
      </c>
      <c r="F2670" s="34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38">
        <f>ROUND((E2670/D2670)*100, 0)</f>
        <v>171</v>
      </c>
      <c r="P2670" s="19">
        <f t="shared" si="82"/>
        <v>60.96</v>
      </c>
      <c r="Q2670" t="s">
        <v>8323</v>
      </c>
      <c r="R2670" t="s">
        <v>8360</v>
      </c>
      <c r="S2670" s="30">
        <f>(((I2670/60)/60)/24)+DATE(1970, 1, 1)</f>
        <v>42317.60555555555</v>
      </c>
      <c r="T2670" s="30">
        <f t="shared" si="83"/>
        <v>42275.588715277772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 s="19">
        <v>800</v>
      </c>
      <c r="E2671" s="19">
        <v>1001</v>
      </c>
      <c r="F2671" s="34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38">
        <f>ROUND((E2671/D2671)*100, 0)</f>
        <v>125</v>
      </c>
      <c r="P2671" s="19">
        <f t="shared" si="82"/>
        <v>91</v>
      </c>
      <c r="Q2671" t="s">
        <v>8323</v>
      </c>
      <c r="R2671" t="s">
        <v>8360</v>
      </c>
      <c r="S2671" s="30">
        <f>(((I2671/60)/60)/24)+DATE(1970, 1, 1)</f>
        <v>42379.035833333335</v>
      </c>
      <c r="T2671" s="30">
        <f t="shared" si="83"/>
        <v>42319.035833333335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 s="19">
        <v>38888</v>
      </c>
      <c r="E2672" s="19">
        <v>2495</v>
      </c>
      <c r="F2672" s="36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40">
        <f>ROUND((E2672/D2672)*100, 0)</f>
        <v>6</v>
      </c>
      <c r="P2672" s="19">
        <f t="shared" si="82"/>
        <v>41.58</v>
      </c>
      <c r="Q2672" t="s">
        <v>8323</v>
      </c>
      <c r="R2672" t="s">
        <v>8360</v>
      </c>
      <c r="S2672" s="30">
        <f>(((I2672/60)/60)/24)+DATE(1970, 1, 1)</f>
        <v>41849.020601851851</v>
      </c>
      <c r="T2672" s="30">
        <f t="shared" si="83"/>
        <v>41821.020601851851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 s="19">
        <v>25000</v>
      </c>
      <c r="E2673" s="19">
        <v>2836</v>
      </c>
      <c r="F2673" s="36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40">
        <f>ROUND((E2673/D2673)*100, 0)</f>
        <v>11</v>
      </c>
      <c r="P2673" s="19">
        <f t="shared" si="82"/>
        <v>33.76</v>
      </c>
      <c r="Q2673" t="s">
        <v>8323</v>
      </c>
      <c r="R2673" t="s">
        <v>8360</v>
      </c>
      <c r="S2673" s="30">
        <f>(((I2673/60)/60)/24)+DATE(1970, 1, 1)</f>
        <v>41992.818055555559</v>
      </c>
      <c r="T2673" s="30">
        <f t="shared" si="83"/>
        <v>41962.749027777783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 s="19">
        <v>10000</v>
      </c>
      <c r="E2674" s="19">
        <v>3319</v>
      </c>
      <c r="F2674" s="36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40">
        <f>ROUND((E2674/D2674)*100, 0)</f>
        <v>33</v>
      </c>
      <c r="P2674" s="19">
        <f t="shared" si="82"/>
        <v>70.62</v>
      </c>
      <c r="Q2674" t="s">
        <v>8323</v>
      </c>
      <c r="R2674" t="s">
        <v>8360</v>
      </c>
      <c r="S2674" s="30">
        <f>(((I2674/60)/60)/24)+DATE(1970, 1, 1)</f>
        <v>42366.25</v>
      </c>
      <c r="T2674" s="30">
        <f t="shared" si="83"/>
        <v>42344.884143518517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 s="19">
        <v>40000</v>
      </c>
      <c r="E2675" s="19">
        <v>11032</v>
      </c>
      <c r="F2675" s="36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40">
        <f>ROUND((E2675/D2675)*100, 0)</f>
        <v>28</v>
      </c>
      <c r="P2675" s="19">
        <f t="shared" si="82"/>
        <v>167.15</v>
      </c>
      <c r="Q2675" t="s">
        <v>8323</v>
      </c>
      <c r="R2675" t="s">
        <v>8360</v>
      </c>
      <c r="S2675" s="30">
        <f>(((I2675/60)/60)/24)+DATE(1970, 1, 1)</f>
        <v>41941.947916666664</v>
      </c>
      <c r="T2675" s="30">
        <f t="shared" si="83"/>
        <v>41912.541655092595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 s="19">
        <v>35000</v>
      </c>
      <c r="E2676" s="19">
        <v>21994</v>
      </c>
      <c r="F2676" s="3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40">
        <f>ROUND((E2676/D2676)*100, 0)</f>
        <v>63</v>
      </c>
      <c r="P2676" s="19">
        <f t="shared" si="82"/>
        <v>128.62</v>
      </c>
      <c r="Q2676" t="s">
        <v>8323</v>
      </c>
      <c r="R2676" t="s">
        <v>8360</v>
      </c>
      <c r="S2676" s="30">
        <f>(((I2676/60)/60)/24)+DATE(1970, 1, 1)</f>
        <v>42556.207638888889</v>
      </c>
      <c r="T2676" s="30">
        <f t="shared" si="83"/>
        <v>42529.632754629631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 s="19">
        <v>25000</v>
      </c>
      <c r="E2677" s="19">
        <v>1897</v>
      </c>
      <c r="F2677" s="36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40">
        <f>ROUND((E2677/D2677)*100, 0)</f>
        <v>8</v>
      </c>
      <c r="P2677" s="19">
        <f t="shared" si="82"/>
        <v>65.41</v>
      </c>
      <c r="Q2677" t="s">
        <v>8323</v>
      </c>
      <c r="R2677" t="s">
        <v>8360</v>
      </c>
      <c r="S2677" s="30">
        <f>(((I2677/60)/60)/24)+DATE(1970, 1, 1)</f>
        <v>41953.899178240739</v>
      </c>
      <c r="T2677" s="30">
        <f t="shared" si="83"/>
        <v>41923.857511574075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 s="19">
        <v>2100</v>
      </c>
      <c r="E2678" s="19">
        <v>1058</v>
      </c>
      <c r="F2678" s="36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40">
        <f>ROUND((E2678/D2678)*100, 0)</f>
        <v>50</v>
      </c>
      <c r="P2678" s="19">
        <f t="shared" si="82"/>
        <v>117.56</v>
      </c>
      <c r="Q2678" t="s">
        <v>8323</v>
      </c>
      <c r="R2678" t="s">
        <v>8360</v>
      </c>
      <c r="S2678" s="30">
        <f>(((I2678/60)/60)/24)+DATE(1970, 1, 1)</f>
        <v>42512.624699074076</v>
      </c>
      <c r="T2678" s="30">
        <f t="shared" si="83"/>
        <v>42482.624699074076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 s="19">
        <v>19500</v>
      </c>
      <c r="E2679" s="19">
        <v>3415</v>
      </c>
      <c r="F2679" s="36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40">
        <f>ROUND((E2679/D2679)*100, 0)</f>
        <v>18</v>
      </c>
      <c r="P2679" s="19">
        <f t="shared" si="82"/>
        <v>126.48</v>
      </c>
      <c r="Q2679" t="s">
        <v>8323</v>
      </c>
      <c r="R2679" t="s">
        <v>8360</v>
      </c>
      <c r="S2679" s="30">
        <f>(((I2679/60)/60)/24)+DATE(1970, 1, 1)</f>
        <v>41823.029432870368</v>
      </c>
      <c r="T2679" s="30">
        <f t="shared" si="83"/>
        <v>41793.029432870368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 s="19">
        <v>8000000</v>
      </c>
      <c r="E2680" s="19">
        <v>1100</v>
      </c>
      <c r="F2680" s="36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40">
        <f>ROUND((E2680/D2680)*100, 0)</f>
        <v>0</v>
      </c>
      <c r="P2680" s="19">
        <f t="shared" si="82"/>
        <v>550</v>
      </c>
      <c r="Q2680" t="s">
        <v>8323</v>
      </c>
      <c r="R2680" t="s">
        <v>8360</v>
      </c>
      <c r="S2680" s="30">
        <f>(((I2680/60)/60)/24)+DATE(1970, 1, 1)</f>
        <v>42271.798206018517</v>
      </c>
      <c r="T2680" s="30">
        <f t="shared" si="83"/>
        <v>42241.798206018517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 s="19">
        <v>40000</v>
      </c>
      <c r="E2681" s="19">
        <v>132</v>
      </c>
      <c r="F2681" s="36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40">
        <f>ROUND((E2681/D2681)*100, 0)</f>
        <v>0</v>
      </c>
      <c r="P2681" s="19">
        <f t="shared" si="82"/>
        <v>44</v>
      </c>
      <c r="Q2681" t="s">
        <v>8323</v>
      </c>
      <c r="R2681" t="s">
        <v>8360</v>
      </c>
      <c r="S2681" s="30">
        <f>(((I2681/60)/60)/24)+DATE(1970, 1, 1)</f>
        <v>42063.001087962963</v>
      </c>
      <c r="T2681" s="30">
        <f t="shared" si="83"/>
        <v>42033.001087962963</v>
      </c>
    </row>
    <row r="2682" spans="1:20" x14ac:dyDescent="0.25">
      <c r="A2682">
        <v>2680</v>
      </c>
      <c r="B2682" s="3" t="s">
        <v>2680</v>
      </c>
      <c r="C2682" s="3" t="s">
        <v>6790</v>
      </c>
      <c r="D2682" s="19">
        <v>32000</v>
      </c>
      <c r="E2682" s="19">
        <v>276</v>
      </c>
      <c r="F2682" s="36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40">
        <f>ROUND((E2682/D2682)*100, 0)</f>
        <v>1</v>
      </c>
      <c r="P2682" s="19">
        <f t="shared" si="82"/>
        <v>69</v>
      </c>
      <c r="Q2682" t="s">
        <v>8323</v>
      </c>
      <c r="R2682" t="s">
        <v>8360</v>
      </c>
      <c r="S2682" s="30">
        <f>(((I2682/60)/60)/24)+DATE(1970, 1, 1)</f>
        <v>42466.170034722221</v>
      </c>
      <c r="T2682" s="30">
        <f t="shared" si="83"/>
        <v>42436.211701388893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 s="19">
        <v>8000</v>
      </c>
      <c r="E2683" s="19">
        <v>55</v>
      </c>
      <c r="F2683" s="36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40">
        <f>ROUND((E2683/D2683)*100, 0)</f>
        <v>1</v>
      </c>
      <c r="P2683" s="19">
        <f t="shared" si="82"/>
        <v>27.5</v>
      </c>
      <c r="Q2683" t="s">
        <v>8340</v>
      </c>
      <c r="R2683" t="s">
        <v>8341</v>
      </c>
      <c r="S2683" s="30">
        <f>(((I2683/60)/60)/24)+DATE(1970, 1, 1)</f>
        <v>41830.895254629628</v>
      </c>
      <c r="T2683" s="30">
        <f t="shared" si="83"/>
        <v>41805.895254629628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 s="19">
        <v>6000</v>
      </c>
      <c r="E2684" s="19">
        <v>1698</v>
      </c>
      <c r="F2684" s="36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40">
        <f>ROUND((E2684/D2684)*100, 0)</f>
        <v>28</v>
      </c>
      <c r="P2684" s="19">
        <f t="shared" si="82"/>
        <v>84.9</v>
      </c>
      <c r="Q2684" t="s">
        <v>8340</v>
      </c>
      <c r="R2684" t="s">
        <v>8341</v>
      </c>
      <c r="S2684" s="30">
        <f>(((I2684/60)/60)/24)+DATE(1970, 1, 1)</f>
        <v>41965.249305555553</v>
      </c>
      <c r="T2684" s="30">
        <f t="shared" si="83"/>
        <v>41932.871990740743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 s="19">
        <v>15000</v>
      </c>
      <c r="E2685" s="19">
        <v>36</v>
      </c>
      <c r="F2685" s="36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40">
        <f>ROUND((E2685/D2685)*100, 0)</f>
        <v>0</v>
      </c>
      <c r="P2685" s="19">
        <f t="shared" si="82"/>
        <v>12</v>
      </c>
      <c r="Q2685" t="s">
        <v>8340</v>
      </c>
      <c r="R2685" t="s">
        <v>8341</v>
      </c>
      <c r="S2685" s="30">
        <f>(((I2685/60)/60)/24)+DATE(1970, 1, 1)</f>
        <v>42064.75509259259</v>
      </c>
      <c r="T2685" s="30">
        <f t="shared" si="83"/>
        <v>42034.75509259259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 s="19">
        <v>70000</v>
      </c>
      <c r="E2686" s="19">
        <v>800</v>
      </c>
      <c r="F2686" s="3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40">
        <f>ROUND((E2686/D2686)*100, 0)</f>
        <v>1</v>
      </c>
      <c r="P2686" s="19">
        <f t="shared" si="82"/>
        <v>200</v>
      </c>
      <c r="Q2686" t="s">
        <v>8340</v>
      </c>
      <c r="R2686" t="s">
        <v>8341</v>
      </c>
      <c r="S2686" s="30">
        <f>(((I2686/60)/60)/24)+DATE(1970, 1, 1)</f>
        <v>41860.914641203701</v>
      </c>
      <c r="T2686" s="30">
        <f t="shared" si="83"/>
        <v>41820.914641203701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 s="19">
        <v>50000</v>
      </c>
      <c r="E2687" s="19">
        <v>10</v>
      </c>
      <c r="F2687" s="36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40">
        <f>ROUND((E2687/D2687)*100, 0)</f>
        <v>0</v>
      </c>
      <c r="P2687" s="19">
        <f t="shared" si="82"/>
        <v>10</v>
      </c>
      <c r="Q2687" t="s">
        <v>8340</v>
      </c>
      <c r="R2687" t="s">
        <v>8341</v>
      </c>
      <c r="S2687" s="30">
        <f>(((I2687/60)/60)/24)+DATE(1970, 1, 1)</f>
        <v>42121.654282407413</v>
      </c>
      <c r="T2687" s="30">
        <f t="shared" si="83"/>
        <v>42061.69594907407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 s="19">
        <v>30000</v>
      </c>
      <c r="E2688" s="19">
        <v>0</v>
      </c>
      <c r="F2688" s="36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40">
        <f>ROUND((E2688/D2688)*100, 0)</f>
        <v>0</v>
      </c>
      <c r="P2688" s="19">
        <f t="shared" si="82"/>
        <v>0</v>
      </c>
      <c r="Q2688" t="s">
        <v>8340</v>
      </c>
      <c r="R2688" t="s">
        <v>8341</v>
      </c>
      <c r="S2688" s="30">
        <f>(((I2688/60)/60)/24)+DATE(1970, 1, 1)</f>
        <v>41912.974803240737</v>
      </c>
      <c r="T2688" s="30">
        <f t="shared" si="83"/>
        <v>41892.974803240737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 s="19">
        <v>15000</v>
      </c>
      <c r="E2689" s="19">
        <v>0</v>
      </c>
      <c r="F2689" s="36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40">
        <f>ROUND((E2689/D2689)*100, 0)</f>
        <v>0</v>
      </c>
      <c r="P2689" s="19">
        <f t="shared" si="82"/>
        <v>0</v>
      </c>
      <c r="Q2689" t="s">
        <v>8340</v>
      </c>
      <c r="R2689" t="s">
        <v>8341</v>
      </c>
      <c r="S2689" s="30">
        <f>(((I2689/60)/60)/24)+DATE(1970, 1, 1)</f>
        <v>42184.64025462963</v>
      </c>
      <c r="T2689" s="30">
        <f t="shared" si="83"/>
        <v>42154.64025462963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 s="19">
        <v>50000</v>
      </c>
      <c r="E2690" s="19">
        <v>74</v>
      </c>
      <c r="F2690" s="36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40">
        <f>ROUND((E2690/D2690)*100, 0)</f>
        <v>0</v>
      </c>
      <c r="P2690" s="19">
        <f t="shared" si="82"/>
        <v>5.29</v>
      </c>
      <c r="Q2690" t="s">
        <v>8340</v>
      </c>
      <c r="R2690" t="s">
        <v>8341</v>
      </c>
      <c r="S2690" s="30">
        <f>(((I2690/60)/60)/24)+DATE(1970, 1, 1)</f>
        <v>42059.125</v>
      </c>
      <c r="T2690" s="30">
        <f t="shared" si="83"/>
        <v>42028.118865740747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 s="19">
        <v>35000</v>
      </c>
      <c r="E2691" s="19">
        <v>1</v>
      </c>
      <c r="F2691" s="36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40">
        <f>ROUND((E2691/D2691)*100, 0)</f>
        <v>0</v>
      </c>
      <c r="P2691" s="19">
        <f t="shared" ref="P2691:P2754" si="84">IFERROR(ROUND((E2691/L2691), 2),0)</f>
        <v>1</v>
      </c>
      <c r="Q2691" t="s">
        <v>8340</v>
      </c>
      <c r="R2691" t="s">
        <v>8341</v>
      </c>
      <c r="S2691" s="30">
        <f>(((I2691/60)/60)/24)+DATE(1970, 1, 1)</f>
        <v>42581.961689814809</v>
      </c>
      <c r="T2691" s="30">
        <f t="shared" ref="T2691:T2754" si="85">(((J2691/60)/60)/24)+DATE(1970, 1, 1)</f>
        <v>42551.961689814809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 s="19">
        <v>80000</v>
      </c>
      <c r="E2692" s="19">
        <v>8586</v>
      </c>
      <c r="F2692" s="36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40">
        <f>ROUND((E2692/D2692)*100, 0)</f>
        <v>11</v>
      </c>
      <c r="P2692" s="19">
        <f t="shared" si="84"/>
        <v>72.760000000000005</v>
      </c>
      <c r="Q2692" t="s">
        <v>8340</v>
      </c>
      <c r="R2692" t="s">
        <v>8341</v>
      </c>
      <c r="S2692" s="30">
        <f>(((I2692/60)/60)/24)+DATE(1970, 1, 1)</f>
        <v>42158.105046296296</v>
      </c>
      <c r="T2692" s="30">
        <f t="shared" si="85"/>
        <v>42113.105046296296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 s="19">
        <v>65000</v>
      </c>
      <c r="E2693" s="19">
        <v>35</v>
      </c>
      <c r="F2693" s="36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40">
        <f>ROUND((E2693/D2693)*100, 0)</f>
        <v>0</v>
      </c>
      <c r="P2693" s="19">
        <f t="shared" si="84"/>
        <v>17.5</v>
      </c>
      <c r="Q2693" t="s">
        <v>8340</v>
      </c>
      <c r="R2693" t="s">
        <v>8341</v>
      </c>
      <c r="S2693" s="30">
        <f>(((I2693/60)/60)/24)+DATE(1970, 1, 1)</f>
        <v>42134.724039351851</v>
      </c>
      <c r="T2693" s="30">
        <f t="shared" si="85"/>
        <v>42089.724039351851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 s="19">
        <v>3500</v>
      </c>
      <c r="E2694" s="19">
        <v>25</v>
      </c>
      <c r="F2694" s="36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40">
        <f>ROUND((E2694/D2694)*100, 0)</f>
        <v>1</v>
      </c>
      <c r="P2694" s="19">
        <f t="shared" si="84"/>
        <v>25</v>
      </c>
      <c r="Q2694" t="s">
        <v>8340</v>
      </c>
      <c r="R2694" t="s">
        <v>8341</v>
      </c>
      <c r="S2694" s="30">
        <f>(((I2694/60)/60)/24)+DATE(1970, 1, 1)</f>
        <v>42088.292361111111</v>
      </c>
      <c r="T2694" s="30">
        <f t="shared" si="85"/>
        <v>42058.334027777775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 s="19">
        <v>5000</v>
      </c>
      <c r="E2695" s="19">
        <v>40</v>
      </c>
      <c r="F2695" s="36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40">
        <f>ROUND((E2695/D2695)*100, 0)</f>
        <v>1</v>
      </c>
      <c r="P2695" s="19">
        <f t="shared" si="84"/>
        <v>13.33</v>
      </c>
      <c r="Q2695" t="s">
        <v>8340</v>
      </c>
      <c r="R2695" t="s">
        <v>8341</v>
      </c>
      <c r="S2695" s="30">
        <f>(((I2695/60)/60)/24)+DATE(1970, 1, 1)</f>
        <v>41864.138495370367</v>
      </c>
      <c r="T2695" s="30">
        <f t="shared" si="85"/>
        <v>41834.138495370367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 s="19">
        <v>30000</v>
      </c>
      <c r="E2696" s="19">
        <v>1</v>
      </c>
      <c r="F2696" s="3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40">
        <f>ROUND((E2696/D2696)*100, 0)</f>
        <v>0</v>
      </c>
      <c r="P2696" s="19">
        <f t="shared" si="84"/>
        <v>1</v>
      </c>
      <c r="Q2696" t="s">
        <v>8340</v>
      </c>
      <c r="R2696" t="s">
        <v>8341</v>
      </c>
      <c r="S2696" s="30">
        <f>(((I2696/60)/60)/24)+DATE(1970, 1, 1)</f>
        <v>41908.140497685185</v>
      </c>
      <c r="T2696" s="30">
        <f t="shared" si="85"/>
        <v>41878.140497685185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 s="19">
        <v>15000</v>
      </c>
      <c r="E2697" s="19">
        <v>71</v>
      </c>
      <c r="F2697" s="36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40">
        <f>ROUND((E2697/D2697)*100, 0)</f>
        <v>0</v>
      </c>
      <c r="P2697" s="19">
        <f t="shared" si="84"/>
        <v>23.67</v>
      </c>
      <c r="Q2697" t="s">
        <v>8340</v>
      </c>
      <c r="R2697" t="s">
        <v>8341</v>
      </c>
      <c r="S2697" s="30">
        <f>(((I2697/60)/60)/24)+DATE(1970, 1, 1)</f>
        <v>42108.14025462963</v>
      </c>
      <c r="T2697" s="30">
        <f t="shared" si="85"/>
        <v>42048.181921296295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 s="19">
        <v>60000</v>
      </c>
      <c r="E2698" s="19">
        <v>3390</v>
      </c>
      <c r="F2698" s="36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40">
        <f>ROUND((E2698/D2698)*100, 0)</f>
        <v>6</v>
      </c>
      <c r="P2698" s="19">
        <f t="shared" si="84"/>
        <v>89.21</v>
      </c>
      <c r="Q2698" t="s">
        <v>8340</v>
      </c>
      <c r="R2698" t="s">
        <v>8341</v>
      </c>
      <c r="S2698" s="30">
        <f>(((I2698/60)/60)/24)+DATE(1970, 1, 1)</f>
        <v>41998.844444444447</v>
      </c>
      <c r="T2698" s="30">
        <f t="shared" si="85"/>
        <v>41964.844444444447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 s="19">
        <v>23000</v>
      </c>
      <c r="E2699" s="19">
        <v>6061</v>
      </c>
      <c r="F2699" s="36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40">
        <f>ROUND((E2699/D2699)*100, 0)</f>
        <v>26</v>
      </c>
      <c r="P2699" s="19">
        <f t="shared" si="84"/>
        <v>116.56</v>
      </c>
      <c r="Q2699" t="s">
        <v>8340</v>
      </c>
      <c r="R2699" t="s">
        <v>8341</v>
      </c>
      <c r="S2699" s="30">
        <f>(((I2699/60)/60)/24)+DATE(1970, 1, 1)</f>
        <v>42218.916666666672</v>
      </c>
      <c r="T2699" s="30">
        <f t="shared" si="85"/>
        <v>42187.940081018518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 s="19">
        <v>8000</v>
      </c>
      <c r="E2700" s="19">
        <v>26.01</v>
      </c>
      <c r="F2700" s="36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40">
        <f>ROUND((E2700/D2700)*100, 0)</f>
        <v>0</v>
      </c>
      <c r="P2700" s="19">
        <f t="shared" si="84"/>
        <v>13.01</v>
      </c>
      <c r="Q2700" t="s">
        <v>8340</v>
      </c>
      <c r="R2700" t="s">
        <v>8341</v>
      </c>
      <c r="S2700" s="30">
        <f>(((I2700/60)/60)/24)+DATE(1970, 1, 1)</f>
        <v>41817.898240740738</v>
      </c>
      <c r="T2700" s="30">
        <f t="shared" si="85"/>
        <v>41787.898240740738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 s="19">
        <v>2</v>
      </c>
      <c r="E2701" s="19">
        <v>0</v>
      </c>
      <c r="F2701" s="36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40">
        <f>ROUND((E2701/D2701)*100, 0)</f>
        <v>0</v>
      </c>
      <c r="P2701" s="19">
        <f t="shared" si="84"/>
        <v>0</v>
      </c>
      <c r="Q2701" t="s">
        <v>8340</v>
      </c>
      <c r="R2701" t="s">
        <v>8341</v>
      </c>
      <c r="S2701" s="30">
        <f>(((I2701/60)/60)/24)+DATE(1970, 1, 1)</f>
        <v>41859.896562499998</v>
      </c>
      <c r="T2701" s="30">
        <f t="shared" si="85"/>
        <v>41829.896562499998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 s="19">
        <v>9999</v>
      </c>
      <c r="E2702" s="19">
        <v>70</v>
      </c>
      <c r="F2702" s="36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40">
        <f>ROUND((E2702/D2702)*100, 0)</f>
        <v>1</v>
      </c>
      <c r="P2702" s="19">
        <f t="shared" si="84"/>
        <v>17.5</v>
      </c>
      <c r="Q2702" t="s">
        <v>8340</v>
      </c>
      <c r="R2702" t="s">
        <v>8341</v>
      </c>
      <c r="S2702" s="30">
        <f>(((I2702/60)/60)/24)+DATE(1970, 1, 1)</f>
        <v>41900.87467592593</v>
      </c>
      <c r="T2702" s="30">
        <f t="shared" si="85"/>
        <v>41870.87467592593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 s="19">
        <v>3400</v>
      </c>
      <c r="E2703" s="19">
        <v>1570</v>
      </c>
      <c r="F2703" s="37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40">
        <f>ROUND((E2703/D2703)*100, 0)</f>
        <v>46</v>
      </c>
      <c r="P2703" s="19">
        <f t="shared" si="84"/>
        <v>34.130000000000003</v>
      </c>
      <c r="Q2703" t="s">
        <v>8321</v>
      </c>
      <c r="R2703" t="s">
        <v>8361</v>
      </c>
      <c r="S2703" s="30">
        <f>(((I2703/60)/60)/24)+DATE(1970, 1, 1)</f>
        <v>42832.733032407406</v>
      </c>
      <c r="T2703" s="30">
        <f t="shared" si="85"/>
        <v>42801.774699074071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 s="19">
        <v>10000</v>
      </c>
      <c r="E2704" s="19">
        <v>3441</v>
      </c>
      <c r="F2704" s="37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40">
        <f>ROUND((E2704/D2704)*100, 0)</f>
        <v>34</v>
      </c>
      <c r="P2704" s="19">
        <f t="shared" si="84"/>
        <v>132.35</v>
      </c>
      <c r="Q2704" t="s">
        <v>8321</v>
      </c>
      <c r="R2704" t="s">
        <v>8361</v>
      </c>
      <c r="S2704" s="30">
        <f>(((I2704/60)/60)/24)+DATE(1970, 1, 1)</f>
        <v>42830.760150462964</v>
      </c>
      <c r="T2704" s="30">
        <f t="shared" si="85"/>
        <v>42800.801817129628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 s="19">
        <v>40000</v>
      </c>
      <c r="E2705" s="19">
        <v>41500</v>
      </c>
      <c r="F2705" s="37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38">
        <f>ROUND((E2705/D2705)*100, 0)</f>
        <v>104</v>
      </c>
      <c r="P2705" s="19">
        <f t="shared" si="84"/>
        <v>922.22</v>
      </c>
      <c r="Q2705" t="s">
        <v>8321</v>
      </c>
      <c r="R2705" t="s">
        <v>8361</v>
      </c>
      <c r="S2705" s="30">
        <f>(((I2705/60)/60)/24)+DATE(1970, 1, 1)</f>
        <v>42816.648495370369</v>
      </c>
      <c r="T2705" s="30">
        <f t="shared" si="85"/>
        <v>42756.690162037034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 s="19">
        <v>19000</v>
      </c>
      <c r="E2706" s="19">
        <v>1145</v>
      </c>
      <c r="F2706" s="37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40">
        <f>ROUND((E2706/D2706)*100, 0)</f>
        <v>6</v>
      </c>
      <c r="P2706" s="19">
        <f t="shared" si="84"/>
        <v>163.57</v>
      </c>
      <c r="Q2706" t="s">
        <v>8321</v>
      </c>
      <c r="R2706" t="s">
        <v>8361</v>
      </c>
      <c r="S2706" s="30">
        <f>(((I2706/60)/60)/24)+DATE(1970, 1, 1)</f>
        <v>42830.820763888885</v>
      </c>
      <c r="T2706" s="30">
        <f t="shared" si="85"/>
        <v>42787.862430555557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 s="19">
        <v>16500</v>
      </c>
      <c r="E2707" s="19">
        <v>1739</v>
      </c>
      <c r="F2707" s="3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40">
        <f>ROUND((E2707/D2707)*100, 0)</f>
        <v>11</v>
      </c>
      <c r="P2707" s="19">
        <f t="shared" si="84"/>
        <v>217.38</v>
      </c>
      <c r="Q2707" t="s">
        <v>8321</v>
      </c>
      <c r="R2707" t="s">
        <v>8361</v>
      </c>
      <c r="S2707" s="30">
        <f>(((I2707/60)/60)/24)+DATE(1970, 1, 1)</f>
        <v>42818.874513888892</v>
      </c>
      <c r="T2707" s="30">
        <f t="shared" si="85"/>
        <v>42773.916180555556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 s="19">
        <v>35000</v>
      </c>
      <c r="E2708" s="19">
        <v>39304</v>
      </c>
      <c r="F2708" s="34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38">
        <f>ROUND((E2708/D2708)*100, 0)</f>
        <v>112</v>
      </c>
      <c r="P2708" s="19">
        <f t="shared" si="84"/>
        <v>149.44</v>
      </c>
      <c r="Q2708" t="s">
        <v>8321</v>
      </c>
      <c r="R2708" t="s">
        <v>8361</v>
      </c>
      <c r="S2708" s="30">
        <f>(((I2708/60)/60)/24)+DATE(1970, 1, 1)</f>
        <v>41928.290972222225</v>
      </c>
      <c r="T2708" s="30">
        <f t="shared" si="85"/>
        <v>41899.294942129629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 s="19">
        <v>8000</v>
      </c>
      <c r="E2709" s="19">
        <v>28067.57</v>
      </c>
      <c r="F2709" s="34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39">
        <f>ROUND((E2709/D2709)*100, 0)</f>
        <v>351</v>
      </c>
      <c r="P2709" s="19">
        <f t="shared" si="84"/>
        <v>71.239999999999995</v>
      </c>
      <c r="Q2709" t="s">
        <v>8321</v>
      </c>
      <c r="R2709" t="s">
        <v>8361</v>
      </c>
      <c r="S2709" s="30">
        <f>(((I2709/60)/60)/24)+DATE(1970, 1, 1)</f>
        <v>41421.290972222225</v>
      </c>
      <c r="T2709" s="30">
        <f t="shared" si="85"/>
        <v>41391.782905092594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 s="19">
        <v>20000</v>
      </c>
      <c r="E2710" s="19">
        <v>46643.07</v>
      </c>
      <c r="F2710" s="34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39">
        <f>ROUND((E2710/D2710)*100, 0)</f>
        <v>233</v>
      </c>
      <c r="P2710" s="19">
        <f t="shared" si="84"/>
        <v>44.46</v>
      </c>
      <c r="Q2710" t="s">
        <v>8321</v>
      </c>
      <c r="R2710" t="s">
        <v>8361</v>
      </c>
      <c r="S2710" s="30">
        <f>(((I2710/60)/60)/24)+DATE(1970, 1, 1)</f>
        <v>42572.698217592595</v>
      </c>
      <c r="T2710" s="30">
        <f t="shared" si="85"/>
        <v>42512.698217592595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 s="19">
        <v>50000</v>
      </c>
      <c r="E2711" s="19">
        <v>50803</v>
      </c>
      <c r="F2711" s="34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38">
        <f>ROUND((E2711/D2711)*100, 0)</f>
        <v>102</v>
      </c>
      <c r="P2711" s="19">
        <f t="shared" si="84"/>
        <v>164.94</v>
      </c>
      <c r="Q2711" t="s">
        <v>8321</v>
      </c>
      <c r="R2711" t="s">
        <v>8361</v>
      </c>
      <c r="S2711" s="30">
        <f>(((I2711/60)/60)/24)+DATE(1970, 1, 1)</f>
        <v>42647.165972222225</v>
      </c>
      <c r="T2711" s="30">
        <f t="shared" si="85"/>
        <v>42612.149780092594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 s="19">
        <v>60000</v>
      </c>
      <c r="E2712" s="19">
        <v>92340.21</v>
      </c>
      <c r="F2712" s="34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38">
        <f>ROUND((E2712/D2712)*100, 0)</f>
        <v>154</v>
      </c>
      <c r="P2712" s="19">
        <f t="shared" si="84"/>
        <v>84.87</v>
      </c>
      <c r="Q2712" t="s">
        <v>8321</v>
      </c>
      <c r="R2712" t="s">
        <v>8361</v>
      </c>
      <c r="S2712" s="30">
        <f>(((I2712/60)/60)/24)+DATE(1970, 1, 1)</f>
        <v>41860.083333333336</v>
      </c>
      <c r="T2712" s="30">
        <f t="shared" si="85"/>
        <v>41828.229490740741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 s="19">
        <v>3910</v>
      </c>
      <c r="E2713" s="19">
        <v>3938</v>
      </c>
      <c r="F2713" s="34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38">
        <f>ROUND((E2713/D2713)*100, 0)</f>
        <v>101</v>
      </c>
      <c r="P2713" s="19">
        <f t="shared" si="84"/>
        <v>53.95</v>
      </c>
      <c r="Q2713" t="s">
        <v>8321</v>
      </c>
      <c r="R2713" t="s">
        <v>8361</v>
      </c>
      <c r="S2713" s="30">
        <f>(((I2713/60)/60)/24)+DATE(1970, 1, 1)</f>
        <v>41810.917361111111</v>
      </c>
      <c r="T2713" s="30">
        <f t="shared" si="85"/>
        <v>41780.745254629634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 s="19">
        <v>5500</v>
      </c>
      <c r="E2714" s="19">
        <v>7226</v>
      </c>
      <c r="F2714" s="3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38">
        <f>ROUND((E2714/D2714)*100, 0)</f>
        <v>131</v>
      </c>
      <c r="P2714" s="19">
        <f t="shared" si="84"/>
        <v>50.53</v>
      </c>
      <c r="Q2714" t="s">
        <v>8321</v>
      </c>
      <c r="R2714" t="s">
        <v>8361</v>
      </c>
      <c r="S2714" s="30">
        <f>(((I2714/60)/60)/24)+DATE(1970, 1, 1)</f>
        <v>41468.75</v>
      </c>
      <c r="T2714" s="30">
        <f t="shared" si="85"/>
        <v>41432.062037037038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 s="19">
        <v>150000</v>
      </c>
      <c r="E2715" s="19">
        <v>153362</v>
      </c>
      <c r="F2715" s="34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38">
        <f>ROUND((E2715/D2715)*100, 0)</f>
        <v>102</v>
      </c>
      <c r="P2715" s="19">
        <f t="shared" si="84"/>
        <v>108</v>
      </c>
      <c r="Q2715" t="s">
        <v>8321</v>
      </c>
      <c r="R2715" t="s">
        <v>8361</v>
      </c>
      <c r="S2715" s="30">
        <f>(((I2715/60)/60)/24)+DATE(1970, 1, 1)</f>
        <v>42362.653749999998</v>
      </c>
      <c r="T2715" s="30">
        <f t="shared" si="85"/>
        <v>42322.653749999998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 s="19">
        <v>25000</v>
      </c>
      <c r="E2716" s="19">
        <v>29089</v>
      </c>
      <c r="F2716" s="34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38">
        <f>ROUND((E2716/D2716)*100, 0)</f>
        <v>116</v>
      </c>
      <c r="P2716" s="19">
        <f t="shared" si="84"/>
        <v>95.37</v>
      </c>
      <c r="Q2716" t="s">
        <v>8321</v>
      </c>
      <c r="R2716" t="s">
        <v>8361</v>
      </c>
      <c r="S2716" s="30">
        <f>(((I2716/60)/60)/24)+DATE(1970, 1, 1)</f>
        <v>42657.958333333328</v>
      </c>
      <c r="T2716" s="30">
        <f t="shared" si="85"/>
        <v>42629.655046296291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 s="19">
        <v>12000</v>
      </c>
      <c r="E2717" s="19">
        <v>31754.69</v>
      </c>
      <c r="F2717" s="34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39">
        <f>ROUND((E2717/D2717)*100, 0)</f>
        <v>265</v>
      </c>
      <c r="P2717" s="19">
        <f t="shared" si="84"/>
        <v>57.63</v>
      </c>
      <c r="Q2717" t="s">
        <v>8321</v>
      </c>
      <c r="R2717" t="s">
        <v>8361</v>
      </c>
      <c r="S2717" s="30">
        <f>(((I2717/60)/60)/24)+DATE(1970, 1, 1)</f>
        <v>42421.398472222223</v>
      </c>
      <c r="T2717" s="30">
        <f t="shared" si="85"/>
        <v>42387.398472222223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 s="19">
        <v>10000</v>
      </c>
      <c r="E2718" s="19">
        <v>11998.01</v>
      </c>
      <c r="F2718" s="34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38">
        <f>ROUND((E2718/D2718)*100, 0)</f>
        <v>120</v>
      </c>
      <c r="P2718" s="19">
        <f t="shared" si="84"/>
        <v>64.16</v>
      </c>
      <c r="Q2718" t="s">
        <v>8321</v>
      </c>
      <c r="R2718" t="s">
        <v>8361</v>
      </c>
      <c r="S2718" s="30">
        <f>(((I2718/60)/60)/24)+DATE(1970, 1, 1)</f>
        <v>42285.333252314813</v>
      </c>
      <c r="T2718" s="30">
        <f t="shared" si="85"/>
        <v>42255.333252314813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 s="19">
        <v>25000</v>
      </c>
      <c r="E2719" s="19">
        <v>30026</v>
      </c>
      <c r="F2719" s="34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38">
        <f>ROUND((E2719/D2719)*100, 0)</f>
        <v>120</v>
      </c>
      <c r="P2719" s="19">
        <f t="shared" si="84"/>
        <v>92.39</v>
      </c>
      <c r="Q2719" t="s">
        <v>8321</v>
      </c>
      <c r="R2719" t="s">
        <v>8361</v>
      </c>
      <c r="S2719" s="30">
        <f>(((I2719/60)/60)/24)+DATE(1970, 1, 1)</f>
        <v>41979.956585648149</v>
      </c>
      <c r="T2719" s="30">
        <f t="shared" si="85"/>
        <v>41934.914918981485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 s="19">
        <v>18000</v>
      </c>
      <c r="E2720" s="19">
        <v>18645</v>
      </c>
      <c r="F2720" s="34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38">
        <f>ROUND((E2720/D2720)*100, 0)</f>
        <v>104</v>
      </c>
      <c r="P2720" s="19">
        <f t="shared" si="84"/>
        <v>125.98</v>
      </c>
      <c r="Q2720" t="s">
        <v>8321</v>
      </c>
      <c r="R2720" t="s">
        <v>8361</v>
      </c>
      <c r="S2720" s="30">
        <f>(((I2720/60)/60)/24)+DATE(1970, 1, 1)</f>
        <v>42493.958333333328</v>
      </c>
      <c r="T2720" s="30">
        <f t="shared" si="85"/>
        <v>42465.596585648149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 s="19">
        <v>6000</v>
      </c>
      <c r="E2721" s="19">
        <v>6530</v>
      </c>
      <c r="F2721" s="34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38">
        <f>ROUND((E2721/D2721)*100, 0)</f>
        <v>109</v>
      </c>
      <c r="P2721" s="19">
        <f t="shared" si="84"/>
        <v>94.64</v>
      </c>
      <c r="Q2721" t="s">
        <v>8321</v>
      </c>
      <c r="R2721" t="s">
        <v>8361</v>
      </c>
      <c r="S2721" s="30">
        <f>(((I2721/60)/60)/24)+DATE(1970, 1, 1)</f>
        <v>42477.989513888882</v>
      </c>
      <c r="T2721" s="30">
        <f t="shared" si="85"/>
        <v>42418.031180555554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 s="19">
        <v>25000</v>
      </c>
      <c r="E2722" s="19">
        <v>29531</v>
      </c>
      <c r="F2722" s="34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38">
        <f>ROUND((E2722/D2722)*100, 0)</f>
        <v>118</v>
      </c>
      <c r="P2722" s="19">
        <f t="shared" si="84"/>
        <v>170.7</v>
      </c>
      <c r="Q2722" t="s">
        <v>8321</v>
      </c>
      <c r="R2722" t="s">
        <v>8361</v>
      </c>
      <c r="S2722" s="30">
        <f>(((I2722/60)/60)/24)+DATE(1970, 1, 1)</f>
        <v>42685.507557870369</v>
      </c>
      <c r="T2722" s="30">
        <f t="shared" si="85"/>
        <v>42655.465891203698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 s="19">
        <v>750</v>
      </c>
      <c r="E2723" s="19">
        <v>10965</v>
      </c>
      <c r="F2723" s="34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39">
        <f>ROUND((E2723/D2723)*100, 0)</f>
        <v>1462</v>
      </c>
      <c r="P2723" s="19">
        <f t="shared" si="84"/>
        <v>40.76</v>
      </c>
      <c r="Q2723" t="s">
        <v>8323</v>
      </c>
      <c r="R2723" t="s">
        <v>8353</v>
      </c>
      <c r="S2723" s="30">
        <f>(((I2723/60)/60)/24)+DATE(1970, 1, 1)</f>
        <v>41523.791666666664</v>
      </c>
      <c r="T2723" s="30">
        <f t="shared" si="85"/>
        <v>41493.543958333335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 s="19">
        <v>5000</v>
      </c>
      <c r="E2724" s="19">
        <v>12627</v>
      </c>
      <c r="F2724" s="3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39">
        <f>ROUND((E2724/D2724)*100, 0)</f>
        <v>253</v>
      </c>
      <c r="P2724" s="19">
        <f t="shared" si="84"/>
        <v>68.25</v>
      </c>
      <c r="Q2724" t="s">
        <v>8323</v>
      </c>
      <c r="R2724" t="s">
        <v>8353</v>
      </c>
      <c r="S2724" s="30">
        <f>(((I2724/60)/60)/24)+DATE(1970, 1, 1)</f>
        <v>42764.857094907406</v>
      </c>
      <c r="T2724" s="30">
        <f t="shared" si="85"/>
        <v>42704.857094907406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 s="19">
        <v>12000</v>
      </c>
      <c r="E2725" s="19">
        <v>16806</v>
      </c>
      <c r="F2725" s="34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38">
        <f>ROUND((E2725/D2725)*100, 0)</f>
        <v>140</v>
      </c>
      <c r="P2725" s="19">
        <f t="shared" si="84"/>
        <v>95.49</v>
      </c>
      <c r="Q2725" t="s">
        <v>8323</v>
      </c>
      <c r="R2725" t="s">
        <v>8353</v>
      </c>
      <c r="S2725" s="30">
        <f>(((I2725/60)/60)/24)+DATE(1970, 1, 1)</f>
        <v>42004.880648148144</v>
      </c>
      <c r="T2725" s="30">
        <f t="shared" si="85"/>
        <v>41944.83898148148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 s="19">
        <v>2468</v>
      </c>
      <c r="E2726" s="19">
        <v>7326.88</v>
      </c>
      <c r="F2726" s="34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39">
        <f>ROUND((E2726/D2726)*100, 0)</f>
        <v>297</v>
      </c>
      <c r="P2726" s="19">
        <f t="shared" si="84"/>
        <v>7.19</v>
      </c>
      <c r="Q2726" t="s">
        <v>8323</v>
      </c>
      <c r="R2726" t="s">
        <v>8353</v>
      </c>
      <c r="S2726" s="30">
        <f>(((I2726/60)/60)/24)+DATE(1970, 1, 1)</f>
        <v>42231.32707175926</v>
      </c>
      <c r="T2726" s="30">
        <f t="shared" si="85"/>
        <v>42199.32707175926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 s="19">
        <v>40000</v>
      </c>
      <c r="E2727" s="19">
        <v>57817</v>
      </c>
      <c r="F2727" s="34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38">
        <f>ROUND((E2727/D2727)*100, 0)</f>
        <v>145</v>
      </c>
      <c r="P2727" s="19">
        <f t="shared" si="84"/>
        <v>511.65</v>
      </c>
      <c r="Q2727" t="s">
        <v>8323</v>
      </c>
      <c r="R2727" t="s">
        <v>8353</v>
      </c>
      <c r="S2727" s="30">
        <f>(((I2727/60)/60)/24)+DATE(1970, 1, 1)</f>
        <v>42795.744618055556</v>
      </c>
      <c r="T2727" s="30">
        <f t="shared" si="85"/>
        <v>42745.744618055556</v>
      </c>
    </row>
    <row r="2728" spans="1:20" x14ac:dyDescent="0.25">
      <c r="A2728">
        <v>2726</v>
      </c>
      <c r="B2728" s="3" t="s">
        <v>2726</v>
      </c>
      <c r="C2728" s="3" t="s">
        <v>6836</v>
      </c>
      <c r="D2728" s="19">
        <v>100000</v>
      </c>
      <c r="E2728" s="19">
        <v>105745</v>
      </c>
      <c r="F2728" s="34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38">
        <f>ROUND((E2728/D2728)*100, 0)</f>
        <v>106</v>
      </c>
      <c r="P2728" s="19">
        <f t="shared" si="84"/>
        <v>261.75</v>
      </c>
      <c r="Q2728" t="s">
        <v>8323</v>
      </c>
      <c r="R2728" t="s">
        <v>8353</v>
      </c>
      <c r="S2728" s="30">
        <f>(((I2728/60)/60)/24)+DATE(1970, 1, 1)</f>
        <v>42482.579988425925</v>
      </c>
      <c r="T2728" s="30">
        <f t="shared" si="85"/>
        <v>42452.579988425925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 s="19">
        <v>10000</v>
      </c>
      <c r="E2729" s="19">
        <v>49321</v>
      </c>
      <c r="F2729" s="34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39">
        <f>ROUND((E2729/D2729)*100, 0)</f>
        <v>493</v>
      </c>
      <c r="P2729" s="19">
        <f t="shared" si="84"/>
        <v>69.760000000000005</v>
      </c>
      <c r="Q2729" t="s">
        <v>8323</v>
      </c>
      <c r="R2729" t="s">
        <v>8353</v>
      </c>
      <c r="S2729" s="30">
        <f>(((I2729/60)/60)/24)+DATE(1970, 1, 1)</f>
        <v>42223.676655092597</v>
      </c>
      <c r="T2729" s="30">
        <f t="shared" si="85"/>
        <v>42198.676655092597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 s="19">
        <v>15000</v>
      </c>
      <c r="E2730" s="19">
        <v>30274</v>
      </c>
      <c r="F2730" s="34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39">
        <f>ROUND((E2730/D2730)*100, 0)</f>
        <v>202</v>
      </c>
      <c r="P2730" s="19">
        <f t="shared" si="84"/>
        <v>77.23</v>
      </c>
      <c r="Q2730" t="s">
        <v>8323</v>
      </c>
      <c r="R2730" t="s">
        <v>8353</v>
      </c>
      <c r="S2730" s="30">
        <f>(((I2730/60)/60)/24)+DATE(1970, 1, 1)</f>
        <v>42368.59993055556</v>
      </c>
      <c r="T2730" s="30">
        <f t="shared" si="85"/>
        <v>42333.59993055556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 s="19">
        <v>7500</v>
      </c>
      <c r="E2731" s="19">
        <v>7833</v>
      </c>
      <c r="F2731" s="34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38">
        <f>ROUND((E2731/D2731)*100, 0)</f>
        <v>104</v>
      </c>
      <c r="P2731" s="19">
        <f t="shared" si="84"/>
        <v>340.57</v>
      </c>
      <c r="Q2731" t="s">
        <v>8323</v>
      </c>
      <c r="R2731" t="s">
        <v>8353</v>
      </c>
      <c r="S2731" s="30">
        <f>(((I2731/60)/60)/24)+DATE(1970, 1, 1)</f>
        <v>42125.240706018521</v>
      </c>
      <c r="T2731" s="30">
        <f t="shared" si="85"/>
        <v>42095.240706018521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 s="19">
        <v>27000</v>
      </c>
      <c r="E2732" s="19">
        <v>45979.01</v>
      </c>
      <c r="F2732" s="34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38">
        <f>ROUND((E2732/D2732)*100, 0)</f>
        <v>170</v>
      </c>
      <c r="P2732" s="19">
        <f t="shared" si="84"/>
        <v>67.42</v>
      </c>
      <c r="Q2732" t="s">
        <v>8323</v>
      </c>
      <c r="R2732" t="s">
        <v>8353</v>
      </c>
      <c r="S2732" s="30">
        <f>(((I2732/60)/60)/24)+DATE(1970, 1, 1)</f>
        <v>41386.541377314818</v>
      </c>
      <c r="T2732" s="30">
        <f t="shared" si="85"/>
        <v>41351.541377314818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 s="19">
        <v>30000</v>
      </c>
      <c r="E2733" s="19">
        <v>31291</v>
      </c>
      <c r="F2733" s="34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38">
        <f>ROUND((E2733/D2733)*100, 0)</f>
        <v>104</v>
      </c>
      <c r="P2733" s="19">
        <f t="shared" si="84"/>
        <v>845.7</v>
      </c>
      <c r="Q2733" t="s">
        <v>8323</v>
      </c>
      <c r="R2733" t="s">
        <v>8353</v>
      </c>
      <c r="S2733" s="30">
        <f>(((I2733/60)/60)/24)+DATE(1970, 1, 1)</f>
        <v>41930.166666666664</v>
      </c>
      <c r="T2733" s="30">
        <f t="shared" si="85"/>
        <v>41872.525717592594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 s="19">
        <v>12000</v>
      </c>
      <c r="E2734" s="19">
        <v>14190</v>
      </c>
      <c r="F2734" s="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38">
        <f>ROUND((E2734/D2734)*100, 0)</f>
        <v>118</v>
      </c>
      <c r="P2734" s="19">
        <f t="shared" si="84"/>
        <v>97.19</v>
      </c>
      <c r="Q2734" t="s">
        <v>8323</v>
      </c>
      <c r="R2734" t="s">
        <v>8353</v>
      </c>
      <c r="S2734" s="30">
        <f>(((I2734/60)/60)/24)+DATE(1970, 1, 1)</f>
        <v>41422</v>
      </c>
      <c r="T2734" s="30">
        <f t="shared" si="85"/>
        <v>41389.808194444442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 s="19">
        <v>50000</v>
      </c>
      <c r="E2735" s="19">
        <v>53769</v>
      </c>
      <c r="F2735" s="34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38">
        <f>ROUND((E2735/D2735)*100, 0)</f>
        <v>108</v>
      </c>
      <c r="P2735" s="19">
        <f t="shared" si="84"/>
        <v>451.84</v>
      </c>
      <c r="Q2735" t="s">
        <v>8323</v>
      </c>
      <c r="R2735" t="s">
        <v>8353</v>
      </c>
      <c r="S2735" s="30">
        <f>(((I2735/60)/60)/24)+DATE(1970, 1, 1)</f>
        <v>42104.231180555551</v>
      </c>
      <c r="T2735" s="30">
        <f t="shared" si="85"/>
        <v>42044.272847222222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 s="19">
        <v>1</v>
      </c>
      <c r="E2736" s="19">
        <v>22603</v>
      </c>
      <c r="F2736" s="34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39">
        <f>ROUND((E2736/D2736)*100, 0)</f>
        <v>2260300</v>
      </c>
      <c r="P2736" s="19">
        <f t="shared" si="84"/>
        <v>138.66999999999999</v>
      </c>
      <c r="Q2736" t="s">
        <v>8323</v>
      </c>
      <c r="R2736" t="s">
        <v>8353</v>
      </c>
      <c r="S2736" s="30">
        <f>(((I2736/60)/60)/24)+DATE(1970, 1, 1)</f>
        <v>42656.915972222225</v>
      </c>
      <c r="T2736" s="30">
        <f t="shared" si="85"/>
        <v>42626.668888888889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 s="19">
        <v>750</v>
      </c>
      <c r="E2737" s="19">
        <v>7336.01</v>
      </c>
      <c r="F2737" s="34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39">
        <f>ROUND((E2737/D2737)*100, 0)</f>
        <v>978</v>
      </c>
      <c r="P2737" s="19">
        <f t="shared" si="84"/>
        <v>21.64</v>
      </c>
      <c r="Q2737" t="s">
        <v>8323</v>
      </c>
      <c r="R2737" t="s">
        <v>8353</v>
      </c>
      <c r="S2737" s="30">
        <f>(((I2737/60)/60)/24)+DATE(1970, 1, 1)</f>
        <v>41346.833333333336</v>
      </c>
      <c r="T2737" s="30">
        <f t="shared" si="85"/>
        <v>41316.120949074073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 s="19">
        <v>8000</v>
      </c>
      <c r="E2738" s="19">
        <v>9832</v>
      </c>
      <c r="F2738" s="34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38">
        <f>ROUND((E2738/D2738)*100, 0)</f>
        <v>123</v>
      </c>
      <c r="P2738" s="19">
        <f t="shared" si="84"/>
        <v>169.52</v>
      </c>
      <c r="Q2738" t="s">
        <v>8323</v>
      </c>
      <c r="R2738" t="s">
        <v>8353</v>
      </c>
      <c r="S2738" s="30">
        <f>(((I2738/60)/60)/24)+DATE(1970, 1, 1)</f>
        <v>41752.666354166664</v>
      </c>
      <c r="T2738" s="30">
        <f t="shared" si="85"/>
        <v>41722.666354166664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 s="19">
        <v>30000</v>
      </c>
      <c r="E2739" s="19">
        <v>73818.240000000005</v>
      </c>
      <c r="F2739" s="34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39">
        <f>ROUND((E2739/D2739)*100, 0)</f>
        <v>246</v>
      </c>
      <c r="P2739" s="19">
        <f t="shared" si="84"/>
        <v>161.88</v>
      </c>
      <c r="Q2739" t="s">
        <v>8323</v>
      </c>
      <c r="R2739" t="s">
        <v>8353</v>
      </c>
      <c r="S2739" s="30">
        <f>(((I2739/60)/60)/24)+DATE(1970, 1, 1)</f>
        <v>41654.791666666664</v>
      </c>
      <c r="T2739" s="30">
        <f t="shared" si="85"/>
        <v>41611.917673611111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 s="19">
        <v>5000</v>
      </c>
      <c r="E2740" s="19">
        <v>7397</v>
      </c>
      <c r="F2740" s="34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38">
        <f>ROUND((E2740/D2740)*100, 0)</f>
        <v>148</v>
      </c>
      <c r="P2740" s="19">
        <f t="shared" si="84"/>
        <v>493.13</v>
      </c>
      <c r="Q2740" t="s">
        <v>8323</v>
      </c>
      <c r="R2740" t="s">
        <v>8353</v>
      </c>
      <c r="S2740" s="30">
        <f>(((I2740/60)/60)/24)+DATE(1970, 1, 1)</f>
        <v>42680.143564814818</v>
      </c>
      <c r="T2740" s="30">
        <f t="shared" si="85"/>
        <v>42620.143564814818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 s="19">
        <v>1100</v>
      </c>
      <c r="E2741" s="19">
        <v>4225</v>
      </c>
      <c r="F2741" s="34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39">
        <f>ROUND((E2741/D2741)*100, 0)</f>
        <v>384</v>
      </c>
      <c r="P2741" s="19">
        <f t="shared" si="84"/>
        <v>22.12</v>
      </c>
      <c r="Q2741" t="s">
        <v>8323</v>
      </c>
      <c r="R2741" t="s">
        <v>8353</v>
      </c>
      <c r="S2741" s="30">
        <f>(((I2741/60)/60)/24)+DATE(1970, 1, 1)</f>
        <v>41764.887928240743</v>
      </c>
      <c r="T2741" s="30">
        <f t="shared" si="85"/>
        <v>41719.887928240743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 s="19">
        <v>300</v>
      </c>
      <c r="E2742" s="19">
        <v>310</v>
      </c>
      <c r="F2742" s="34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38">
        <f>ROUND((E2742/D2742)*100, 0)</f>
        <v>103</v>
      </c>
      <c r="P2742" s="19">
        <f t="shared" si="84"/>
        <v>18.239999999999998</v>
      </c>
      <c r="Q2742" t="s">
        <v>8323</v>
      </c>
      <c r="R2742" t="s">
        <v>8353</v>
      </c>
      <c r="S2742" s="30">
        <f>(((I2742/60)/60)/24)+DATE(1970, 1, 1)</f>
        <v>42074.99018518519</v>
      </c>
      <c r="T2742" s="30">
        <f t="shared" si="85"/>
        <v>42045.031851851847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 s="19">
        <v>8000</v>
      </c>
      <c r="E2743" s="19">
        <v>35</v>
      </c>
      <c r="F2743" s="36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40">
        <f>ROUND((E2743/D2743)*100, 0)</f>
        <v>0</v>
      </c>
      <c r="P2743" s="19">
        <f t="shared" si="84"/>
        <v>8.75</v>
      </c>
      <c r="Q2743" t="s">
        <v>8326</v>
      </c>
      <c r="R2743" t="s">
        <v>8362</v>
      </c>
      <c r="S2743" s="30">
        <f>(((I2743/60)/60)/24)+DATE(1970, 1, 1)</f>
        <v>41932.088194444441</v>
      </c>
      <c r="T2743" s="30">
        <f t="shared" si="85"/>
        <v>41911.657430555555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 s="19">
        <v>2500</v>
      </c>
      <c r="E2744" s="19">
        <v>731</v>
      </c>
      <c r="F2744" s="36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40">
        <f>ROUND((E2744/D2744)*100, 0)</f>
        <v>29</v>
      </c>
      <c r="P2744" s="19">
        <f t="shared" si="84"/>
        <v>40.61</v>
      </c>
      <c r="Q2744" t="s">
        <v>8326</v>
      </c>
      <c r="R2744" t="s">
        <v>8362</v>
      </c>
      <c r="S2744" s="30">
        <f>(((I2744/60)/60)/24)+DATE(1970, 1, 1)</f>
        <v>41044.719756944447</v>
      </c>
      <c r="T2744" s="30">
        <f t="shared" si="85"/>
        <v>41030.719756944447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 s="19">
        <v>5999</v>
      </c>
      <c r="E2745" s="19">
        <v>0</v>
      </c>
      <c r="F2745" s="36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40">
        <f>ROUND((E2745/D2745)*100, 0)</f>
        <v>0</v>
      </c>
      <c r="P2745" s="19">
        <f t="shared" si="84"/>
        <v>0</v>
      </c>
      <c r="Q2745" t="s">
        <v>8326</v>
      </c>
      <c r="R2745" t="s">
        <v>8362</v>
      </c>
      <c r="S2745" s="30">
        <f>(((I2745/60)/60)/24)+DATE(1970, 1, 1)</f>
        <v>42662.328784722224</v>
      </c>
      <c r="T2745" s="30">
        <f t="shared" si="85"/>
        <v>42632.328784722224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 s="19">
        <v>16000</v>
      </c>
      <c r="E2746" s="19">
        <v>835</v>
      </c>
      <c r="F2746" s="3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40">
        <f>ROUND((E2746/D2746)*100, 0)</f>
        <v>5</v>
      </c>
      <c r="P2746" s="19">
        <f t="shared" si="84"/>
        <v>37.950000000000003</v>
      </c>
      <c r="Q2746" t="s">
        <v>8326</v>
      </c>
      <c r="R2746" t="s">
        <v>8362</v>
      </c>
      <c r="S2746" s="30">
        <f>(((I2746/60)/60)/24)+DATE(1970, 1, 1)</f>
        <v>40968.062476851854</v>
      </c>
      <c r="T2746" s="30">
        <f t="shared" si="85"/>
        <v>40938.062476851854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 s="19">
        <v>8000</v>
      </c>
      <c r="E2747" s="19">
        <v>1751</v>
      </c>
      <c r="F2747" s="36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40">
        <f>ROUND((E2747/D2747)*100, 0)</f>
        <v>22</v>
      </c>
      <c r="P2747" s="19">
        <f t="shared" si="84"/>
        <v>35.729999999999997</v>
      </c>
      <c r="Q2747" t="s">
        <v>8326</v>
      </c>
      <c r="R2747" t="s">
        <v>8362</v>
      </c>
      <c r="S2747" s="30">
        <f>(((I2747/60)/60)/24)+DATE(1970, 1, 1)</f>
        <v>41104.988055555557</v>
      </c>
      <c r="T2747" s="30">
        <f t="shared" si="85"/>
        <v>41044.988055555557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 s="19">
        <v>3000</v>
      </c>
      <c r="E2748" s="19">
        <v>801</v>
      </c>
      <c r="F2748" s="36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40">
        <f>ROUND((E2748/D2748)*100, 0)</f>
        <v>27</v>
      </c>
      <c r="P2748" s="19">
        <f t="shared" si="84"/>
        <v>42.16</v>
      </c>
      <c r="Q2748" t="s">
        <v>8326</v>
      </c>
      <c r="R2748" t="s">
        <v>8362</v>
      </c>
      <c r="S2748" s="30">
        <f>(((I2748/60)/60)/24)+DATE(1970, 1, 1)</f>
        <v>41880.781377314815</v>
      </c>
      <c r="T2748" s="30">
        <f t="shared" si="85"/>
        <v>41850.781377314815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 s="19">
        <v>500</v>
      </c>
      <c r="E2749" s="19">
        <v>140</v>
      </c>
      <c r="F2749" s="36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40">
        <f>ROUND((E2749/D2749)*100, 0)</f>
        <v>28</v>
      </c>
      <c r="P2749" s="19">
        <f t="shared" si="84"/>
        <v>35</v>
      </c>
      <c r="Q2749" t="s">
        <v>8326</v>
      </c>
      <c r="R2749" t="s">
        <v>8362</v>
      </c>
      <c r="S2749" s="30">
        <f>(((I2749/60)/60)/24)+DATE(1970, 1, 1)</f>
        <v>41076.131944444445</v>
      </c>
      <c r="T2749" s="30">
        <f t="shared" si="85"/>
        <v>41044.64811342593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 s="19">
        <v>5000</v>
      </c>
      <c r="E2750" s="19">
        <v>53</v>
      </c>
      <c r="F2750" s="36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40">
        <f>ROUND((E2750/D2750)*100, 0)</f>
        <v>1</v>
      </c>
      <c r="P2750" s="19">
        <f t="shared" si="84"/>
        <v>13.25</v>
      </c>
      <c r="Q2750" t="s">
        <v>8326</v>
      </c>
      <c r="R2750" t="s">
        <v>8362</v>
      </c>
      <c r="S2750" s="30">
        <f>(((I2750/60)/60)/24)+DATE(1970, 1, 1)</f>
        <v>42615.7106712963</v>
      </c>
      <c r="T2750" s="30">
        <f t="shared" si="85"/>
        <v>42585.7106712963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 s="19">
        <v>10000</v>
      </c>
      <c r="E2751" s="19">
        <v>110</v>
      </c>
      <c r="F2751" s="36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40">
        <f>ROUND((E2751/D2751)*100, 0)</f>
        <v>1</v>
      </c>
      <c r="P2751" s="19">
        <f t="shared" si="84"/>
        <v>55</v>
      </c>
      <c r="Q2751" t="s">
        <v>8326</v>
      </c>
      <c r="R2751" t="s">
        <v>8362</v>
      </c>
      <c r="S2751" s="30">
        <f>(((I2751/60)/60)/24)+DATE(1970, 1, 1)</f>
        <v>42098.757372685184</v>
      </c>
      <c r="T2751" s="30">
        <f t="shared" si="85"/>
        <v>42068.799039351856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 s="19">
        <v>1999</v>
      </c>
      <c r="E2752" s="19">
        <v>0</v>
      </c>
      <c r="F2752" s="36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40">
        <f>ROUND((E2752/D2752)*100, 0)</f>
        <v>0</v>
      </c>
      <c r="P2752" s="19">
        <f t="shared" si="84"/>
        <v>0</v>
      </c>
      <c r="Q2752" t="s">
        <v>8326</v>
      </c>
      <c r="R2752" t="s">
        <v>8362</v>
      </c>
      <c r="S2752" s="30">
        <f>(((I2752/60)/60)/24)+DATE(1970, 1, 1)</f>
        <v>41090.833333333336</v>
      </c>
      <c r="T2752" s="30">
        <f t="shared" si="85"/>
        <v>41078.899826388886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 s="19">
        <v>3274</v>
      </c>
      <c r="E2753" s="19">
        <v>0</v>
      </c>
      <c r="F2753" s="36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40">
        <f>ROUND((E2753/D2753)*100, 0)</f>
        <v>0</v>
      </c>
      <c r="P2753" s="19">
        <f t="shared" si="84"/>
        <v>0</v>
      </c>
      <c r="Q2753" t="s">
        <v>8326</v>
      </c>
      <c r="R2753" t="s">
        <v>8362</v>
      </c>
      <c r="S2753" s="30">
        <f>(((I2753/60)/60)/24)+DATE(1970, 1, 1)</f>
        <v>41807.887060185189</v>
      </c>
      <c r="T2753" s="30">
        <f t="shared" si="85"/>
        <v>41747.887060185189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 s="19">
        <v>4800</v>
      </c>
      <c r="E2754" s="19">
        <v>550</v>
      </c>
      <c r="F2754" s="36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40">
        <f>ROUND((E2754/D2754)*100, 0)</f>
        <v>11</v>
      </c>
      <c r="P2754" s="19">
        <f t="shared" si="84"/>
        <v>39.29</v>
      </c>
      <c r="Q2754" t="s">
        <v>8326</v>
      </c>
      <c r="R2754" t="s">
        <v>8362</v>
      </c>
      <c r="S2754" s="30">
        <f>(((I2754/60)/60)/24)+DATE(1970, 1, 1)</f>
        <v>40895.765092592592</v>
      </c>
      <c r="T2754" s="30">
        <f t="shared" si="85"/>
        <v>40855.765092592592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 s="19">
        <v>2000</v>
      </c>
      <c r="E2755" s="19">
        <v>380</v>
      </c>
      <c r="F2755" s="36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40">
        <f>ROUND((E2755/D2755)*100, 0)</f>
        <v>19</v>
      </c>
      <c r="P2755" s="19">
        <f t="shared" ref="P2755:P2818" si="86">IFERROR(ROUND((E2755/L2755), 2),0)</f>
        <v>47.5</v>
      </c>
      <c r="Q2755" t="s">
        <v>8326</v>
      </c>
      <c r="R2755" t="s">
        <v>8362</v>
      </c>
      <c r="S2755" s="30">
        <f>(((I2755/60)/60)/24)+DATE(1970, 1, 1)</f>
        <v>41147.900729166664</v>
      </c>
      <c r="T2755" s="30">
        <f t="shared" ref="T2755:T2818" si="87">(((J2755/60)/60)/24)+DATE(1970, 1, 1)</f>
        <v>41117.900729166664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 s="19">
        <v>10000</v>
      </c>
      <c r="E2756" s="19">
        <v>0</v>
      </c>
      <c r="F2756" s="3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40">
        <f>ROUND((E2756/D2756)*100, 0)</f>
        <v>0</v>
      </c>
      <c r="P2756" s="19">
        <f t="shared" si="86"/>
        <v>0</v>
      </c>
      <c r="Q2756" t="s">
        <v>8326</v>
      </c>
      <c r="R2756" t="s">
        <v>8362</v>
      </c>
      <c r="S2756" s="30">
        <f>(((I2756/60)/60)/24)+DATE(1970, 1, 1)</f>
        <v>41893.636006944449</v>
      </c>
      <c r="T2756" s="30">
        <f t="shared" si="87"/>
        <v>41863.636006944449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 s="19">
        <v>500</v>
      </c>
      <c r="E2757" s="19">
        <v>260</v>
      </c>
      <c r="F2757" s="36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40">
        <f>ROUND((E2757/D2757)*100, 0)</f>
        <v>52</v>
      </c>
      <c r="P2757" s="19">
        <f t="shared" si="86"/>
        <v>17.329999999999998</v>
      </c>
      <c r="Q2757" t="s">
        <v>8326</v>
      </c>
      <c r="R2757" t="s">
        <v>8362</v>
      </c>
      <c r="S2757" s="30">
        <f>(((I2757/60)/60)/24)+DATE(1970, 1, 1)</f>
        <v>42102.790821759263</v>
      </c>
      <c r="T2757" s="30">
        <f t="shared" si="87"/>
        <v>42072.790821759263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 s="19">
        <v>10000</v>
      </c>
      <c r="E2758" s="19">
        <v>1048</v>
      </c>
      <c r="F2758" s="36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40">
        <f>ROUND((E2758/D2758)*100, 0)</f>
        <v>10</v>
      </c>
      <c r="P2758" s="19">
        <f t="shared" si="86"/>
        <v>31.76</v>
      </c>
      <c r="Q2758" t="s">
        <v>8326</v>
      </c>
      <c r="R2758" t="s">
        <v>8362</v>
      </c>
      <c r="S2758" s="30">
        <f>(((I2758/60)/60)/24)+DATE(1970, 1, 1)</f>
        <v>41650.90047453704</v>
      </c>
      <c r="T2758" s="30">
        <f t="shared" si="87"/>
        <v>41620.90047453704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 s="19">
        <v>1500</v>
      </c>
      <c r="E2759" s="19">
        <v>10</v>
      </c>
      <c r="F2759" s="36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40">
        <f>ROUND((E2759/D2759)*100, 0)</f>
        <v>1</v>
      </c>
      <c r="P2759" s="19">
        <f t="shared" si="86"/>
        <v>5</v>
      </c>
      <c r="Q2759" t="s">
        <v>8326</v>
      </c>
      <c r="R2759" t="s">
        <v>8362</v>
      </c>
      <c r="S2759" s="30">
        <f>(((I2759/60)/60)/24)+DATE(1970, 1, 1)</f>
        <v>42588.65662037037</v>
      </c>
      <c r="T2759" s="30">
        <f t="shared" si="87"/>
        <v>42573.65662037037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 s="19">
        <v>2000</v>
      </c>
      <c r="E2760" s="19">
        <v>234</v>
      </c>
      <c r="F2760" s="36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40">
        <f>ROUND((E2760/D2760)*100, 0)</f>
        <v>12</v>
      </c>
      <c r="P2760" s="19">
        <f t="shared" si="86"/>
        <v>39</v>
      </c>
      <c r="Q2760" t="s">
        <v>8326</v>
      </c>
      <c r="R2760" t="s">
        <v>8362</v>
      </c>
      <c r="S2760" s="30">
        <f>(((I2760/60)/60)/24)+DATE(1970, 1, 1)</f>
        <v>42653.441932870366</v>
      </c>
      <c r="T2760" s="30">
        <f t="shared" si="87"/>
        <v>42639.441932870366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 s="19">
        <v>1000</v>
      </c>
      <c r="E2761" s="19">
        <v>105</v>
      </c>
      <c r="F2761" s="36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40">
        <f>ROUND((E2761/D2761)*100, 0)</f>
        <v>11</v>
      </c>
      <c r="P2761" s="19">
        <f t="shared" si="86"/>
        <v>52.5</v>
      </c>
      <c r="Q2761" t="s">
        <v>8326</v>
      </c>
      <c r="R2761" t="s">
        <v>8362</v>
      </c>
      <c r="S2761" s="30">
        <f>(((I2761/60)/60)/24)+DATE(1970, 1, 1)</f>
        <v>42567.36650462963</v>
      </c>
      <c r="T2761" s="30">
        <f t="shared" si="87"/>
        <v>42524.36650462963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 s="19">
        <v>5000</v>
      </c>
      <c r="E2762" s="19">
        <v>0</v>
      </c>
      <c r="F2762" s="36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40">
        <f>ROUND((E2762/D2762)*100, 0)</f>
        <v>0</v>
      </c>
      <c r="P2762" s="19">
        <f t="shared" si="86"/>
        <v>0</v>
      </c>
      <c r="Q2762" t="s">
        <v>8326</v>
      </c>
      <c r="R2762" t="s">
        <v>8362</v>
      </c>
      <c r="S2762" s="30">
        <f>(((I2762/60)/60)/24)+DATE(1970, 1, 1)</f>
        <v>41445.461319444446</v>
      </c>
      <c r="T2762" s="30">
        <f t="shared" si="87"/>
        <v>41415.461319444446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 s="19">
        <v>5000</v>
      </c>
      <c r="E2763" s="19">
        <v>36</v>
      </c>
      <c r="F2763" s="36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40">
        <f>ROUND((E2763/D2763)*100, 0)</f>
        <v>1</v>
      </c>
      <c r="P2763" s="19">
        <f t="shared" si="86"/>
        <v>9</v>
      </c>
      <c r="Q2763" t="s">
        <v>8326</v>
      </c>
      <c r="R2763" t="s">
        <v>8362</v>
      </c>
      <c r="S2763" s="30">
        <f>(((I2763/60)/60)/24)+DATE(1970, 1, 1)</f>
        <v>41277.063576388886</v>
      </c>
      <c r="T2763" s="30">
        <f t="shared" si="87"/>
        <v>41247.063576388886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 s="19">
        <v>3250</v>
      </c>
      <c r="E2764" s="19">
        <v>25</v>
      </c>
      <c r="F2764" s="36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40">
        <f>ROUND((E2764/D2764)*100, 0)</f>
        <v>1</v>
      </c>
      <c r="P2764" s="19">
        <f t="shared" si="86"/>
        <v>25</v>
      </c>
      <c r="Q2764" t="s">
        <v>8326</v>
      </c>
      <c r="R2764" t="s">
        <v>8362</v>
      </c>
      <c r="S2764" s="30">
        <f>(((I2764/60)/60)/24)+DATE(1970, 1, 1)</f>
        <v>40986.995312500003</v>
      </c>
      <c r="T2764" s="30">
        <f t="shared" si="87"/>
        <v>40927.036979166667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 s="19">
        <v>39400</v>
      </c>
      <c r="E2765" s="19">
        <v>90</v>
      </c>
      <c r="F2765" s="36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40">
        <f>ROUND((E2765/D2765)*100, 0)</f>
        <v>0</v>
      </c>
      <c r="P2765" s="19">
        <f t="shared" si="86"/>
        <v>30</v>
      </c>
      <c r="Q2765" t="s">
        <v>8326</v>
      </c>
      <c r="R2765" t="s">
        <v>8362</v>
      </c>
      <c r="S2765" s="30">
        <f>(((I2765/60)/60)/24)+DATE(1970, 1, 1)</f>
        <v>41418.579675925925</v>
      </c>
      <c r="T2765" s="30">
        <f t="shared" si="87"/>
        <v>41373.579675925925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 s="19">
        <v>4000</v>
      </c>
      <c r="E2766" s="19">
        <v>45</v>
      </c>
      <c r="F2766" s="3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40">
        <f>ROUND((E2766/D2766)*100, 0)</f>
        <v>1</v>
      </c>
      <c r="P2766" s="19">
        <f t="shared" si="86"/>
        <v>11.25</v>
      </c>
      <c r="Q2766" t="s">
        <v>8326</v>
      </c>
      <c r="R2766" t="s">
        <v>8362</v>
      </c>
      <c r="S2766" s="30">
        <f>(((I2766/60)/60)/24)+DATE(1970, 1, 1)</f>
        <v>41059.791666666664</v>
      </c>
      <c r="T2766" s="30">
        <f t="shared" si="87"/>
        <v>41030.292025462964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 s="19">
        <v>4000</v>
      </c>
      <c r="E2767" s="19">
        <v>0</v>
      </c>
      <c r="F2767" s="36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40">
        <f>ROUND((E2767/D2767)*100, 0)</f>
        <v>0</v>
      </c>
      <c r="P2767" s="19">
        <f t="shared" si="86"/>
        <v>0</v>
      </c>
      <c r="Q2767" t="s">
        <v>8326</v>
      </c>
      <c r="R2767" t="s">
        <v>8362</v>
      </c>
      <c r="S2767" s="30">
        <f>(((I2767/60)/60)/24)+DATE(1970, 1, 1)</f>
        <v>41210.579027777778</v>
      </c>
      <c r="T2767" s="30">
        <f t="shared" si="87"/>
        <v>41194.579027777778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 s="19">
        <v>5000</v>
      </c>
      <c r="E2768" s="19">
        <v>100</v>
      </c>
      <c r="F2768" s="36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40">
        <f>ROUND((E2768/D2768)*100, 0)</f>
        <v>2</v>
      </c>
      <c r="P2768" s="19">
        <f t="shared" si="86"/>
        <v>25</v>
      </c>
      <c r="Q2768" t="s">
        <v>8326</v>
      </c>
      <c r="R2768" t="s">
        <v>8362</v>
      </c>
      <c r="S2768" s="30">
        <f>(((I2768/60)/60)/24)+DATE(1970, 1, 1)</f>
        <v>40766.668032407404</v>
      </c>
      <c r="T2768" s="30">
        <f t="shared" si="87"/>
        <v>40736.668032407404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 s="19">
        <v>4000</v>
      </c>
      <c r="E2769" s="19">
        <v>34</v>
      </c>
      <c r="F2769" s="36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40">
        <f>ROUND((E2769/D2769)*100, 0)</f>
        <v>1</v>
      </c>
      <c r="P2769" s="19">
        <f t="shared" si="86"/>
        <v>11.33</v>
      </c>
      <c r="Q2769" t="s">
        <v>8326</v>
      </c>
      <c r="R2769" t="s">
        <v>8362</v>
      </c>
      <c r="S2769" s="30">
        <f>(((I2769/60)/60)/24)+DATE(1970, 1, 1)</f>
        <v>42232.958912037036</v>
      </c>
      <c r="T2769" s="30">
        <f t="shared" si="87"/>
        <v>42172.958912037036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 s="19">
        <v>7000</v>
      </c>
      <c r="E2770" s="19">
        <v>1002</v>
      </c>
      <c r="F2770" s="36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40">
        <f>ROUND((E2770/D2770)*100, 0)</f>
        <v>14</v>
      </c>
      <c r="P2770" s="19">
        <f t="shared" si="86"/>
        <v>29.47</v>
      </c>
      <c r="Q2770" t="s">
        <v>8326</v>
      </c>
      <c r="R2770" t="s">
        <v>8362</v>
      </c>
      <c r="S2770" s="30">
        <f>(((I2770/60)/60)/24)+DATE(1970, 1, 1)</f>
        <v>40997.573182870372</v>
      </c>
      <c r="T2770" s="30">
        <f t="shared" si="87"/>
        <v>40967.614849537036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 s="19">
        <v>800</v>
      </c>
      <c r="E2771" s="19">
        <v>2</v>
      </c>
      <c r="F2771" s="36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40">
        <f>ROUND((E2771/D2771)*100, 0)</f>
        <v>0</v>
      </c>
      <c r="P2771" s="19">
        <f t="shared" si="86"/>
        <v>1</v>
      </c>
      <c r="Q2771" t="s">
        <v>8326</v>
      </c>
      <c r="R2771" t="s">
        <v>8362</v>
      </c>
      <c r="S2771" s="30">
        <f>(((I2771/60)/60)/24)+DATE(1970, 1, 1)</f>
        <v>41795.826273148145</v>
      </c>
      <c r="T2771" s="30">
        <f t="shared" si="87"/>
        <v>41745.826273148145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 s="19">
        <v>20000</v>
      </c>
      <c r="E2772" s="19">
        <v>2082.25</v>
      </c>
      <c r="F2772" s="36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40">
        <f>ROUND((E2772/D2772)*100, 0)</f>
        <v>10</v>
      </c>
      <c r="P2772" s="19">
        <f t="shared" si="86"/>
        <v>63.1</v>
      </c>
      <c r="Q2772" t="s">
        <v>8326</v>
      </c>
      <c r="R2772" t="s">
        <v>8362</v>
      </c>
      <c r="S2772" s="30">
        <f>(((I2772/60)/60)/24)+DATE(1970, 1, 1)</f>
        <v>41716.663541666669</v>
      </c>
      <c r="T2772" s="30">
        <f t="shared" si="87"/>
        <v>41686.705208333333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 s="19">
        <v>19980</v>
      </c>
      <c r="E2773" s="19">
        <v>0</v>
      </c>
      <c r="F2773" s="36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40">
        <f>ROUND((E2773/D2773)*100, 0)</f>
        <v>0</v>
      </c>
      <c r="P2773" s="19">
        <f t="shared" si="86"/>
        <v>0</v>
      </c>
      <c r="Q2773" t="s">
        <v>8326</v>
      </c>
      <c r="R2773" t="s">
        <v>8362</v>
      </c>
      <c r="S2773" s="30">
        <f>(((I2773/60)/60)/24)+DATE(1970, 1, 1)</f>
        <v>41306.708333333336</v>
      </c>
      <c r="T2773" s="30">
        <f t="shared" si="87"/>
        <v>41257.531712962962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 s="19">
        <v>8000</v>
      </c>
      <c r="E2774" s="19">
        <v>0</v>
      </c>
      <c r="F2774" s="36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40">
        <f>ROUND((E2774/D2774)*100, 0)</f>
        <v>0</v>
      </c>
      <c r="P2774" s="19">
        <f t="shared" si="86"/>
        <v>0</v>
      </c>
      <c r="Q2774" t="s">
        <v>8326</v>
      </c>
      <c r="R2774" t="s">
        <v>8362</v>
      </c>
      <c r="S2774" s="30">
        <f>(((I2774/60)/60)/24)+DATE(1970, 1, 1)</f>
        <v>41552.869143518517</v>
      </c>
      <c r="T2774" s="30">
        <f t="shared" si="87"/>
        <v>41537.869143518517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 s="19">
        <v>530</v>
      </c>
      <c r="E2775" s="19">
        <v>1</v>
      </c>
      <c r="F2775" s="36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40">
        <f>ROUND((E2775/D2775)*100, 0)</f>
        <v>0</v>
      </c>
      <c r="P2775" s="19">
        <f t="shared" si="86"/>
        <v>1</v>
      </c>
      <c r="Q2775" t="s">
        <v>8326</v>
      </c>
      <c r="R2775" t="s">
        <v>8362</v>
      </c>
      <c r="S2775" s="30">
        <f>(((I2775/60)/60)/24)+DATE(1970, 1, 1)</f>
        <v>42484.86482638889</v>
      </c>
      <c r="T2775" s="30">
        <f t="shared" si="87"/>
        <v>42474.86482638889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 s="19">
        <v>4000</v>
      </c>
      <c r="E2776" s="19">
        <v>570</v>
      </c>
      <c r="F2776" s="3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40">
        <f>ROUND((E2776/D2776)*100, 0)</f>
        <v>14</v>
      </c>
      <c r="P2776" s="19">
        <f t="shared" si="86"/>
        <v>43.85</v>
      </c>
      <c r="Q2776" t="s">
        <v>8326</v>
      </c>
      <c r="R2776" t="s">
        <v>8362</v>
      </c>
      <c r="S2776" s="30">
        <f>(((I2776/60)/60)/24)+DATE(1970, 1, 1)</f>
        <v>41341.126481481479</v>
      </c>
      <c r="T2776" s="30">
        <f t="shared" si="87"/>
        <v>41311.126481481479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 s="19">
        <v>5000</v>
      </c>
      <c r="E2777" s="19">
        <v>150</v>
      </c>
      <c r="F2777" s="36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40">
        <f>ROUND((E2777/D2777)*100, 0)</f>
        <v>3</v>
      </c>
      <c r="P2777" s="19">
        <f t="shared" si="86"/>
        <v>75</v>
      </c>
      <c r="Q2777" t="s">
        <v>8326</v>
      </c>
      <c r="R2777" t="s">
        <v>8362</v>
      </c>
      <c r="S2777" s="30">
        <f>(((I2777/60)/60)/24)+DATE(1970, 1, 1)</f>
        <v>40893.013356481482</v>
      </c>
      <c r="T2777" s="30">
        <f t="shared" si="87"/>
        <v>40863.013356481482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 s="19">
        <v>21000</v>
      </c>
      <c r="E2778" s="19">
        <v>1655</v>
      </c>
      <c r="F2778" s="36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40">
        <f>ROUND((E2778/D2778)*100, 0)</f>
        <v>8</v>
      </c>
      <c r="P2778" s="19">
        <f t="shared" si="86"/>
        <v>45.97</v>
      </c>
      <c r="Q2778" t="s">
        <v>8326</v>
      </c>
      <c r="R2778" t="s">
        <v>8362</v>
      </c>
      <c r="S2778" s="30">
        <f>(((I2778/60)/60)/24)+DATE(1970, 1, 1)</f>
        <v>42167.297175925924</v>
      </c>
      <c r="T2778" s="30">
        <f t="shared" si="87"/>
        <v>42136.297175925924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 s="19">
        <v>3000</v>
      </c>
      <c r="E2779" s="19">
        <v>10</v>
      </c>
      <c r="F2779" s="36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40">
        <f>ROUND((E2779/D2779)*100, 0)</f>
        <v>0</v>
      </c>
      <c r="P2779" s="19">
        <f t="shared" si="86"/>
        <v>10</v>
      </c>
      <c r="Q2779" t="s">
        <v>8326</v>
      </c>
      <c r="R2779" t="s">
        <v>8362</v>
      </c>
      <c r="S2779" s="30">
        <f>(((I2779/60)/60)/24)+DATE(1970, 1, 1)</f>
        <v>42202.669027777782</v>
      </c>
      <c r="T2779" s="30">
        <f t="shared" si="87"/>
        <v>42172.669027777782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 s="19">
        <v>5500</v>
      </c>
      <c r="E2780" s="19">
        <v>1405</v>
      </c>
      <c r="F2780" s="36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40">
        <f>ROUND((E2780/D2780)*100, 0)</f>
        <v>26</v>
      </c>
      <c r="P2780" s="19">
        <f t="shared" si="86"/>
        <v>93.67</v>
      </c>
      <c r="Q2780" t="s">
        <v>8326</v>
      </c>
      <c r="R2780" t="s">
        <v>8362</v>
      </c>
      <c r="S2780" s="30">
        <f>(((I2780/60)/60)/24)+DATE(1970, 1, 1)</f>
        <v>41876.978078703702</v>
      </c>
      <c r="T2780" s="30">
        <f t="shared" si="87"/>
        <v>41846.978078703702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 s="19">
        <v>2500</v>
      </c>
      <c r="E2781" s="19">
        <v>53</v>
      </c>
      <c r="F2781" s="36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40">
        <f>ROUND((E2781/D2781)*100, 0)</f>
        <v>2</v>
      </c>
      <c r="P2781" s="19">
        <f t="shared" si="86"/>
        <v>53</v>
      </c>
      <c r="Q2781" t="s">
        <v>8326</v>
      </c>
      <c r="R2781" t="s">
        <v>8362</v>
      </c>
      <c r="S2781" s="30">
        <f>(((I2781/60)/60)/24)+DATE(1970, 1, 1)</f>
        <v>42330.627557870372</v>
      </c>
      <c r="T2781" s="30">
        <f t="shared" si="87"/>
        <v>42300.585891203707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 s="19">
        <v>100000</v>
      </c>
      <c r="E2782" s="19">
        <v>0</v>
      </c>
      <c r="F2782" s="36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40">
        <f>ROUND((E2782/D2782)*100, 0)</f>
        <v>0</v>
      </c>
      <c r="P2782" s="19">
        <f t="shared" si="86"/>
        <v>0</v>
      </c>
      <c r="Q2782" t="s">
        <v>8326</v>
      </c>
      <c r="R2782" t="s">
        <v>8362</v>
      </c>
      <c r="S2782" s="30">
        <f>(((I2782/60)/60)/24)+DATE(1970, 1, 1)</f>
        <v>42804.447777777779</v>
      </c>
      <c r="T2782" s="30">
        <f t="shared" si="87"/>
        <v>42774.447777777779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 s="19">
        <v>1250</v>
      </c>
      <c r="E2783" s="19">
        <v>1316</v>
      </c>
      <c r="F2783" s="34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38">
        <f>ROUND((E2783/D2783)*100, 0)</f>
        <v>105</v>
      </c>
      <c r="P2783" s="19">
        <f t="shared" si="86"/>
        <v>47</v>
      </c>
      <c r="Q2783" t="s">
        <v>8321</v>
      </c>
      <c r="R2783" t="s">
        <v>8322</v>
      </c>
      <c r="S2783" s="30">
        <f>(((I2783/60)/60)/24)+DATE(1970, 1, 1)</f>
        <v>42047.291666666672</v>
      </c>
      <c r="T2783" s="30">
        <f t="shared" si="87"/>
        <v>42018.94159722222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 s="19">
        <v>1000</v>
      </c>
      <c r="E2784" s="19">
        <v>1200</v>
      </c>
      <c r="F2784" s="3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38">
        <f>ROUND((E2784/D2784)*100, 0)</f>
        <v>120</v>
      </c>
      <c r="P2784" s="19">
        <f t="shared" si="86"/>
        <v>66.67</v>
      </c>
      <c r="Q2784" t="s">
        <v>8321</v>
      </c>
      <c r="R2784" t="s">
        <v>8322</v>
      </c>
      <c r="S2784" s="30">
        <f>(((I2784/60)/60)/24)+DATE(1970, 1, 1)</f>
        <v>42052.207638888889</v>
      </c>
      <c r="T2784" s="30">
        <f t="shared" si="87"/>
        <v>42026.924976851849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 s="19">
        <v>1000</v>
      </c>
      <c r="E2785" s="19">
        <v>1145</v>
      </c>
      <c r="F2785" s="34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38">
        <f>ROUND((E2785/D2785)*100, 0)</f>
        <v>115</v>
      </c>
      <c r="P2785" s="19">
        <f t="shared" si="86"/>
        <v>18.77</v>
      </c>
      <c r="Q2785" t="s">
        <v>8321</v>
      </c>
      <c r="R2785" t="s">
        <v>8322</v>
      </c>
      <c r="S2785" s="30">
        <f>(((I2785/60)/60)/24)+DATE(1970, 1, 1)</f>
        <v>42117.535254629634</v>
      </c>
      <c r="T2785" s="30">
        <f t="shared" si="87"/>
        <v>42103.535254629634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 s="19">
        <v>6000</v>
      </c>
      <c r="E2786" s="19">
        <v>7140</v>
      </c>
      <c r="F2786" s="34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38">
        <f>ROUND((E2786/D2786)*100, 0)</f>
        <v>119</v>
      </c>
      <c r="P2786" s="19">
        <f t="shared" si="86"/>
        <v>66.11</v>
      </c>
      <c r="Q2786" t="s">
        <v>8321</v>
      </c>
      <c r="R2786" t="s">
        <v>8322</v>
      </c>
      <c r="S2786" s="30">
        <f>(((I2786/60)/60)/24)+DATE(1970, 1, 1)</f>
        <v>41941.787534722222</v>
      </c>
      <c r="T2786" s="30">
        <f t="shared" si="87"/>
        <v>41920.787534722222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 s="19">
        <v>5000</v>
      </c>
      <c r="E2787" s="19">
        <v>5234</v>
      </c>
      <c r="F2787" s="34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38">
        <f>ROUND((E2787/D2787)*100, 0)</f>
        <v>105</v>
      </c>
      <c r="P2787" s="19">
        <f t="shared" si="86"/>
        <v>36.86</v>
      </c>
      <c r="Q2787" t="s">
        <v>8321</v>
      </c>
      <c r="R2787" t="s">
        <v>8322</v>
      </c>
      <c r="S2787" s="30">
        <f>(((I2787/60)/60)/24)+DATE(1970, 1, 1)</f>
        <v>42587.875</v>
      </c>
      <c r="T2787" s="30">
        <f t="shared" si="87"/>
        <v>42558.189432870371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 s="19">
        <v>2500</v>
      </c>
      <c r="E2788" s="19">
        <v>2946</v>
      </c>
      <c r="F2788" s="34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38">
        <f>ROUND((E2788/D2788)*100, 0)</f>
        <v>118</v>
      </c>
      <c r="P2788" s="19">
        <f t="shared" si="86"/>
        <v>39.81</v>
      </c>
      <c r="Q2788" t="s">
        <v>8321</v>
      </c>
      <c r="R2788" t="s">
        <v>8322</v>
      </c>
      <c r="S2788" s="30">
        <f>(((I2788/60)/60)/24)+DATE(1970, 1, 1)</f>
        <v>41829.569212962961</v>
      </c>
      <c r="T2788" s="30">
        <f t="shared" si="87"/>
        <v>41815.569212962961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 s="19">
        <v>1000</v>
      </c>
      <c r="E2789" s="19">
        <v>1197</v>
      </c>
      <c r="F2789" s="34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38">
        <f>ROUND((E2789/D2789)*100, 0)</f>
        <v>120</v>
      </c>
      <c r="P2789" s="19">
        <f t="shared" si="86"/>
        <v>31.5</v>
      </c>
      <c r="Q2789" t="s">
        <v>8321</v>
      </c>
      <c r="R2789" t="s">
        <v>8322</v>
      </c>
      <c r="S2789" s="30">
        <f>(((I2789/60)/60)/24)+DATE(1970, 1, 1)</f>
        <v>41838.198518518519</v>
      </c>
      <c r="T2789" s="30">
        <f t="shared" si="87"/>
        <v>41808.198518518519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 s="19">
        <v>2000</v>
      </c>
      <c r="E2790" s="19">
        <v>2050</v>
      </c>
      <c r="F2790" s="34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38">
        <f>ROUND((E2790/D2790)*100, 0)</f>
        <v>103</v>
      </c>
      <c r="P2790" s="19">
        <f t="shared" si="86"/>
        <v>102.5</v>
      </c>
      <c r="Q2790" t="s">
        <v>8321</v>
      </c>
      <c r="R2790" t="s">
        <v>8322</v>
      </c>
      <c r="S2790" s="30">
        <f>(((I2790/60)/60)/24)+DATE(1970, 1, 1)</f>
        <v>42580.701886574068</v>
      </c>
      <c r="T2790" s="30">
        <f t="shared" si="87"/>
        <v>42550.701886574068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 s="19">
        <v>3000</v>
      </c>
      <c r="E2791" s="19">
        <v>3035</v>
      </c>
      <c r="F2791" s="34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38">
        <f>ROUND((E2791/D2791)*100, 0)</f>
        <v>101</v>
      </c>
      <c r="P2791" s="19">
        <f t="shared" si="86"/>
        <v>126.46</v>
      </c>
      <c r="Q2791" t="s">
        <v>8321</v>
      </c>
      <c r="R2791" t="s">
        <v>8322</v>
      </c>
      <c r="S2791" s="30">
        <f>(((I2791/60)/60)/24)+DATE(1970, 1, 1)</f>
        <v>42075.166666666672</v>
      </c>
      <c r="T2791" s="30">
        <f t="shared" si="87"/>
        <v>42056.013124999998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 s="19">
        <v>3000</v>
      </c>
      <c r="E2792" s="19">
        <v>3160</v>
      </c>
      <c r="F2792" s="34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38">
        <f>ROUND((E2792/D2792)*100, 0)</f>
        <v>105</v>
      </c>
      <c r="P2792" s="19">
        <f t="shared" si="86"/>
        <v>47.88</v>
      </c>
      <c r="Q2792" t="s">
        <v>8321</v>
      </c>
      <c r="R2792" t="s">
        <v>8322</v>
      </c>
      <c r="S2792" s="30">
        <f>(((I2792/60)/60)/24)+DATE(1970, 1, 1)</f>
        <v>42046.938692129625</v>
      </c>
      <c r="T2792" s="30">
        <f t="shared" si="87"/>
        <v>42016.938692129625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 s="19">
        <v>2000</v>
      </c>
      <c r="E2793" s="19">
        <v>2050</v>
      </c>
      <c r="F2793" s="34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38">
        <f>ROUND((E2793/D2793)*100, 0)</f>
        <v>103</v>
      </c>
      <c r="P2793" s="19">
        <f t="shared" si="86"/>
        <v>73.209999999999994</v>
      </c>
      <c r="Q2793" t="s">
        <v>8321</v>
      </c>
      <c r="R2793" t="s">
        <v>8322</v>
      </c>
      <c r="S2793" s="30">
        <f>(((I2793/60)/60)/24)+DATE(1970, 1, 1)</f>
        <v>42622.166666666672</v>
      </c>
      <c r="T2793" s="30">
        <f t="shared" si="87"/>
        <v>42591.899988425925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 s="19">
        <v>2000</v>
      </c>
      <c r="E2794" s="19">
        <v>2152</v>
      </c>
      <c r="F2794" s="3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38">
        <f>ROUND((E2794/D2794)*100, 0)</f>
        <v>108</v>
      </c>
      <c r="P2794" s="19">
        <f t="shared" si="86"/>
        <v>89.67</v>
      </c>
      <c r="Q2794" t="s">
        <v>8321</v>
      </c>
      <c r="R2794" t="s">
        <v>8322</v>
      </c>
      <c r="S2794" s="30">
        <f>(((I2794/60)/60)/24)+DATE(1970, 1, 1)</f>
        <v>42228.231006944443</v>
      </c>
      <c r="T2794" s="30">
        <f t="shared" si="87"/>
        <v>42183.231006944443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 s="19">
        <v>10000</v>
      </c>
      <c r="E2795" s="19">
        <v>11056.75</v>
      </c>
      <c r="F2795" s="34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38">
        <f>ROUND((E2795/D2795)*100, 0)</f>
        <v>111</v>
      </c>
      <c r="P2795" s="19">
        <f t="shared" si="86"/>
        <v>151.46</v>
      </c>
      <c r="Q2795" t="s">
        <v>8321</v>
      </c>
      <c r="R2795" t="s">
        <v>8322</v>
      </c>
      <c r="S2795" s="30">
        <f>(((I2795/60)/60)/24)+DATE(1970, 1, 1)</f>
        <v>42206.419039351851</v>
      </c>
      <c r="T2795" s="30">
        <f t="shared" si="87"/>
        <v>42176.419039351851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 s="19">
        <v>50</v>
      </c>
      <c r="E2796" s="19">
        <v>75</v>
      </c>
      <c r="F2796" s="34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38">
        <f>ROUND((E2796/D2796)*100, 0)</f>
        <v>150</v>
      </c>
      <c r="P2796" s="19">
        <f t="shared" si="86"/>
        <v>25</v>
      </c>
      <c r="Q2796" t="s">
        <v>8321</v>
      </c>
      <c r="R2796" t="s">
        <v>8322</v>
      </c>
      <c r="S2796" s="30">
        <f>(((I2796/60)/60)/24)+DATE(1970, 1, 1)</f>
        <v>42432.791666666672</v>
      </c>
      <c r="T2796" s="30">
        <f t="shared" si="87"/>
        <v>42416.691655092596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 s="19">
        <v>700</v>
      </c>
      <c r="E2797" s="19">
        <v>730</v>
      </c>
      <c r="F2797" s="34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38">
        <f>ROUND((E2797/D2797)*100, 0)</f>
        <v>104</v>
      </c>
      <c r="P2797" s="19">
        <f t="shared" si="86"/>
        <v>36.5</v>
      </c>
      <c r="Q2797" t="s">
        <v>8321</v>
      </c>
      <c r="R2797" t="s">
        <v>8322</v>
      </c>
      <c r="S2797" s="30">
        <f>(((I2797/60)/60)/24)+DATE(1970, 1, 1)</f>
        <v>41796.958333333336</v>
      </c>
      <c r="T2797" s="30">
        <f t="shared" si="87"/>
        <v>41780.525937500002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 s="19">
        <v>800</v>
      </c>
      <c r="E2798" s="19">
        <v>924</v>
      </c>
      <c r="F2798" s="34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38">
        <f>ROUND((E2798/D2798)*100, 0)</f>
        <v>116</v>
      </c>
      <c r="P2798" s="19">
        <f t="shared" si="86"/>
        <v>44</v>
      </c>
      <c r="Q2798" t="s">
        <v>8321</v>
      </c>
      <c r="R2798" t="s">
        <v>8322</v>
      </c>
      <c r="S2798" s="30">
        <f>(((I2798/60)/60)/24)+DATE(1970, 1, 1)</f>
        <v>41825.528101851851</v>
      </c>
      <c r="T2798" s="30">
        <f t="shared" si="87"/>
        <v>41795.528101851851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 s="19">
        <v>8000</v>
      </c>
      <c r="E2799" s="19">
        <v>8211.61</v>
      </c>
      <c r="F2799" s="34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38">
        <f>ROUND((E2799/D2799)*100, 0)</f>
        <v>103</v>
      </c>
      <c r="P2799" s="19">
        <f t="shared" si="86"/>
        <v>87.36</v>
      </c>
      <c r="Q2799" t="s">
        <v>8321</v>
      </c>
      <c r="R2799" t="s">
        <v>8322</v>
      </c>
      <c r="S2799" s="30">
        <f>(((I2799/60)/60)/24)+DATE(1970, 1, 1)</f>
        <v>41828.94027777778</v>
      </c>
      <c r="T2799" s="30">
        <f t="shared" si="87"/>
        <v>41798.94027777778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 s="19">
        <v>5000</v>
      </c>
      <c r="E2800" s="19">
        <v>5070</v>
      </c>
      <c r="F2800" s="34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38">
        <f>ROUND((E2800/D2800)*100, 0)</f>
        <v>101</v>
      </c>
      <c r="P2800" s="19">
        <f t="shared" si="86"/>
        <v>36.47</v>
      </c>
      <c r="Q2800" t="s">
        <v>8321</v>
      </c>
      <c r="R2800" t="s">
        <v>8322</v>
      </c>
      <c r="S2800" s="30">
        <f>(((I2800/60)/60)/24)+DATE(1970, 1, 1)</f>
        <v>42216.666666666672</v>
      </c>
      <c r="T2800" s="30">
        <f t="shared" si="87"/>
        <v>42201.675011574072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 s="19">
        <v>5000</v>
      </c>
      <c r="E2801" s="19">
        <v>5831.74</v>
      </c>
      <c r="F2801" s="34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38">
        <f>ROUND((E2801/D2801)*100, 0)</f>
        <v>117</v>
      </c>
      <c r="P2801" s="19">
        <f t="shared" si="86"/>
        <v>44.86</v>
      </c>
      <c r="Q2801" t="s">
        <v>8321</v>
      </c>
      <c r="R2801" t="s">
        <v>8322</v>
      </c>
      <c r="S2801" s="30">
        <f>(((I2801/60)/60)/24)+DATE(1970, 1, 1)</f>
        <v>42538.666666666672</v>
      </c>
      <c r="T2801" s="30">
        <f t="shared" si="87"/>
        <v>42507.264699074076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 s="19">
        <v>1000</v>
      </c>
      <c r="E2802" s="19">
        <v>1330</v>
      </c>
      <c r="F2802" s="34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38">
        <f>ROUND((E2802/D2802)*100, 0)</f>
        <v>133</v>
      </c>
      <c r="P2802" s="19">
        <f t="shared" si="86"/>
        <v>42.9</v>
      </c>
      <c r="Q2802" t="s">
        <v>8321</v>
      </c>
      <c r="R2802" t="s">
        <v>8322</v>
      </c>
      <c r="S2802" s="30">
        <f>(((I2802/60)/60)/24)+DATE(1970, 1, 1)</f>
        <v>42008.552847222221</v>
      </c>
      <c r="T2802" s="30">
        <f t="shared" si="87"/>
        <v>41948.552847222221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 s="19">
        <v>500</v>
      </c>
      <c r="E2803" s="19">
        <v>666</v>
      </c>
      <c r="F2803" s="34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38">
        <f>ROUND((E2803/D2803)*100, 0)</f>
        <v>133</v>
      </c>
      <c r="P2803" s="19">
        <f t="shared" si="86"/>
        <v>51.23</v>
      </c>
      <c r="Q2803" t="s">
        <v>8321</v>
      </c>
      <c r="R2803" t="s">
        <v>8322</v>
      </c>
      <c r="S2803" s="30">
        <f>(((I2803/60)/60)/24)+DATE(1970, 1, 1)</f>
        <v>41922.458333333336</v>
      </c>
      <c r="T2803" s="30">
        <f t="shared" si="87"/>
        <v>41900.243159722224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 s="19">
        <v>3000</v>
      </c>
      <c r="E2804" s="19">
        <v>3055</v>
      </c>
      <c r="F2804" s="3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38">
        <f>ROUND((E2804/D2804)*100, 0)</f>
        <v>102</v>
      </c>
      <c r="P2804" s="19">
        <f t="shared" si="86"/>
        <v>33.94</v>
      </c>
      <c r="Q2804" t="s">
        <v>8321</v>
      </c>
      <c r="R2804" t="s">
        <v>8322</v>
      </c>
      <c r="S2804" s="30">
        <f>(((I2804/60)/60)/24)+DATE(1970, 1, 1)</f>
        <v>42222.64707175926</v>
      </c>
      <c r="T2804" s="30">
        <f t="shared" si="87"/>
        <v>42192.64707175926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 s="19">
        <v>10000</v>
      </c>
      <c r="E2805" s="19">
        <v>12795</v>
      </c>
      <c r="F2805" s="34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38">
        <f>ROUND((E2805/D2805)*100, 0)</f>
        <v>128</v>
      </c>
      <c r="P2805" s="19">
        <f t="shared" si="86"/>
        <v>90.74</v>
      </c>
      <c r="Q2805" t="s">
        <v>8321</v>
      </c>
      <c r="R2805" t="s">
        <v>8322</v>
      </c>
      <c r="S2805" s="30">
        <f>(((I2805/60)/60)/24)+DATE(1970, 1, 1)</f>
        <v>42201</v>
      </c>
      <c r="T2805" s="30">
        <f t="shared" si="87"/>
        <v>42158.065694444449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 s="19">
        <v>1000</v>
      </c>
      <c r="E2806" s="19">
        <v>1150</v>
      </c>
      <c r="F2806" s="34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38">
        <f>ROUND((E2806/D2806)*100, 0)</f>
        <v>115</v>
      </c>
      <c r="P2806" s="19">
        <f t="shared" si="86"/>
        <v>50</v>
      </c>
      <c r="Q2806" t="s">
        <v>8321</v>
      </c>
      <c r="R2806" t="s">
        <v>8322</v>
      </c>
      <c r="S2806" s="30">
        <f>(((I2806/60)/60)/24)+DATE(1970, 1, 1)</f>
        <v>41911.453587962962</v>
      </c>
      <c r="T2806" s="30">
        <f t="shared" si="87"/>
        <v>41881.453587962962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 s="19">
        <v>400</v>
      </c>
      <c r="E2807" s="19">
        <v>440</v>
      </c>
      <c r="F2807" s="34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38">
        <f>ROUND((E2807/D2807)*100, 0)</f>
        <v>110</v>
      </c>
      <c r="P2807" s="19">
        <f t="shared" si="86"/>
        <v>24.44</v>
      </c>
      <c r="Q2807" t="s">
        <v>8321</v>
      </c>
      <c r="R2807" t="s">
        <v>8322</v>
      </c>
      <c r="S2807" s="30">
        <f>(((I2807/60)/60)/24)+DATE(1970, 1, 1)</f>
        <v>42238.505474537036</v>
      </c>
      <c r="T2807" s="30">
        <f t="shared" si="87"/>
        <v>42213.505474537036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 s="19">
        <v>3000</v>
      </c>
      <c r="E2808" s="19">
        <v>3363</v>
      </c>
      <c r="F2808" s="34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38">
        <f>ROUND((E2808/D2808)*100, 0)</f>
        <v>112</v>
      </c>
      <c r="P2808" s="19">
        <f t="shared" si="86"/>
        <v>44.25</v>
      </c>
      <c r="Q2808" t="s">
        <v>8321</v>
      </c>
      <c r="R2808" t="s">
        <v>8322</v>
      </c>
      <c r="S2808" s="30">
        <f>(((I2808/60)/60)/24)+DATE(1970, 1, 1)</f>
        <v>42221.458333333328</v>
      </c>
      <c r="T2808" s="30">
        <f t="shared" si="87"/>
        <v>42185.267245370371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 s="19">
        <v>5000</v>
      </c>
      <c r="E2809" s="19">
        <v>6300</v>
      </c>
      <c r="F2809" s="34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38">
        <f>ROUND((E2809/D2809)*100, 0)</f>
        <v>126</v>
      </c>
      <c r="P2809" s="19">
        <f t="shared" si="86"/>
        <v>67.739999999999995</v>
      </c>
      <c r="Q2809" t="s">
        <v>8321</v>
      </c>
      <c r="R2809" t="s">
        <v>8322</v>
      </c>
      <c r="S2809" s="30">
        <f>(((I2809/60)/60)/24)+DATE(1970, 1, 1)</f>
        <v>42184.873124999998</v>
      </c>
      <c r="T2809" s="30">
        <f t="shared" si="87"/>
        <v>42154.873124999998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 s="19">
        <v>4500</v>
      </c>
      <c r="E2810" s="19">
        <v>4511</v>
      </c>
      <c r="F2810" s="34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38">
        <f>ROUND((E2810/D2810)*100, 0)</f>
        <v>100</v>
      </c>
      <c r="P2810" s="19">
        <f t="shared" si="86"/>
        <v>65.38</v>
      </c>
      <c r="Q2810" t="s">
        <v>8321</v>
      </c>
      <c r="R2810" t="s">
        <v>8322</v>
      </c>
      <c r="S2810" s="30">
        <f>(((I2810/60)/60)/24)+DATE(1970, 1, 1)</f>
        <v>42238.84646990741</v>
      </c>
      <c r="T2810" s="30">
        <f t="shared" si="87"/>
        <v>42208.84646990741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 s="19">
        <v>2500</v>
      </c>
      <c r="E2811" s="19">
        <v>2560</v>
      </c>
      <c r="F2811" s="34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38">
        <f>ROUND((E2811/D2811)*100, 0)</f>
        <v>102</v>
      </c>
      <c r="P2811" s="19">
        <f t="shared" si="86"/>
        <v>121.9</v>
      </c>
      <c r="Q2811" t="s">
        <v>8321</v>
      </c>
      <c r="R2811" t="s">
        <v>8322</v>
      </c>
      <c r="S2811" s="30">
        <f>(((I2811/60)/60)/24)+DATE(1970, 1, 1)</f>
        <v>42459.610416666663</v>
      </c>
      <c r="T2811" s="30">
        <f t="shared" si="87"/>
        <v>42451.496817129635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 s="19">
        <v>2500</v>
      </c>
      <c r="E2812" s="19">
        <v>2705</v>
      </c>
      <c r="F2812" s="34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38">
        <f>ROUND((E2812/D2812)*100, 0)</f>
        <v>108</v>
      </c>
      <c r="P2812" s="19">
        <f t="shared" si="86"/>
        <v>47.46</v>
      </c>
      <c r="Q2812" t="s">
        <v>8321</v>
      </c>
      <c r="R2812" t="s">
        <v>8322</v>
      </c>
      <c r="S2812" s="30">
        <f>(((I2812/60)/60)/24)+DATE(1970, 1, 1)</f>
        <v>41791.165972222225</v>
      </c>
      <c r="T2812" s="30">
        <f t="shared" si="87"/>
        <v>41759.13962962963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 s="19">
        <v>10000</v>
      </c>
      <c r="E2813" s="19">
        <v>10027</v>
      </c>
      <c r="F2813" s="34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38">
        <f>ROUND((E2813/D2813)*100, 0)</f>
        <v>100</v>
      </c>
      <c r="P2813" s="19">
        <f t="shared" si="86"/>
        <v>92.84</v>
      </c>
      <c r="Q2813" t="s">
        <v>8321</v>
      </c>
      <c r="R2813" t="s">
        <v>8322</v>
      </c>
      <c r="S2813" s="30">
        <f>(((I2813/60)/60)/24)+DATE(1970, 1, 1)</f>
        <v>42058.496562500004</v>
      </c>
      <c r="T2813" s="30">
        <f t="shared" si="87"/>
        <v>42028.496562500004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 s="19">
        <v>5000</v>
      </c>
      <c r="E2814" s="19">
        <v>5665</v>
      </c>
      <c r="F2814" s="3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38">
        <f>ROUND((E2814/D2814)*100, 0)</f>
        <v>113</v>
      </c>
      <c r="P2814" s="19">
        <f t="shared" si="86"/>
        <v>68.25</v>
      </c>
      <c r="Q2814" t="s">
        <v>8321</v>
      </c>
      <c r="R2814" t="s">
        <v>8322</v>
      </c>
      <c r="S2814" s="30">
        <f>(((I2814/60)/60)/24)+DATE(1970, 1, 1)</f>
        <v>42100.166666666672</v>
      </c>
      <c r="T2814" s="30">
        <f t="shared" si="87"/>
        <v>42054.74418981481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 s="19">
        <v>2800</v>
      </c>
      <c r="E2815" s="19">
        <v>3572.12</v>
      </c>
      <c r="F2815" s="34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38">
        <f>ROUND((E2815/D2815)*100, 0)</f>
        <v>128</v>
      </c>
      <c r="P2815" s="19">
        <f t="shared" si="86"/>
        <v>37.21</v>
      </c>
      <c r="Q2815" t="s">
        <v>8321</v>
      </c>
      <c r="R2815" t="s">
        <v>8322</v>
      </c>
      <c r="S2815" s="30">
        <f>(((I2815/60)/60)/24)+DATE(1970, 1, 1)</f>
        <v>42718.742604166662</v>
      </c>
      <c r="T2815" s="30">
        <f t="shared" si="87"/>
        <v>42693.742604166662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 s="19">
        <v>1500</v>
      </c>
      <c r="E2816" s="19">
        <v>1616</v>
      </c>
      <c r="F2816" s="34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38">
        <f>ROUND((E2816/D2816)*100, 0)</f>
        <v>108</v>
      </c>
      <c r="P2816" s="19">
        <f t="shared" si="86"/>
        <v>25.25</v>
      </c>
      <c r="Q2816" t="s">
        <v>8321</v>
      </c>
      <c r="R2816" t="s">
        <v>8322</v>
      </c>
      <c r="S2816" s="30">
        <f>(((I2816/60)/60)/24)+DATE(1970, 1, 1)</f>
        <v>42133.399479166663</v>
      </c>
      <c r="T2816" s="30">
        <f t="shared" si="87"/>
        <v>42103.399479166663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 s="19">
        <v>250</v>
      </c>
      <c r="E2817" s="19">
        <v>605</v>
      </c>
      <c r="F2817" s="34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39">
        <f>ROUND((E2817/D2817)*100, 0)</f>
        <v>242</v>
      </c>
      <c r="P2817" s="19">
        <f t="shared" si="86"/>
        <v>43.21</v>
      </c>
      <c r="Q2817" t="s">
        <v>8321</v>
      </c>
      <c r="R2817" t="s">
        <v>8322</v>
      </c>
      <c r="S2817" s="30">
        <f>(((I2817/60)/60)/24)+DATE(1970, 1, 1)</f>
        <v>42589.776724537034</v>
      </c>
      <c r="T2817" s="30">
        <f t="shared" si="87"/>
        <v>42559.776724537034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 s="19">
        <v>3000</v>
      </c>
      <c r="E2818" s="19">
        <v>4247</v>
      </c>
      <c r="F2818" s="34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38">
        <f>ROUND((E2818/D2818)*100, 0)</f>
        <v>142</v>
      </c>
      <c r="P2818" s="19">
        <f t="shared" si="86"/>
        <v>25.13</v>
      </c>
      <c r="Q2818" t="s">
        <v>8321</v>
      </c>
      <c r="R2818" t="s">
        <v>8322</v>
      </c>
      <c r="S2818" s="30">
        <f>(((I2818/60)/60)/24)+DATE(1970, 1, 1)</f>
        <v>42218.666666666672</v>
      </c>
      <c r="T2818" s="30">
        <f t="shared" si="87"/>
        <v>42188.467499999999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 s="19">
        <v>600</v>
      </c>
      <c r="E2819" s="19">
        <v>780</v>
      </c>
      <c r="F2819" s="34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38">
        <f>ROUND((E2819/D2819)*100, 0)</f>
        <v>130</v>
      </c>
      <c r="P2819" s="19">
        <f t="shared" ref="P2819:P2882" si="88">IFERROR(ROUND((E2819/L2819), 2),0)</f>
        <v>23.64</v>
      </c>
      <c r="Q2819" t="s">
        <v>8321</v>
      </c>
      <c r="R2819" t="s">
        <v>8322</v>
      </c>
      <c r="S2819" s="30">
        <f>(((I2819/60)/60)/24)+DATE(1970, 1, 1)</f>
        <v>42063.634976851856</v>
      </c>
      <c r="T2819" s="30">
        <f t="shared" ref="T2819:T2882" si="89">(((J2819/60)/60)/24)+DATE(1970, 1, 1)</f>
        <v>42023.634976851856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 s="19">
        <v>10000</v>
      </c>
      <c r="E2820" s="19">
        <v>10603</v>
      </c>
      <c r="F2820" s="34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38">
        <f>ROUND((E2820/D2820)*100, 0)</f>
        <v>106</v>
      </c>
      <c r="P2820" s="19">
        <f t="shared" si="88"/>
        <v>103.95</v>
      </c>
      <c r="Q2820" t="s">
        <v>8321</v>
      </c>
      <c r="R2820" t="s">
        <v>8322</v>
      </c>
      <c r="S2820" s="30">
        <f>(((I2820/60)/60)/24)+DATE(1970, 1, 1)</f>
        <v>42270.598217592589</v>
      </c>
      <c r="T2820" s="30">
        <f t="shared" si="89"/>
        <v>42250.598217592589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 s="19">
        <v>5000</v>
      </c>
      <c r="E2821" s="19">
        <v>5240</v>
      </c>
      <c r="F2821" s="34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38">
        <f>ROUND((E2821/D2821)*100, 0)</f>
        <v>105</v>
      </c>
      <c r="P2821" s="19">
        <f t="shared" si="88"/>
        <v>50.38</v>
      </c>
      <c r="Q2821" t="s">
        <v>8321</v>
      </c>
      <c r="R2821" t="s">
        <v>8322</v>
      </c>
      <c r="S2821" s="30">
        <f>(((I2821/60)/60)/24)+DATE(1970, 1, 1)</f>
        <v>42169.525567129633</v>
      </c>
      <c r="T2821" s="30">
        <f t="shared" si="89"/>
        <v>42139.525567129633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 s="19">
        <v>200</v>
      </c>
      <c r="E2822" s="19">
        <v>272</v>
      </c>
      <c r="F2822" s="34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38">
        <f>ROUND((E2822/D2822)*100, 0)</f>
        <v>136</v>
      </c>
      <c r="P2822" s="19">
        <f t="shared" si="88"/>
        <v>13.6</v>
      </c>
      <c r="Q2822" t="s">
        <v>8321</v>
      </c>
      <c r="R2822" t="s">
        <v>8322</v>
      </c>
      <c r="S2822" s="30">
        <f>(((I2822/60)/60)/24)+DATE(1970, 1, 1)</f>
        <v>42426</v>
      </c>
      <c r="T2822" s="30">
        <f t="shared" si="89"/>
        <v>42401.610983796301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 s="19">
        <v>1000</v>
      </c>
      <c r="E2823" s="19">
        <v>1000</v>
      </c>
      <c r="F2823" s="34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38">
        <f>ROUND((E2823/D2823)*100, 0)</f>
        <v>100</v>
      </c>
      <c r="P2823" s="19">
        <f t="shared" si="88"/>
        <v>28.57</v>
      </c>
      <c r="Q2823" t="s">
        <v>8321</v>
      </c>
      <c r="R2823" t="s">
        <v>8322</v>
      </c>
      <c r="S2823" s="30">
        <f>(((I2823/60)/60)/24)+DATE(1970, 1, 1)</f>
        <v>41905.922858796301</v>
      </c>
      <c r="T2823" s="30">
        <f t="shared" si="89"/>
        <v>41875.922858796301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 s="19">
        <v>6000</v>
      </c>
      <c r="E2824" s="19">
        <v>6000</v>
      </c>
      <c r="F2824" s="3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38">
        <f>ROUND((E2824/D2824)*100, 0)</f>
        <v>100</v>
      </c>
      <c r="P2824" s="19">
        <f t="shared" si="88"/>
        <v>63.83</v>
      </c>
      <c r="Q2824" t="s">
        <v>8321</v>
      </c>
      <c r="R2824" t="s">
        <v>8322</v>
      </c>
      <c r="S2824" s="30">
        <f>(((I2824/60)/60)/24)+DATE(1970, 1, 1)</f>
        <v>42090.642268518524</v>
      </c>
      <c r="T2824" s="30">
        <f t="shared" si="89"/>
        <v>42060.683935185181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 s="19">
        <v>100</v>
      </c>
      <c r="E2825" s="19">
        <v>124</v>
      </c>
      <c r="F2825" s="34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38">
        <f>ROUND((E2825/D2825)*100, 0)</f>
        <v>124</v>
      </c>
      <c r="P2825" s="19">
        <f t="shared" si="88"/>
        <v>8.86</v>
      </c>
      <c r="Q2825" t="s">
        <v>8321</v>
      </c>
      <c r="R2825" t="s">
        <v>8322</v>
      </c>
      <c r="S2825" s="30">
        <f>(((I2825/60)/60)/24)+DATE(1970, 1, 1)</f>
        <v>42094.957638888889</v>
      </c>
      <c r="T2825" s="30">
        <f t="shared" si="89"/>
        <v>42067.011643518519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 s="19">
        <v>650</v>
      </c>
      <c r="E2826" s="19">
        <v>760</v>
      </c>
      <c r="F2826" s="34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38">
        <f>ROUND((E2826/D2826)*100, 0)</f>
        <v>117</v>
      </c>
      <c r="P2826" s="19">
        <f t="shared" si="88"/>
        <v>50.67</v>
      </c>
      <c r="Q2826" t="s">
        <v>8321</v>
      </c>
      <c r="R2826" t="s">
        <v>8322</v>
      </c>
      <c r="S2826" s="30">
        <f>(((I2826/60)/60)/24)+DATE(1970, 1, 1)</f>
        <v>42168.071527777778</v>
      </c>
      <c r="T2826" s="30">
        <f t="shared" si="89"/>
        <v>42136.270787037036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 s="19">
        <v>3000</v>
      </c>
      <c r="E2827" s="19">
        <v>3100</v>
      </c>
      <c r="F2827" s="34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38">
        <f>ROUND((E2827/D2827)*100, 0)</f>
        <v>103</v>
      </c>
      <c r="P2827" s="19">
        <f t="shared" si="88"/>
        <v>60.78</v>
      </c>
      <c r="Q2827" t="s">
        <v>8321</v>
      </c>
      <c r="R2827" t="s">
        <v>8322</v>
      </c>
      <c r="S2827" s="30">
        <f>(((I2827/60)/60)/24)+DATE(1970, 1, 1)</f>
        <v>42342.792662037042</v>
      </c>
      <c r="T2827" s="30">
        <f t="shared" si="89"/>
        <v>42312.792662037042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 s="19">
        <v>2000</v>
      </c>
      <c r="E2828" s="19">
        <v>2155</v>
      </c>
      <c r="F2828" s="34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38">
        <f>ROUND((E2828/D2828)*100, 0)</f>
        <v>108</v>
      </c>
      <c r="P2828" s="19">
        <f t="shared" si="88"/>
        <v>113.42</v>
      </c>
      <c r="Q2828" t="s">
        <v>8321</v>
      </c>
      <c r="R2828" t="s">
        <v>8322</v>
      </c>
      <c r="S2828" s="30">
        <f>(((I2828/60)/60)/24)+DATE(1970, 1, 1)</f>
        <v>42195.291666666672</v>
      </c>
      <c r="T2828" s="30">
        <f t="shared" si="89"/>
        <v>42171.034861111111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 s="19">
        <v>2000</v>
      </c>
      <c r="E2829" s="19">
        <v>2405</v>
      </c>
      <c r="F2829" s="34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38">
        <f>ROUND((E2829/D2829)*100, 0)</f>
        <v>120</v>
      </c>
      <c r="P2829" s="19">
        <f t="shared" si="88"/>
        <v>104.57</v>
      </c>
      <c r="Q2829" t="s">
        <v>8321</v>
      </c>
      <c r="R2829" t="s">
        <v>8322</v>
      </c>
      <c r="S2829" s="30">
        <f>(((I2829/60)/60)/24)+DATE(1970, 1, 1)</f>
        <v>42524.6875</v>
      </c>
      <c r="T2829" s="30">
        <f t="shared" si="89"/>
        <v>42494.683634259258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 s="19">
        <v>9500</v>
      </c>
      <c r="E2830" s="19">
        <v>9536</v>
      </c>
      <c r="F2830" s="34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38">
        <f>ROUND((E2830/D2830)*100, 0)</f>
        <v>100</v>
      </c>
      <c r="P2830" s="19">
        <f t="shared" si="88"/>
        <v>98.31</v>
      </c>
      <c r="Q2830" t="s">
        <v>8321</v>
      </c>
      <c r="R2830" t="s">
        <v>8322</v>
      </c>
      <c r="S2830" s="30">
        <f>(((I2830/60)/60)/24)+DATE(1970, 1, 1)</f>
        <v>42279.958333333328</v>
      </c>
      <c r="T2830" s="30">
        <f t="shared" si="89"/>
        <v>42254.264687499999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 s="19">
        <v>2500</v>
      </c>
      <c r="E2831" s="19">
        <v>2663</v>
      </c>
      <c r="F2831" s="34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38">
        <f>ROUND((E2831/D2831)*100, 0)</f>
        <v>107</v>
      </c>
      <c r="P2831" s="19">
        <f t="shared" si="88"/>
        <v>35.04</v>
      </c>
      <c r="Q2831" t="s">
        <v>8321</v>
      </c>
      <c r="R2831" t="s">
        <v>8322</v>
      </c>
      <c r="S2831" s="30">
        <f>(((I2831/60)/60)/24)+DATE(1970, 1, 1)</f>
        <v>42523.434236111112</v>
      </c>
      <c r="T2831" s="30">
        <f t="shared" si="89"/>
        <v>42495.434236111112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 s="19">
        <v>3000</v>
      </c>
      <c r="E2832" s="19">
        <v>3000</v>
      </c>
      <c r="F2832" s="34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38">
        <f>ROUND((E2832/D2832)*100, 0)</f>
        <v>100</v>
      </c>
      <c r="P2832" s="19">
        <f t="shared" si="88"/>
        <v>272.73</v>
      </c>
      <c r="Q2832" t="s">
        <v>8321</v>
      </c>
      <c r="R2832" t="s">
        <v>8322</v>
      </c>
      <c r="S2832" s="30">
        <f>(((I2832/60)/60)/24)+DATE(1970, 1, 1)</f>
        <v>41771.165972222225</v>
      </c>
      <c r="T2832" s="30">
        <f t="shared" si="89"/>
        <v>41758.839675925927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 s="19">
        <v>3000</v>
      </c>
      <c r="E2833" s="19">
        <v>3320</v>
      </c>
      <c r="F2833" s="34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38">
        <f>ROUND((E2833/D2833)*100, 0)</f>
        <v>111</v>
      </c>
      <c r="P2833" s="19">
        <f t="shared" si="88"/>
        <v>63.85</v>
      </c>
      <c r="Q2833" t="s">
        <v>8321</v>
      </c>
      <c r="R2833" t="s">
        <v>8322</v>
      </c>
      <c r="S2833" s="30">
        <f>(((I2833/60)/60)/24)+DATE(1970, 1, 1)</f>
        <v>42201.824884259258</v>
      </c>
      <c r="T2833" s="30">
        <f t="shared" si="89"/>
        <v>42171.824884259258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 s="19">
        <v>2500</v>
      </c>
      <c r="E2834" s="19">
        <v>2867.99</v>
      </c>
      <c r="F2834" s="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38">
        <f>ROUND((E2834/D2834)*100, 0)</f>
        <v>115</v>
      </c>
      <c r="P2834" s="19">
        <f t="shared" si="88"/>
        <v>30.19</v>
      </c>
      <c r="Q2834" t="s">
        <v>8321</v>
      </c>
      <c r="R2834" t="s">
        <v>8322</v>
      </c>
      <c r="S2834" s="30">
        <f>(((I2834/60)/60)/24)+DATE(1970, 1, 1)</f>
        <v>41966.916666666672</v>
      </c>
      <c r="T2834" s="30">
        <f t="shared" si="89"/>
        <v>41938.709421296298</v>
      </c>
    </row>
    <row r="2835" spans="1:20" x14ac:dyDescent="0.25">
      <c r="A2835">
        <v>2833</v>
      </c>
      <c r="B2835" s="3" t="s">
        <v>2833</v>
      </c>
      <c r="C2835" s="3" t="s">
        <v>6943</v>
      </c>
      <c r="D2835" s="19">
        <v>2700</v>
      </c>
      <c r="E2835" s="19">
        <v>2923</v>
      </c>
      <c r="F2835" s="34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38">
        <f>ROUND((E2835/D2835)*100, 0)</f>
        <v>108</v>
      </c>
      <c r="P2835" s="19">
        <f t="shared" si="88"/>
        <v>83.51</v>
      </c>
      <c r="Q2835" t="s">
        <v>8321</v>
      </c>
      <c r="R2835" t="s">
        <v>8322</v>
      </c>
      <c r="S2835" s="30">
        <f>(((I2835/60)/60)/24)+DATE(1970, 1, 1)</f>
        <v>42288.083333333328</v>
      </c>
      <c r="T2835" s="30">
        <f t="shared" si="89"/>
        <v>42268.127696759257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 s="19">
        <v>800</v>
      </c>
      <c r="E2836" s="19">
        <v>1360</v>
      </c>
      <c r="F2836" s="34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38">
        <f>ROUND((E2836/D2836)*100, 0)</f>
        <v>170</v>
      </c>
      <c r="P2836" s="19">
        <f t="shared" si="88"/>
        <v>64.760000000000005</v>
      </c>
      <c r="Q2836" t="s">
        <v>8321</v>
      </c>
      <c r="R2836" t="s">
        <v>8322</v>
      </c>
      <c r="S2836" s="30">
        <f>(((I2836/60)/60)/24)+DATE(1970, 1, 1)</f>
        <v>42034.959837962961</v>
      </c>
      <c r="T2836" s="30">
        <f t="shared" si="89"/>
        <v>42019.959837962961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 s="19">
        <v>1000</v>
      </c>
      <c r="E2837" s="19">
        <v>1870.99</v>
      </c>
      <c r="F2837" s="34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38">
        <f>ROUND((E2837/D2837)*100, 0)</f>
        <v>187</v>
      </c>
      <c r="P2837" s="19">
        <f t="shared" si="88"/>
        <v>20.12</v>
      </c>
      <c r="Q2837" t="s">
        <v>8321</v>
      </c>
      <c r="R2837" t="s">
        <v>8322</v>
      </c>
      <c r="S2837" s="30">
        <f>(((I2837/60)/60)/24)+DATE(1970, 1, 1)</f>
        <v>42343</v>
      </c>
      <c r="T2837" s="30">
        <f t="shared" si="89"/>
        <v>42313.703900462962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 s="19">
        <v>450</v>
      </c>
      <c r="E2838" s="19">
        <v>485</v>
      </c>
      <c r="F2838" s="34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38">
        <f>ROUND((E2838/D2838)*100, 0)</f>
        <v>108</v>
      </c>
      <c r="P2838" s="19">
        <f t="shared" si="88"/>
        <v>44.09</v>
      </c>
      <c r="Q2838" t="s">
        <v>8321</v>
      </c>
      <c r="R2838" t="s">
        <v>8322</v>
      </c>
      <c r="S2838" s="30">
        <f>(((I2838/60)/60)/24)+DATE(1970, 1, 1)</f>
        <v>42784.207638888889</v>
      </c>
      <c r="T2838" s="30">
        <f t="shared" si="89"/>
        <v>42746.261782407411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 s="19">
        <v>850</v>
      </c>
      <c r="E2839" s="19">
        <v>850</v>
      </c>
      <c r="F2839" s="34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38">
        <f>ROUND((E2839/D2839)*100, 0)</f>
        <v>100</v>
      </c>
      <c r="P2839" s="19">
        <f t="shared" si="88"/>
        <v>40.479999999999997</v>
      </c>
      <c r="Q2839" t="s">
        <v>8321</v>
      </c>
      <c r="R2839" t="s">
        <v>8322</v>
      </c>
      <c r="S2839" s="30">
        <f>(((I2839/60)/60)/24)+DATE(1970, 1, 1)</f>
        <v>42347.950046296297</v>
      </c>
      <c r="T2839" s="30">
        <f t="shared" si="89"/>
        <v>42307.908379629633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 s="19">
        <v>2000</v>
      </c>
      <c r="E2840" s="19">
        <v>2405</v>
      </c>
      <c r="F2840" s="34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38">
        <f>ROUND((E2840/D2840)*100, 0)</f>
        <v>120</v>
      </c>
      <c r="P2840" s="19">
        <f t="shared" si="88"/>
        <v>44.54</v>
      </c>
      <c r="Q2840" t="s">
        <v>8321</v>
      </c>
      <c r="R2840" t="s">
        <v>8322</v>
      </c>
      <c r="S2840" s="30">
        <f>(((I2840/60)/60)/24)+DATE(1970, 1, 1)</f>
        <v>41864.916666666664</v>
      </c>
      <c r="T2840" s="30">
        <f t="shared" si="89"/>
        <v>41842.607592592591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 s="19">
        <v>3500</v>
      </c>
      <c r="E2841" s="19">
        <v>3900</v>
      </c>
      <c r="F2841" s="34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38">
        <f>ROUND((E2841/D2841)*100, 0)</f>
        <v>111</v>
      </c>
      <c r="P2841" s="19">
        <f t="shared" si="88"/>
        <v>125.81</v>
      </c>
      <c r="Q2841" t="s">
        <v>8321</v>
      </c>
      <c r="R2841" t="s">
        <v>8322</v>
      </c>
      <c r="S2841" s="30">
        <f>(((I2841/60)/60)/24)+DATE(1970, 1, 1)</f>
        <v>41876.207638888889</v>
      </c>
      <c r="T2841" s="30">
        <f t="shared" si="89"/>
        <v>41853.240208333329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 s="19">
        <v>2500</v>
      </c>
      <c r="E2842" s="19">
        <v>2600</v>
      </c>
      <c r="F2842" s="34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38">
        <f>ROUND((E2842/D2842)*100, 0)</f>
        <v>104</v>
      </c>
      <c r="P2842" s="19">
        <f t="shared" si="88"/>
        <v>19.7</v>
      </c>
      <c r="Q2842" t="s">
        <v>8321</v>
      </c>
      <c r="R2842" t="s">
        <v>8322</v>
      </c>
      <c r="S2842" s="30">
        <f>(((I2842/60)/60)/24)+DATE(1970, 1, 1)</f>
        <v>42081.708333333328</v>
      </c>
      <c r="T2842" s="30">
        <f t="shared" si="89"/>
        <v>42060.035636574074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 s="19">
        <v>1000</v>
      </c>
      <c r="E2843" s="19">
        <v>10</v>
      </c>
      <c r="F2843" s="36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40">
        <f>ROUND((E2843/D2843)*100, 0)</f>
        <v>1</v>
      </c>
      <c r="P2843" s="19">
        <f t="shared" si="88"/>
        <v>10</v>
      </c>
      <c r="Q2843" t="s">
        <v>8321</v>
      </c>
      <c r="R2843" t="s">
        <v>8322</v>
      </c>
      <c r="S2843" s="30">
        <f>(((I2843/60)/60)/24)+DATE(1970, 1, 1)</f>
        <v>42351.781215277777</v>
      </c>
      <c r="T2843" s="30">
        <f t="shared" si="89"/>
        <v>42291.739548611105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 s="19">
        <v>1500</v>
      </c>
      <c r="E2844" s="19">
        <v>0</v>
      </c>
      <c r="F2844" s="36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40">
        <f>ROUND((E2844/D2844)*100, 0)</f>
        <v>0</v>
      </c>
      <c r="P2844" s="19">
        <f t="shared" si="88"/>
        <v>0</v>
      </c>
      <c r="Q2844" t="s">
        <v>8321</v>
      </c>
      <c r="R2844" t="s">
        <v>8322</v>
      </c>
      <c r="S2844" s="30">
        <f>(((I2844/60)/60)/24)+DATE(1970, 1, 1)</f>
        <v>41811.458333333336</v>
      </c>
      <c r="T2844" s="30">
        <f t="shared" si="89"/>
        <v>41784.952488425923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 s="19">
        <v>1200</v>
      </c>
      <c r="E2845" s="19">
        <v>0</v>
      </c>
      <c r="F2845" s="36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40">
        <f>ROUND((E2845/D2845)*100, 0)</f>
        <v>0</v>
      </c>
      <c r="P2845" s="19">
        <f t="shared" si="88"/>
        <v>0</v>
      </c>
      <c r="Q2845" t="s">
        <v>8321</v>
      </c>
      <c r="R2845" t="s">
        <v>8322</v>
      </c>
      <c r="S2845" s="30">
        <f>(((I2845/60)/60)/24)+DATE(1970, 1, 1)</f>
        <v>42534.166666666672</v>
      </c>
      <c r="T2845" s="30">
        <f t="shared" si="89"/>
        <v>42492.737847222219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 s="19">
        <v>550</v>
      </c>
      <c r="E2846" s="19">
        <v>30</v>
      </c>
      <c r="F2846" s="3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40">
        <f>ROUND((E2846/D2846)*100, 0)</f>
        <v>5</v>
      </c>
      <c r="P2846" s="19">
        <f t="shared" si="88"/>
        <v>30</v>
      </c>
      <c r="Q2846" t="s">
        <v>8321</v>
      </c>
      <c r="R2846" t="s">
        <v>8322</v>
      </c>
      <c r="S2846" s="30">
        <f>(((I2846/60)/60)/24)+DATE(1970, 1, 1)</f>
        <v>42739.546064814815</v>
      </c>
      <c r="T2846" s="30">
        <f t="shared" si="89"/>
        <v>42709.546064814815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 s="19">
        <v>7500</v>
      </c>
      <c r="E2847" s="19">
        <v>2366</v>
      </c>
      <c r="F2847" s="36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40">
        <f>ROUND((E2847/D2847)*100, 0)</f>
        <v>32</v>
      </c>
      <c r="P2847" s="19">
        <f t="shared" si="88"/>
        <v>60.67</v>
      </c>
      <c r="Q2847" t="s">
        <v>8321</v>
      </c>
      <c r="R2847" t="s">
        <v>8322</v>
      </c>
      <c r="S2847" s="30">
        <f>(((I2847/60)/60)/24)+DATE(1970, 1, 1)</f>
        <v>42163.016585648147</v>
      </c>
      <c r="T2847" s="30">
        <f t="shared" si="89"/>
        <v>42103.016585648147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 s="19">
        <v>8000</v>
      </c>
      <c r="E2848" s="19">
        <v>0</v>
      </c>
      <c r="F2848" s="36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40">
        <f>ROUND((E2848/D2848)*100, 0)</f>
        <v>0</v>
      </c>
      <c r="P2848" s="19">
        <f t="shared" si="88"/>
        <v>0</v>
      </c>
      <c r="Q2848" t="s">
        <v>8321</v>
      </c>
      <c r="R2848" t="s">
        <v>8322</v>
      </c>
      <c r="S2848" s="30">
        <f>(((I2848/60)/60)/24)+DATE(1970, 1, 1)</f>
        <v>42153.692060185189</v>
      </c>
      <c r="T2848" s="30">
        <f t="shared" si="89"/>
        <v>42108.692060185189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 s="19">
        <v>2000</v>
      </c>
      <c r="E2849" s="19">
        <v>0</v>
      </c>
      <c r="F2849" s="36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40">
        <f>ROUND((E2849/D2849)*100, 0)</f>
        <v>0</v>
      </c>
      <c r="P2849" s="19">
        <f t="shared" si="88"/>
        <v>0</v>
      </c>
      <c r="Q2849" t="s">
        <v>8321</v>
      </c>
      <c r="R2849" t="s">
        <v>8322</v>
      </c>
      <c r="S2849" s="30">
        <f>(((I2849/60)/60)/24)+DATE(1970, 1, 1)</f>
        <v>42513.806307870371</v>
      </c>
      <c r="T2849" s="30">
        <f t="shared" si="89"/>
        <v>42453.806307870371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 s="19">
        <v>35000</v>
      </c>
      <c r="E2850" s="19">
        <v>70</v>
      </c>
      <c r="F2850" s="36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40">
        <f>ROUND((E2850/D2850)*100, 0)</f>
        <v>0</v>
      </c>
      <c r="P2850" s="19">
        <f t="shared" si="88"/>
        <v>23.33</v>
      </c>
      <c r="Q2850" t="s">
        <v>8321</v>
      </c>
      <c r="R2850" t="s">
        <v>8322</v>
      </c>
      <c r="S2850" s="30">
        <f>(((I2850/60)/60)/24)+DATE(1970, 1, 1)</f>
        <v>42153.648831018523</v>
      </c>
      <c r="T2850" s="30">
        <f t="shared" si="89"/>
        <v>42123.648831018523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 s="19">
        <v>500</v>
      </c>
      <c r="E2851" s="19">
        <v>5</v>
      </c>
      <c r="F2851" s="36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40">
        <f>ROUND((E2851/D2851)*100, 0)</f>
        <v>1</v>
      </c>
      <c r="P2851" s="19">
        <f t="shared" si="88"/>
        <v>5</v>
      </c>
      <c r="Q2851" t="s">
        <v>8321</v>
      </c>
      <c r="R2851" t="s">
        <v>8322</v>
      </c>
      <c r="S2851" s="30">
        <f>(((I2851/60)/60)/24)+DATE(1970, 1, 1)</f>
        <v>42483.428240740745</v>
      </c>
      <c r="T2851" s="30">
        <f t="shared" si="89"/>
        <v>42453.428240740745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 s="19">
        <v>8000</v>
      </c>
      <c r="E2852" s="19">
        <v>311</v>
      </c>
      <c r="F2852" s="36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40">
        <f>ROUND((E2852/D2852)*100, 0)</f>
        <v>4</v>
      </c>
      <c r="P2852" s="19">
        <f t="shared" si="88"/>
        <v>23.92</v>
      </c>
      <c r="Q2852" t="s">
        <v>8321</v>
      </c>
      <c r="R2852" t="s">
        <v>8322</v>
      </c>
      <c r="S2852" s="30">
        <f>(((I2852/60)/60)/24)+DATE(1970, 1, 1)</f>
        <v>41888.007071759261</v>
      </c>
      <c r="T2852" s="30">
        <f t="shared" si="89"/>
        <v>41858.007071759261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 s="19">
        <v>4500</v>
      </c>
      <c r="E2853" s="19">
        <v>0</v>
      </c>
      <c r="F2853" s="36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40">
        <f>ROUND((E2853/D2853)*100, 0)</f>
        <v>0</v>
      </c>
      <c r="P2853" s="19">
        <f t="shared" si="88"/>
        <v>0</v>
      </c>
      <c r="Q2853" t="s">
        <v>8321</v>
      </c>
      <c r="R2853" t="s">
        <v>8322</v>
      </c>
      <c r="S2853" s="30">
        <f>(((I2853/60)/60)/24)+DATE(1970, 1, 1)</f>
        <v>42398.970138888893</v>
      </c>
      <c r="T2853" s="30">
        <f t="shared" si="89"/>
        <v>42390.002650462964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 s="19">
        <v>5000</v>
      </c>
      <c r="E2854" s="19">
        <v>95</v>
      </c>
      <c r="F2854" s="36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40">
        <f>ROUND((E2854/D2854)*100, 0)</f>
        <v>2</v>
      </c>
      <c r="P2854" s="19">
        <f t="shared" si="88"/>
        <v>15.83</v>
      </c>
      <c r="Q2854" t="s">
        <v>8321</v>
      </c>
      <c r="R2854" t="s">
        <v>8322</v>
      </c>
      <c r="S2854" s="30">
        <f>(((I2854/60)/60)/24)+DATE(1970, 1, 1)</f>
        <v>41811.045173611114</v>
      </c>
      <c r="T2854" s="30">
        <f t="shared" si="89"/>
        <v>41781.045173611114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 s="19">
        <v>9500</v>
      </c>
      <c r="E2855" s="19">
        <v>0</v>
      </c>
      <c r="F2855" s="36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40">
        <f>ROUND((E2855/D2855)*100, 0)</f>
        <v>0</v>
      </c>
      <c r="P2855" s="19">
        <f t="shared" si="88"/>
        <v>0</v>
      </c>
      <c r="Q2855" t="s">
        <v>8321</v>
      </c>
      <c r="R2855" t="s">
        <v>8322</v>
      </c>
      <c r="S2855" s="30">
        <f>(((I2855/60)/60)/24)+DATE(1970, 1, 1)</f>
        <v>41896.190937499996</v>
      </c>
      <c r="T2855" s="30">
        <f t="shared" si="89"/>
        <v>41836.190937499996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 s="19">
        <v>1000</v>
      </c>
      <c r="E2856" s="19">
        <v>417</v>
      </c>
      <c r="F2856" s="3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40">
        <f>ROUND((E2856/D2856)*100, 0)</f>
        <v>42</v>
      </c>
      <c r="P2856" s="19">
        <f t="shared" si="88"/>
        <v>29.79</v>
      </c>
      <c r="Q2856" t="s">
        <v>8321</v>
      </c>
      <c r="R2856" t="s">
        <v>8322</v>
      </c>
      <c r="S2856" s="30">
        <f>(((I2856/60)/60)/24)+DATE(1970, 1, 1)</f>
        <v>42131.71665509259</v>
      </c>
      <c r="T2856" s="30">
        <f t="shared" si="89"/>
        <v>42111.71665509259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 s="19">
        <v>600</v>
      </c>
      <c r="E2857" s="19">
        <v>300</v>
      </c>
      <c r="F2857" s="36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40">
        <f>ROUND((E2857/D2857)*100, 0)</f>
        <v>50</v>
      </c>
      <c r="P2857" s="19">
        <f t="shared" si="88"/>
        <v>60</v>
      </c>
      <c r="Q2857" t="s">
        <v>8321</v>
      </c>
      <c r="R2857" t="s">
        <v>8322</v>
      </c>
      <c r="S2857" s="30">
        <f>(((I2857/60)/60)/24)+DATE(1970, 1, 1)</f>
        <v>42398.981944444444</v>
      </c>
      <c r="T2857" s="30">
        <f t="shared" si="89"/>
        <v>42370.007766203707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 s="19">
        <v>3000</v>
      </c>
      <c r="E2858" s="19">
        <v>146</v>
      </c>
      <c r="F2858" s="36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40">
        <f>ROUND((E2858/D2858)*100, 0)</f>
        <v>5</v>
      </c>
      <c r="P2858" s="19">
        <f t="shared" si="88"/>
        <v>24.33</v>
      </c>
      <c r="Q2858" t="s">
        <v>8321</v>
      </c>
      <c r="R2858" t="s">
        <v>8322</v>
      </c>
      <c r="S2858" s="30">
        <f>(((I2858/60)/60)/24)+DATE(1970, 1, 1)</f>
        <v>42224.898611111115</v>
      </c>
      <c r="T2858" s="30">
        <f t="shared" si="89"/>
        <v>42165.037581018521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 s="19">
        <v>38000</v>
      </c>
      <c r="E2859" s="19">
        <v>7500</v>
      </c>
      <c r="F2859" s="36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40">
        <f>ROUND((E2859/D2859)*100, 0)</f>
        <v>20</v>
      </c>
      <c r="P2859" s="19">
        <f t="shared" si="88"/>
        <v>500</v>
      </c>
      <c r="Q2859" t="s">
        <v>8321</v>
      </c>
      <c r="R2859" t="s">
        <v>8322</v>
      </c>
      <c r="S2859" s="30">
        <f>(((I2859/60)/60)/24)+DATE(1970, 1, 1)</f>
        <v>42786.75</v>
      </c>
      <c r="T2859" s="30">
        <f t="shared" si="89"/>
        <v>42726.920081018514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 s="19">
        <v>1000</v>
      </c>
      <c r="E2860" s="19">
        <v>0</v>
      </c>
      <c r="F2860" s="36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40">
        <f>ROUND((E2860/D2860)*100, 0)</f>
        <v>0</v>
      </c>
      <c r="P2860" s="19">
        <f t="shared" si="88"/>
        <v>0</v>
      </c>
      <c r="Q2860" t="s">
        <v>8321</v>
      </c>
      <c r="R2860" t="s">
        <v>8322</v>
      </c>
      <c r="S2860" s="30">
        <f>(((I2860/60)/60)/24)+DATE(1970, 1, 1)</f>
        <v>41978.477777777778</v>
      </c>
      <c r="T2860" s="30">
        <f t="shared" si="89"/>
        <v>41954.545081018514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 s="19">
        <v>2000</v>
      </c>
      <c r="E2861" s="19">
        <v>35</v>
      </c>
      <c r="F2861" s="36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40">
        <f>ROUND((E2861/D2861)*100, 0)</f>
        <v>2</v>
      </c>
      <c r="P2861" s="19">
        <f t="shared" si="88"/>
        <v>35</v>
      </c>
      <c r="Q2861" t="s">
        <v>8321</v>
      </c>
      <c r="R2861" t="s">
        <v>8322</v>
      </c>
      <c r="S2861" s="30">
        <f>(((I2861/60)/60)/24)+DATE(1970, 1, 1)</f>
        <v>42293.362314814818</v>
      </c>
      <c r="T2861" s="30">
        <f t="shared" si="89"/>
        <v>42233.362314814818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 s="19">
        <v>4000</v>
      </c>
      <c r="E2862" s="19">
        <v>266</v>
      </c>
      <c r="F2862" s="36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40">
        <f>ROUND((E2862/D2862)*100, 0)</f>
        <v>7</v>
      </c>
      <c r="P2862" s="19">
        <f t="shared" si="88"/>
        <v>29.56</v>
      </c>
      <c r="Q2862" t="s">
        <v>8321</v>
      </c>
      <c r="R2862" t="s">
        <v>8322</v>
      </c>
      <c r="S2862" s="30">
        <f>(((I2862/60)/60)/24)+DATE(1970, 1, 1)</f>
        <v>42540.800648148142</v>
      </c>
      <c r="T2862" s="30">
        <f t="shared" si="89"/>
        <v>42480.800648148142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 s="19">
        <v>250</v>
      </c>
      <c r="E2863" s="19">
        <v>80</v>
      </c>
      <c r="F2863" s="36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40">
        <f>ROUND((E2863/D2863)*100, 0)</f>
        <v>32</v>
      </c>
      <c r="P2863" s="19">
        <f t="shared" si="88"/>
        <v>26.67</v>
      </c>
      <c r="Q2863" t="s">
        <v>8321</v>
      </c>
      <c r="R2863" t="s">
        <v>8322</v>
      </c>
      <c r="S2863" s="30">
        <f>(((I2863/60)/60)/24)+DATE(1970, 1, 1)</f>
        <v>42271.590833333335</v>
      </c>
      <c r="T2863" s="30">
        <f t="shared" si="89"/>
        <v>42257.590833333335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 s="19">
        <v>12700</v>
      </c>
      <c r="E2864" s="19">
        <v>55</v>
      </c>
      <c r="F2864" s="36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40">
        <f>ROUND((E2864/D2864)*100, 0)</f>
        <v>0</v>
      </c>
      <c r="P2864" s="19">
        <f t="shared" si="88"/>
        <v>18.329999999999998</v>
      </c>
      <c r="Q2864" t="s">
        <v>8321</v>
      </c>
      <c r="R2864" t="s">
        <v>8322</v>
      </c>
      <c r="S2864" s="30">
        <f>(((I2864/60)/60)/24)+DATE(1970, 1, 1)</f>
        <v>41814.789687500001</v>
      </c>
      <c r="T2864" s="30">
        <f t="shared" si="89"/>
        <v>41784.789687500001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 s="19">
        <v>50000</v>
      </c>
      <c r="E2865" s="19">
        <v>20</v>
      </c>
      <c r="F2865" s="36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40">
        <f>ROUND((E2865/D2865)*100, 0)</f>
        <v>0</v>
      </c>
      <c r="P2865" s="19">
        <f t="shared" si="88"/>
        <v>20</v>
      </c>
      <c r="Q2865" t="s">
        <v>8321</v>
      </c>
      <c r="R2865" t="s">
        <v>8322</v>
      </c>
      <c r="S2865" s="30">
        <f>(((I2865/60)/60)/24)+DATE(1970, 1, 1)</f>
        <v>41891.675034722226</v>
      </c>
      <c r="T2865" s="30">
        <f t="shared" si="89"/>
        <v>41831.675034722226</v>
      </c>
    </row>
    <row r="2866" spans="1:20" x14ac:dyDescent="0.25">
      <c r="A2866">
        <v>2864</v>
      </c>
      <c r="B2866" s="3" t="s">
        <v>2864</v>
      </c>
      <c r="C2866" s="3" t="s">
        <v>6974</v>
      </c>
      <c r="D2866" s="19">
        <v>2500</v>
      </c>
      <c r="E2866" s="19">
        <v>40</v>
      </c>
      <c r="F2866" s="3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40">
        <f>ROUND((E2866/D2866)*100, 0)</f>
        <v>2</v>
      </c>
      <c r="P2866" s="19">
        <f t="shared" si="88"/>
        <v>13.33</v>
      </c>
      <c r="Q2866" t="s">
        <v>8321</v>
      </c>
      <c r="R2866" t="s">
        <v>8322</v>
      </c>
      <c r="S2866" s="30">
        <f>(((I2866/60)/60)/24)+DATE(1970, 1, 1)</f>
        <v>42202.554166666669</v>
      </c>
      <c r="T2866" s="30">
        <f t="shared" si="89"/>
        <v>42172.613506944443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 s="19">
        <v>2888</v>
      </c>
      <c r="E2867" s="19">
        <v>0</v>
      </c>
      <c r="F2867" s="36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40">
        <f>ROUND((E2867/D2867)*100, 0)</f>
        <v>0</v>
      </c>
      <c r="P2867" s="19">
        <f t="shared" si="88"/>
        <v>0</v>
      </c>
      <c r="Q2867" t="s">
        <v>8321</v>
      </c>
      <c r="R2867" t="s">
        <v>8322</v>
      </c>
      <c r="S2867" s="30">
        <f>(((I2867/60)/60)/24)+DATE(1970, 1, 1)</f>
        <v>42010.114108796297</v>
      </c>
      <c r="T2867" s="30">
        <f t="shared" si="89"/>
        <v>41950.114108796297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 s="19">
        <v>5000</v>
      </c>
      <c r="E2868" s="19">
        <v>45</v>
      </c>
      <c r="F2868" s="36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40">
        <f>ROUND((E2868/D2868)*100, 0)</f>
        <v>1</v>
      </c>
      <c r="P2868" s="19">
        <f t="shared" si="88"/>
        <v>22.5</v>
      </c>
      <c r="Q2868" t="s">
        <v>8321</v>
      </c>
      <c r="R2868" t="s">
        <v>8322</v>
      </c>
      <c r="S2868" s="30">
        <f>(((I2868/60)/60)/24)+DATE(1970, 1, 1)</f>
        <v>42657.916666666672</v>
      </c>
      <c r="T2868" s="30">
        <f t="shared" si="89"/>
        <v>42627.955104166671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 s="19">
        <v>2500</v>
      </c>
      <c r="E2869" s="19">
        <v>504</v>
      </c>
      <c r="F2869" s="36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40">
        <f>ROUND((E2869/D2869)*100, 0)</f>
        <v>20</v>
      </c>
      <c r="P2869" s="19">
        <f t="shared" si="88"/>
        <v>50.4</v>
      </c>
      <c r="Q2869" t="s">
        <v>8321</v>
      </c>
      <c r="R2869" t="s">
        <v>8322</v>
      </c>
      <c r="S2869" s="30">
        <f>(((I2869/60)/60)/24)+DATE(1970, 1, 1)</f>
        <v>42555.166666666672</v>
      </c>
      <c r="T2869" s="30">
        <f t="shared" si="89"/>
        <v>42531.195277777777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 s="19">
        <v>15000</v>
      </c>
      <c r="E2870" s="19">
        <v>6301.76</v>
      </c>
      <c r="F2870" s="36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40">
        <f>ROUND((E2870/D2870)*100, 0)</f>
        <v>42</v>
      </c>
      <c r="P2870" s="19">
        <f t="shared" si="88"/>
        <v>105.03</v>
      </c>
      <c r="Q2870" t="s">
        <v>8321</v>
      </c>
      <c r="R2870" t="s">
        <v>8322</v>
      </c>
      <c r="S2870" s="30">
        <f>(((I2870/60)/60)/24)+DATE(1970, 1, 1)</f>
        <v>42648.827013888891</v>
      </c>
      <c r="T2870" s="30">
        <f t="shared" si="89"/>
        <v>42618.827013888891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 s="19">
        <v>20000</v>
      </c>
      <c r="E2871" s="19">
        <v>177</v>
      </c>
      <c r="F2871" s="36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40">
        <f>ROUND((E2871/D2871)*100, 0)</f>
        <v>1</v>
      </c>
      <c r="P2871" s="19">
        <f t="shared" si="88"/>
        <v>35.4</v>
      </c>
      <c r="Q2871" t="s">
        <v>8321</v>
      </c>
      <c r="R2871" t="s">
        <v>8322</v>
      </c>
      <c r="S2871" s="30">
        <f>(((I2871/60)/60)/24)+DATE(1970, 1, 1)</f>
        <v>42570.593530092592</v>
      </c>
      <c r="T2871" s="30">
        <f t="shared" si="89"/>
        <v>42540.593530092592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 s="19">
        <v>5000</v>
      </c>
      <c r="E2872" s="19">
        <v>750</v>
      </c>
      <c r="F2872" s="36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40">
        <f>ROUND((E2872/D2872)*100, 0)</f>
        <v>15</v>
      </c>
      <c r="P2872" s="19">
        <f t="shared" si="88"/>
        <v>83.33</v>
      </c>
      <c r="Q2872" t="s">
        <v>8321</v>
      </c>
      <c r="R2872" t="s">
        <v>8322</v>
      </c>
      <c r="S2872" s="30">
        <f>(((I2872/60)/60)/24)+DATE(1970, 1, 1)</f>
        <v>41776.189409722225</v>
      </c>
      <c r="T2872" s="30">
        <f t="shared" si="89"/>
        <v>41746.189409722225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 s="19">
        <v>10000</v>
      </c>
      <c r="E2873" s="19">
        <v>467</v>
      </c>
      <c r="F2873" s="36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40">
        <f>ROUND((E2873/D2873)*100, 0)</f>
        <v>5</v>
      </c>
      <c r="P2873" s="19">
        <f t="shared" si="88"/>
        <v>35.92</v>
      </c>
      <c r="Q2873" t="s">
        <v>8321</v>
      </c>
      <c r="R2873" t="s">
        <v>8322</v>
      </c>
      <c r="S2873" s="30">
        <f>(((I2873/60)/60)/24)+DATE(1970, 1, 1)</f>
        <v>41994.738576388889</v>
      </c>
      <c r="T2873" s="30">
        <f t="shared" si="89"/>
        <v>41974.738576388889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 s="19">
        <v>3000</v>
      </c>
      <c r="E2874" s="19">
        <v>0</v>
      </c>
      <c r="F2874" s="36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40">
        <f>ROUND((E2874/D2874)*100, 0)</f>
        <v>0</v>
      </c>
      <c r="P2874" s="19">
        <f t="shared" si="88"/>
        <v>0</v>
      </c>
      <c r="Q2874" t="s">
        <v>8321</v>
      </c>
      <c r="R2874" t="s">
        <v>8322</v>
      </c>
      <c r="S2874" s="30">
        <f>(((I2874/60)/60)/24)+DATE(1970, 1, 1)</f>
        <v>42175.11618055556</v>
      </c>
      <c r="T2874" s="30">
        <f t="shared" si="89"/>
        <v>42115.11618055556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 s="19">
        <v>2500</v>
      </c>
      <c r="E2875" s="19">
        <v>953</v>
      </c>
      <c r="F2875" s="36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40">
        <f>ROUND((E2875/D2875)*100, 0)</f>
        <v>38</v>
      </c>
      <c r="P2875" s="19">
        <f t="shared" si="88"/>
        <v>119.13</v>
      </c>
      <c r="Q2875" t="s">
        <v>8321</v>
      </c>
      <c r="R2875" t="s">
        <v>8322</v>
      </c>
      <c r="S2875" s="30">
        <f>(((I2875/60)/60)/24)+DATE(1970, 1, 1)</f>
        <v>42032.817488425921</v>
      </c>
      <c r="T2875" s="30">
        <f t="shared" si="89"/>
        <v>42002.817488425921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 s="19">
        <v>5000</v>
      </c>
      <c r="E2876" s="19">
        <v>271</v>
      </c>
      <c r="F2876" s="3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40">
        <f>ROUND((E2876/D2876)*100, 0)</f>
        <v>5</v>
      </c>
      <c r="P2876" s="19">
        <f t="shared" si="88"/>
        <v>90.33</v>
      </c>
      <c r="Q2876" t="s">
        <v>8321</v>
      </c>
      <c r="R2876" t="s">
        <v>8322</v>
      </c>
      <c r="S2876" s="30">
        <f>(((I2876/60)/60)/24)+DATE(1970, 1, 1)</f>
        <v>42752.84474537037</v>
      </c>
      <c r="T2876" s="30">
        <f t="shared" si="89"/>
        <v>42722.84474537037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 s="19">
        <v>20000</v>
      </c>
      <c r="E2877" s="19">
        <v>7</v>
      </c>
      <c r="F2877" s="36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40">
        <f>ROUND((E2877/D2877)*100, 0)</f>
        <v>0</v>
      </c>
      <c r="P2877" s="19">
        <f t="shared" si="88"/>
        <v>2.33</v>
      </c>
      <c r="Q2877" t="s">
        <v>8321</v>
      </c>
      <c r="R2877" t="s">
        <v>8322</v>
      </c>
      <c r="S2877" s="30">
        <f>(((I2877/60)/60)/24)+DATE(1970, 1, 1)</f>
        <v>42495.128391203703</v>
      </c>
      <c r="T2877" s="30">
        <f t="shared" si="89"/>
        <v>42465.128391203703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 s="19">
        <v>150000</v>
      </c>
      <c r="E2878" s="19">
        <v>0</v>
      </c>
      <c r="F2878" s="36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40">
        <f>ROUND((E2878/D2878)*100, 0)</f>
        <v>0</v>
      </c>
      <c r="P2878" s="19">
        <f t="shared" si="88"/>
        <v>0</v>
      </c>
      <c r="Q2878" t="s">
        <v>8321</v>
      </c>
      <c r="R2878" t="s">
        <v>8322</v>
      </c>
      <c r="S2878" s="30">
        <f>(((I2878/60)/60)/24)+DATE(1970, 1, 1)</f>
        <v>42201.743969907402</v>
      </c>
      <c r="T2878" s="30">
        <f t="shared" si="89"/>
        <v>42171.743969907402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 s="19">
        <v>6000</v>
      </c>
      <c r="E2879" s="19">
        <v>650</v>
      </c>
      <c r="F2879" s="36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40">
        <f>ROUND((E2879/D2879)*100, 0)</f>
        <v>11</v>
      </c>
      <c r="P2879" s="19">
        <f t="shared" si="88"/>
        <v>108.33</v>
      </c>
      <c r="Q2879" t="s">
        <v>8321</v>
      </c>
      <c r="R2879" t="s">
        <v>8322</v>
      </c>
      <c r="S2879" s="30">
        <f>(((I2879/60)/60)/24)+DATE(1970, 1, 1)</f>
        <v>42704.708333333328</v>
      </c>
      <c r="T2879" s="30">
        <f t="shared" si="89"/>
        <v>42672.955138888887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 s="19">
        <v>3000</v>
      </c>
      <c r="E2880" s="19">
        <v>63</v>
      </c>
      <c r="F2880" s="36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40">
        <f>ROUND((E2880/D2880)*100, 0)</f>
        <v>2</v>
      </c>
      <c r="P2880" s="19">
        <f t="shared" si="88"/>
        <v>15.75</v>
      </c>
      <c r="Q2880" t="s">
        <v>8321</v>
      </c>
      <c r="R2880" t="s">
        <v>8322</v>
      </c>
      <c r="S2880" s="30">
        <f>(((I2880/60)/60)/24)+DATE(1970, 1, 1)</f>
        <v>42188.615682870368</v>
      </c>
      <c r="T2880" s="30">
        <f t="shared" si="89"/>
        <v>42128.615682870368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 s="19">
        <v>11200</v>
      </c>
      <c r="E2881" s="19">
        <v>29</v>
      </c>
      <c r="F2881" s="36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40">
        <f>ROUND((E2881/D2881)*100, 0)</f>
        <v>0</v>
      </c>
      <c r="P2881" s="19">
        <f t="shared" si="88"/>
        <v>29</v>
      </c>
      <c r="Q2881" t="s">
        <v>8321</v>
      </c>
      <c r="R2881" t="s">
        <v>8322</v>
      </c>
      <c r="S2881" s="30">
        <f>(((I2881/60)/60)/24)+DATE(1970, 1, 1)</f>
        <v>42389.725243055553</v>
      </c>
      <c r="T2881" s="30">
        <f t="shared" si="89"/>
        <v>42359.725243055553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 s="19">
        <v>12000</v>
      </c>
      <c r="E2882" s="19">
        <v>2800</v>
      </c>
      <c r="F2882" s="36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40">
        <f>ROUND((E2882/D2882)*100, 0)</f>
        <v>23</v>
      </c>
      <c r="P2882" s="19">
        <f t="shared" si="88"/>
        <v>96.55</v>
      </c>
      <c r="Q2882" t="s">
        <v>8321</v>
      </c>
      <c r="R2882" t="s">
        <v>8322</v>
      </c>
      <c r="S2882" s="30">
        <f>(((I2882/60)/60)/24)+DATE(1970, 1, 1)</f>
        <v>42236.711805555555</v>
      </c>
      <c r="T2882" s="30">
        <f t="shared" si="89"/>
        <v>42192.905694444446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 s="19">
        <v>5500</v>
      </c>
      <c r="E2883" s="19">
        <v>0</v>
      </c>
      <c r="F2883" s="36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40">
        <f>ROUND((E2883/D2883)*100, 0)</f>
        <v>0</v>
      </c>
      <c r="P2883" s="19">
        <f t="shared" ref="P2883:P2946" si="90">IFERROR(ROUND((E2883/L2883), 2),0)</f>
        <v>0</v>
      </c>
      <c r="Q2883" t="s">
        <v>8321</v>
      </c>
      <c r="R2883" t="s">
        <v>8322</v>
      </c>
      <c r="S2883" s="30">
        <f>(((I2883/60)/60)/24)+DATE(1970, 1, 1)</f>
        <v>41976.639305555553</v>
      </c>
      <c r="T2883" s="30">
        <f t="shared" ref="T2883:T2946" si="91">(((J2883/60)/60)/24)+DATE(1970, 1, 1)</f>
        <v>41916.597638888888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 s="19">
        <v>750</v>
      </c>
      <c r="E2884" s="19">
        <v>252</v>
      </c>
      <c r="F2884" s="36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40">
        <f>ROUND((E2884/D2884)*100, 0)</f>
        <v>34</v>
      </c>
      <c r="P2884" s="19">
        <f t="shared" si="90"/>
        <v>63</v>
      </c>
      <c r="Q2884" t="s">
        <v>8321</v>
      </c>
      <c r="R2884" t="s">
        <v>8322</v>
      </c>
      <c r="S2884" s="30">
        <f>(((I2884/60)/60)/24)+DATE(1970, 1, 1)</f>
        <v>42491.596273148149</v>
      </c>
      <c r="T2884" s="30">
        <f t="shared" si="91"/>
        <v>42461.596273148149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 s="19">
        <v>10000</v>
      </c>
      <c r="E2885" s="19">
        <v>1908</v>
      </c>
      <c r="F2885" s="36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40">
        <f>ROUND((E2885/D2885)*100, 0)</f>
        <v>19</v>
      </c>
      <c r="P2885" s="19">
        <f t="shared" si="90"/>
        <v>381.6</v>
      </c>
      <c r="Q2885" t="s">
        <v>8321</v>
      </c>
      <c r="R2885" t="s">
        <v>8322</v>
      </c>
      <c r="S2885" s="30">
        <f>(((I2885/60)/60)/24)+DATE(1970, 1, 1)</f>
        <v>42406.207638888889</v>
      </c>
      <c r="T2885" s="30">
        <f t="shared" si="91"/>
        <v>42370.90320601852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 s="19">
        <v>45000</v>
      </c>
      <c r="E2886" s="19">
        <v>185</v>
      </c>
      <c r="F2886" s="3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40">
        <f>ROUND((E2886/D2886)*100, 0)</f>
        <v>0</v>
      </c>
      <c r="P2886" s="19">
        <f t="shared" si="90"/>
        <v>46.25</v>
      </c>
      <c r="Q2886" t="s">
        <v>8321</v>
      </c>
      <c r="R2886" t="s">
        <v>8322</v>
      </c>
      <c r="S2886" s="30">
        <f>(((I2886/60)/60)/24)+DATE(1970, 1, 1)</f>
        <v>41978.727256944447</v>
      </c>
      <c r="T2886" s="30">
        <f t="shared" si="91"/>
        <v>41948.727256944447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 s="19">
        <v>400</v>
      </c>
      <c r="E2887" s="19">
        <v>130</v>
      </c>
      <c r="F2887" s="36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40">
        <f>ROUND((E2887/D2887)*100, 0)</f>
        <v>33</v>
      </c>
      <c r="P2887" s="19">
        <f t="shared" si="90"/>
        <v>26</v>
      </c>
      <c r="Q2887" t="s">
        <v>8321</v>
      </c>
      <c r="R2887" t="s">
        <v>8322</v>
      </c>
      <c r="S2887" s="30">
        <f>(((I2887/60)/60)/24)+DATE(1970, 1, 1)</f>
        <v>42077.034733796296</v>
      </c>
      <c r="T2887" s="30">
        <f t="shared" si="91"/>
        <v>42047.07640046296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 s="19">
        <v>200</v>
      </c>
      <c r="E2888" s="19">
        <v>10</v>
      </c>
      <c r="F2888" s="36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40">
        <f>ROUND((E2888/D2888)*100, 0)</f>
        <v>5</v>
      </c>
      <c r="P2888" s="19">
        <f t="shared" si="90"/>
        <v>10</v>
      </c>
      <c r="Q2888" t="s">
        <v>8321</v>
      </c>
      <c r="R2888" t="s">
        <v>8322</v>
      </c>
      <c r="S2888" s="30">
        <f>(((I2888/60)/60)/24)+DATE(1970, 1, 1)</f>
        <v>42266.165972222225</v>
      </c>
      <c r="T2888" s="30">
        <f t="shared" si="91"/>
        <v>42261.632916666669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 s="19">
        <v>3000</v>
      </c>
      <c r="E2889" s="19">
        <v>5</v>
      </c>
      <c r="F2889" s="36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40">
        <f>ROUND((E2889/D2889)*100, 0)</f>
        <v>0</v>
      </c>
      <c r="P2889" s="19">
        <f t="shared" si="90"/>
        <v>5</v>
      </c>
      <c r="Q2889" t="s">
        <v>8321</v>
      </c>
      <c r="R2889" t="s">
        <v>8322</v>
      </c>
      <c r="S2889" s="30">
        <f>(((I2889/60)/60)/24)+DATE(1970, 1, 1)</f>
        <v>42015.427361111113</v>
      </c>
      <c r="T2889" s="30">
        <f t="shared" si="91"/>
        <v>41985.427361111113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 s="19">
        <v>30000</v>
      </c>
      <c r="E2890" s="19">
        <v>0</v>
      </c>
      <c r="F2890" s="36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40">
        <f>ROUND((E2890/D2890)*100, 0)</f>
        <v>0</v>
      </c>
      <c r="P2890" s="19">
        <f t="shared" si="90"/>
        <v>0</v>
      </c>
      <c r="Q2890" t="s">
        <v>8321</v>
      </c>
      <c r="R2890" t="s">
        <v>8322</v>
      </c>
      <c r="S2890" s="30">
        <f>(((I2890/60)/60)/24)+DATE(1970, 1, 1)</f>
        <v>41930.207638888889</v>
      </c>
      <c r="T2890" s="30">
        <f t="shared" si="91"/>
        <v>41922.535185185188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 s="19">
        <v>3000</v>
      </c>
      <c r="E2891" s="19">
        <v>1142</v>
      </c>
      <c r="F2891" s="36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40">
        <f>ROUND((E2891/D2891)*100, 0)</f>
        <v>38</v>
      </c>
      <c r="P2891" s="19">
        <f t="shared" si="90"/>
        <v>81.569999999999993</v>
      </c>
      <c r="Q2891" t="s">
        <v>8321</v>
      </c>
      <c r="R2891" t="s">
        <v>8322</v>
      </c>
      <c r="S2891" s="30">
        <f>(((I2891/60)/60)/24)+DATE(1970, 1, 1)</f>
        <v>41880.863252314812</v>
      </c>
      <c r="T2891" s="30">
        <f t="shared" si="91"/>
        <v>41850.863252314812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 s="19">
        <v>2000</v>
      </c>
      <c r="E2892" s="19">
        <v>21</v>
      </c>
      <c r="F2892" s="36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40">
        <f>ROUND((E2892/D2892)*100, 0)</f>
        <v>1</v>
      </c>
      <c r="P2892" s="19">
        <f t="shared" si="90"/>
        <v>7</v>
      </c>
      <c r="Q2892" t="s">
        <v>8321</v>
      </c>
      <c r="R2892" t="s">
        <v>8322</v>
      </c>
      <c r="S2892" s="30">
        <f>(((I2892/60)/60)/24)+DATE(1970, 1, 1)</f>
        <v>41860.125</v>
      </c>
      <c r="T2892" s="30">
        <f t="shared" si="91"/>
        <v>41831.742962962962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 s="19">
        <v>10000</v>
      </c>
      <c r="E2893" s="19">
        <v>273</v>
      </c>
      <c r="F2893" s="36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40">
        <f>ROUND((E2893/D2893)*100, 0)</f>
        <v>3</v>
      </c>
      <c r="P2893" s="19">
        <f t="shared" si="90"/>
        <v>27.3</v>
      </c>
      <c r="Q2893" t="s">
        <v>8321</v>
      </c>
      <c r="R2893" t="s">
        <v>8322</v>
      </c>
      <c r="S2893" s="30">
        <f>(((I2893/60)/60)/24)+DATE(1970, 1, 1)</f>
        <v>42475.84175925926</v>
      </c>
      <c r="T2893" s="30">
        <f t="shared" si="91"/>
        <v>42415.883425925931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 s="19">
        <v>5500</v>
      </c>
      <c r="E2894" s="19">
        <v>500</v>
      </c>
      <c r="F2894" s="36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40">
        <f>ROUND((E2894/D2894)*100, 0)</f>
        <v>9</v>
      </c>
      <c r="P2894" s="19">
        <f t="shared" si="90"/>
        <v>29.41</v>
      </c>
      <c r="Q2894" t="s">
        <v>8321</v>
      </c>
      <c r="R2894" t="s">
        <v>8322</v>
      </c>
      <c r="S2894" s="30">
        <f>(((I2894/60)/60)/24)+DATE(1970, 1, 1)</f>
        <v>41876.875</v>
      </c>
      <c r="T2894" s="30">
        <f t="shared" si="91"/>
        <v>41869.714166666665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 s="19">
        <v>5000</v>
      </c>
      <c r="E2895" s="19">
        <v>25</v>
      </c>
      <c r="F2895" s="36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40">
        <f>ROUND((E2895/D2895)*100, 0)</f>
        <v>1</v>
      </c>
      <c r="P2895" s="19">
        <f t="shared" si="90"/>
        <v>12.5</v>
      </c>
      <c r="Q2895" t="s">
        <v>8321</v>
      </c>
      <c r="R2895" t="s">
        <v>8322</v>
      </c>
      <c r="S2895" s="30">
        <f>(((I2895/60)/60)/24)+DATE(1970, 1, 1)</f>
        <v>42013.083333333328</v>
      </c>
      <c r="T2895" s="30">
        <f t="shared" si="91"/>
        <v>41953.773090277777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 s="19">
        <v>50000</v>
      </c>
      <c r="E2896" s="19">
        <v>0</v>
      </c>
      <c r="F2896" s="3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40">
        <f>ROUND((E2896/D2896)*100, 0)</f>
        <v>0</v>
      </c>
      <c r="P2896" s="19">
        <f t="shared" si="90"/>
        <v>0</v>
      </c>
      <c r="Q2896" t="s">
        <v>8321</v>
      </c>
      <c r="R2896" t="s">
        <v>8322</v>
      </c>
      <c r="S2896" s="30">
        <f>(((I2896/60)/60)/24)+DATE(1970, 1, 1)</f>
        <v>42097.944618055553</v>
      </c>
      <c r="T2896" s="30">
        <f t="shared" si="91"/>
        <v>42037.986284722225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 s="19">
        <v>500</v>
      </c>
      <c r="E2897" s="19">
        <v>23</v>
      </c>
      <c r="F2897" s="36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40">
        <f>ROUND((E2897/D2897)*100, 0)</f>
        <v>5</v>
      </c>
      <c r="P2897" s="19">
        <f t="shared" si="90"/>
        <v>5.75</v>
      </c>
      <c r="Q2897" t="s">
        <v>8321</v>
      </c>
      <c r="R2897" t="s">
        <v>8322</v>
      </c>
      <c r="S2897" s="30">
        <f>(((I2897/60)/60)/24)+DATE(1970, 1, 1)</f>
        <v>41812.875</v>
      </c>
      <c r="T2897" s="30">
        <f t="shared" si="91"/>
        <v>41811.555462962962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 s="19">
        <v>3000</v>
      </c>
      <c r="E2898" s="19">
        <v>625</v>
      </c>
      <c r="F2898" s="36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40">
        <f>ROUND((E2898/D2898)*100, 0)</f>
        <v>21</v>
      </c>
      <c r="P2898" s="19">
        <f t="shared" si="90"/>
        <v>52.08</v>
      </c>
      <c r="Q2898" t="s">
        <v>8321</v>
      </c>
      <c r="R2898" t="s">
        <v>8322</v>
      </c>
      <c r="S2898" s="30">
        <f>(((I2898/60)/60)/24)+DATE(1970, 1, 1)</f>
        <v>42716.25</v>
      </c>
      <c r="T2898" s="30">
        <f t="shared" si="91"/>
        <v>42701.908807870372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 s="19">
        <v>12000</v>
      </c>
      <c r="E2899" s="19">
        <v>550</v>
      </c>
      <c r="F2899" s="36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40">
        <f>ROUND((E2899/D2899)*100, 0)</f>
        <v>5</v>
      </c>
      <c r="P2899" s="19">
        <f t="shared" si="90"/>
        <v>183.33</v>
      </c>
      <c r="Q2899" t="s">
        <v>8321</v>
      </c>
      <c r="R2899" t="s">
        <v>8322</v>
      </c>
      <c r="S2899" s="30">
        <f>(((I2899/60)/60)/24)+DATE(1970, 1, 1)</f>
        <v>42288.645196759258</v>
      </c>
      <c r="T2899" s="30">
        <f t="shared" si="91"/>
        <v>42258.646504629629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 s="19">
        <v>7500</v>
      </c>
      <c r="E2900" s="19">
        <v>316</v>
      </c>
      <c r="F2900" s="36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40">
        <f>ROUND((E2900/D2900)*100, 0)</f>
        <v>4</v>
      </c>
      <c r="P2900" s="19">
        <f t="shared" si="90"/>
        <v>26.33</v>
      </c>
      <c r="Q2900" t="s">
        <v>8321</v>
      </c>
      <c r="R2900" t="s">
        <v>8322</v>
      </c>
      <c r="S2900" s="30">
        <f>(((I2900/60)/60)/24)+DATE(1970, 1, 1)</f>
        <v>42308.664965277778</v>
      </c>
      <c r="T2900" s="30">
        <f t="shared" si="91"/>
        <v>42278.664965277778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 s="19">
        <v>10000</v>
      </c>
      <c r="E2901" s="19">
        <v>0</v>
      </c>
      <c r="F2901" s="36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40">
        <f>ROUND((E2901/D2901)*100, 0)</f>
        <v>0</v>
      </c>
      <c r="P2901" s="19">
        <f t="shared" si="90"/>
        <v>0</v>
      </c>
      <c r="Q2901" t="s">
        <v>8321</v>
      </c>
      <c r="R2901" t="s">
        <v>8322</v>
      </c>
      <c r="S2901" s="30">
        <f>(((I2901/60)/60)/24)+DATE(1970, 1, 1)</f>
        <v>42575.078217592592</v>
      </c>
      <c r="T2901" s="30">
        <f t="shared" si="91"/>
        <v>42515.078217592592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 s="19">
        <v>5500</v>
      </c>
      <c r="E2902" s="19">
        <v>3405</v>
      </c>
      <c r="F2902" s="36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40">
        <f>ROUND((E2902/D2902)*100, 0)</f>
        <v>62</v>
      </c>
      <c r="P2902" s="19">
        <f t="shared" si="90"/>
        <v>486.43</v>
      </c>
      <c r="Q2902" t="s">
        <v>8321</v>
      </c>
      <c r="R2902" t="s">
        <v>8322</v>
      </c>
      <c r="S2902" s="30">
        <f>(((I2902/60)/60)/24)+DATE(1970, 1, 1)</f>
        <v>41860.234166666669</v>
      </c>
      <c r="T2902" s="30">
        <f t="shared" si="91"/>
        <v>41830.234166666669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 s="19">
        <v>750</v>
      </c>
      <c r="E2903" s="19">
        <v>6</v>
      </c>
      <c r="F2903" s="36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40">
        <f>ROUND((E2903/D2903)*100, 0)</f>
        <v>1</v>
      </c>
      <c r="P2903" s="19">
        <f t="shared" si="90"/>
        <v>3</v>
      </c>
      <c r="Q2903" t="s">
        <v>8321</v>
      </c>
      <c r="R2903" t="s">
        <v>8322</v>
      </c>
      <c r="S2903" s="30">
        <f>(((I2903/60)/60)/24)+DATE(1970, 1, 1)</f>
        <v>42042.904386574075</v>
      </c>
      <c r="T2903" s="30">
        <f t="shared" si="91"/>
        <v>41982.904386574075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 s="19">
        <v>150000</v>
      </c>
      <c r="E2904" s="19">
        <v>25</v>
      </c>
      <c r="F2904" s="36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40">
        <f>ROUND((E2904/D2904)*100, 0)</f>
        <v>0</v>
      </c>
      <c r="P2904" s="19">
        <f t="shared" si="90"/>
        <v>25</v>
      </c>
      <c r="Q2904" t="s">
        <v>8321</v>
      </c>
      <c r="R2904" t="s">
        <v>8322</v>
      </c>
      <c r="S2904" s="30">
        <f>(((I2904/60)/60)/24)+DATE(1970, 1, 1)</f>
        <v>42240.439768518518</v>
      </c>
      <c r="T2904" s="30">
        <f t="shared" si="91"/>
        <v>42210.439768518518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 s="19">
        <v>5000</v>
      </c>
      <c r="E2905" s="19">
        <v>39</v>
      </c>
      <c r="F2905" s="36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40">
        <f>ROUND((E2905/D2905)*100, 0)</f>
        <v>1</v>
      </c>
      <c r="P2905" s="19">
        <f t="shared" si="90"/>
        <v>9.75</v>
      </c>
      <c r="Q2905" t="s">
        <v>8321</v>
      </c>
      <c r="R2905" t="s">
        <v>8322</v>
      </c>
      <c r="S2905" s="30">
        <f>(((I2905/60)/60)/24)+DATE(1970, 1, 1)</f>
        <v>42256.166874999995</v>
      </c>
      <c r="T2905" s="30">
        <f t="shared" si="91"/>
        <v>42196.166874999995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 s="19">
        <v>1500</v>
      </c>
      <c r="E2906" s="19">
        <v>75</v>
      </c>
      <c r="F2906" s="3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40">
        <f>ROUND((E2906/D2906)*100, 0)</f>
        <v>5</v>
      </c>
      <c r="P2906" s="19">
        <f t="shared" si="90"/>
        <v>18.75</v>
      </c>
      <c r="Q2906" t="s">
        <v>8321</v>
      </c>
      <c r="R2906" t="s">
        <v>8322</v>
      </c>
      <c r="S2906" s="30">
        <f>(((I2906/60)/60)/24)+DATE(1970, 1, 1)</f>
        <v>41952.5</v>
      </c>
      <c r="T2906" s="30">
        <f t="shared" si="91"/>
        <v>41940.967951388891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 s="19">
        <v>3500</v>
      </c>
      <c r="E2907" s="19">
        <v>622</v>
      </c>
      <c r="F2907" s="36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40">
        <f>ROUND((E2907/D2907)*100, 0)</f>
        <v>18</v>
      </c>
      <c r="P2907" s="19">
        <f t="shared" si="90"/>
        <v>36.590000000000003</v>
      </c>
      <c r="Q2907" t="s">
        <v>8321</v>
      </c>
      <c r="R2907" t="s">
        <v>8322</v>
      </c>
      <c r="S2907" s="30">
        <f>(((I2907/60)/60)/24)+DATE(1970, 1, 1)</f>
        <v>42620.056863425925</v>
      </c>
      <c r="T2907" s="30">
        <f t="shared" si="91"/>
        <v>42606.056863425925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 s="19">
        <v>6000</v>
      </c>
      <c r="E2908" s="19">
        <v>565</v>
      </c>
      <c r="F2908" s="36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40">
        <f>ROUND((E2908/D2908)*100, 0)</f>
        <v>9</v>
      </c>
      <c r="P2908" s="19">
        <f t="shared" si="90"/>
        <v>80.709999999999994</v>
      </c>
      <c r="Q2908" t="s">
        <v>8321</v>
      </c>
      <c r="R2908" t="s">
        <v>8322</v>
      </c>
      <c r="S2908" s="30">
        <f>(((I2908/60)/60)/24)+DATE(1970, 1, 1)</f>
        <v>42217.041666666672</v>
      </c>
      <c r="T2908" s="30">
        <f t="shared" si="91"/>
        <v>42199.648912037039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 s="19">
        <v>2500</v>
      </c>
      <c r="E2909" s="19">
        <v>2</v>
      </c>
      <c r="F2909" s="36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40">
        <f>ROUND((E2909/D2909)*100, 0)</f>
        <v>0</v>
      </c>
      <c r="P2909" s="19">
        <f t="shared" si="90"/>
        <v>1</v>
      </c>
      <c r="Q2909" t="s">
        <v>8321</v>
      </c>
      <c r="R2909" t="s">
        <v>8322</v>
      </c>
      <c r="S2909" s="30">
        <f>(((I2909/60)/60)/24)+DATE(1970, 1, 1)</f>
        <v>42504.877743055549</v>
      </c>
      <c r="T2909" s="30">
        <f t="shared" si="91"/>
        <v>42444.877743055549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 s="19">
        <v>9600</v>
      </c>
      <c r="E2910" s="19">
        <v>264</v>
      </c>
      <c r="F2910" s="36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40">
        <f>ROUND((E2910/D2910)*100, 0)</f>
        <v>3</v>
      </c>
      <c r="P2910" s="19">
        <f t="shared" si="90"/>
        <v>52.8</v>
      </c>
      <c r="Q2910" t="s">
        <v>8321</v>
      </c>
      <c r="R2910" t="s">
        <v>8322</v>
      </c>
      <c r="S2910" s="30">
        <f>(((I2910/60)/60)/24)+DATE(1970, 1, 1)</f>
        <v>42529.731701388882</v>
      </c>
      <c r="T2910" s="30">
        <f t="shared" si="91"/>
        <v>42499.731701388882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 s="19">
        <v>180000</v>
      </c>
      <c r="E2911" s="19">
        <v>20</v>
      </c>
      <c r="F2911" s="36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40">
        <f>ROUND((E2911/D2911)*100, 0)</f>
        <v>0</v>
      </c>
      <c r="P2911" s="19">
        <f t="shared" si="90"/>
        <v>20</v>
      </c>
      <c r="Q2911" t="s">
        <v>8321</v>
      </c>
      <c r="R2911" t="s">
        <v>8322</v>
      </c>
      <c r="S2911" s="30">
        <f>(((I2911/60)/60)/24)+DATE(1970, 1, 1)</f>
        <v>41968.823611111111</v>
      </c>
      <c r="T2911" s="30">
        <f t="shared" si="91"/>
        <v>41929.266215277778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 s="19">
        <v>30000</v>
      </c>
      <c r="E2912" s="19">
        <v>1</v>
      </c>
      <c r="F2912" s="36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40">
        <f>ROUND((E2912/D2912)*100, 0)</f>
        <v>0</v>
      </c>
      <c r="P2912" s="19">
        <f t="shared" si="90"/>
        <v>1</v>
      </c>
      <c r="Q2912" t="s">
        <v>8321</v>
      </c>
      <c r="R2912" t="s">
        <v>8322</v>
      </c>
      <c r="S2912" s="30">
        <f>(((I2912/60)/60)/24)+DATE(1970, 1, 1)</f>
        <v>42167.841284722221</v>
      </c>
      <c r="T2912" s="30">
        <f t="shared" si="91"/>
        <v>42107.841284722221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 s="19">
        <v>1800</v>
      </c>
      <c r="E2913" s="19">
        <v>657</v>
      </c>
      <c r="F2913" s="36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40">
        <f>ROUND((E2913/D2913)*100, 0)</f>
        <v>37</v>
      </c>
      <c r="P2913" s="19">
        <f t="shared" si="90"/>
        <v>46.93</v>
      </c>
      <c r="Q2913" t="s">
        <v>8321</v>
      </c>
      <c r="R2913" t="s">
        <v>8322</v>
      </c>
      <c r="S2913" s="30">
        <f>(((I2913/60)/60)/24)+DATE(1970, 1, 1)</f>
        <v>42182.768819444449</v>
      </c>
      <c r="T2913" s="30">
        <f t="shared" si="91"/>
        <v>42142.768819444449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 s="19">
        <v>14440</v>
      </c>
      <c r="E2914" s="19">
        <v>2030</v>
      </c>
      <c r="F2914" s="36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40">
        <f>ROUND((E2914/D2914)*100, 0)</f>
        <v>14</v>
      </c>
      <c r="P2914" s="19">
        <f t="shared" si="90"/>
        <v>78.08</v>
      </c>
      <c r="Q2914" t="s">
        <v>8321</v>
      </c>
      <c r="R2914" t="s">
        <v>8322</v>
      </c>
      <c r="S2914" s="30">
        <f>(((I2914/60)/60)/24)+DATE(1970, 1, 1)</f>
        <v>42384.131643518514</v>
      </c>
      <c r="T2914" s="30">
        <f t="shared" si="91"/>
        <v>42354.131643518514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 s="19">
        <v>10000</v>
      </c>
      <c r="E2915" s="19">
        <v>2</v>
      </c>
      <c r="F2915" s="36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40">
        <f>ROUND((E2915/D2915)*100, 0)</f>
        <v>0</v>
      </c>
      <c r="P2915" s="19">
        <f t="shared" si="90"/>
        <v>1</v>
      </c>
      <c r="Q2915" t="s">
        <v>8321</v>
      </c>
      <c r="R2915" t="s">
        <v>8322</v>
      </c>
      <c r="S2915" s="30">
        <f>(((I2915/60)/60)/24)+DATE(1970, 1, 1)</f>
        <v>41888.922905092593</v>
      </c>
      <c r="T2915" s="30">
        <f t="shared" si="91"/>
        <v>41828.922905092593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 s="19">
        <v>25000</v>
      </c>
      <c r="E2916" s="19">
        <v>1</v>
      </c>
      <c r="F2916" s="3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40">
        <f>ROUND((E2916/D2916)*100, 0)</f>
        <v>0</v>
      </c>
      <c r="P2916" s="19">
        <f t="shared" si="90"/>
        <v>1</v>
      </c>
      <c r="Q2916" t="s">
        <v>8321</v>
      </c>
      <c r="R2916" t="s">
        <v>8322</v>
      </c>
      <c r="S2916" s="30">
        <f>(((I2916/60)/60)/24)+DATE(1970, 1, 1)</f>
        <v>42077.865671296298</v>
      </c>
      <c r="T2916" s="30">
        <f t="shared" si="91"/>
        <v>42017.907337962963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 s="19">
        <v>1000</v>
      </c>
      <c r="E2917" s="19">
        <v>611</v>
      </c>
      <c r="F2917" s="36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40">
        <f>ROUND((E2917/D2917)*100, 0)</f>
        <v>61</v>
      </c>
      <c r="P2917" s="19">
        <f t="shared" si="90"/>
        <v>203.67</v>
      </c>
      <c r="Q2917" t="s">
        <v>8321</v>
      </c>
      <c r="R2917" t="s">
        <v>8322</v>
      </c>
      <c r="S2917" s="30">
        <f>(((I2917/60)/60)/24)+DATE(1970, 1, 1)</f>
        <v>42445.356365740736</v>
      </c>
      <c r="T2917" s="30">
        <f t="shared" si="91"/>
        <v>42415.398032407407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 s="19">
        <v>1850</v>
      </c>
      <c r="E2918" s="19">
        <v>145</v>
      </c>
      <c r="F2918" s="36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40">
        <f>ROUND((E2918/D2918)*100, 0)</f>
        <v>8</v>
      </c>
      <c r="P2918" s="19">
        <f t="shared" si="90"/>
        <v>20.71</v>
      </c>
      <c r="Q2918" t="s">
        <v>8321</v>
      </c>
      <c r="R2918" t="s">
        <v>8322</v>
      </c>
      <c r="S2918" s="30">
        <f>(((I2918/60)/60)/24)+DATE(1970, 1, 1)</f>
        <v>41778.476724537039</v>
      </c>
      <c r="T2918" s="30">
        <f t="shared" si="91"/>
        <v>41755.476724537039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 s="19">
        <v>2000</v>
      </c>
      <c r="E2919" s="19">
        <v>437</v>
      </c>
      <c r="F2919" s="36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40">
        <f>ROUND((E2919/D2919)*100, 0)</f>
        <v>22</v>
      </c>
      <c r="P2919" s="19">
        <f t="shared" si="90"/>
        <v>48.56</v>
      </c>
      <c r="Q2919" t="s">
        <v>8321</v>
      </c>
      <c r="R2919" t="s">
        <v>8322</v>
      </c>
      <c r="S2919" s="30">
        <f>(((I2919/60)/60)/24)+DATE(1970, 1, 1)</f>
        <v>42263.234340277777</v>
      </c>
      <c r="T2919" s="30">
        <f t="shared" si="91"/>
        <v>42245.234340277777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 s="19">
        <v>5000</v>
      </c>
      <c r="E2920" s="19">
        <v>1362</v>
      </c>
      <c r="F2920" s="36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40">
        <f>ROUND((E2920/D2920)*100, 0)</f>
        <v>27</v>
      </c>
      <c r="P2920" s="19">
        <f t="shared" si="90"/>
        <v>68.099999999999994</v>
      </c>
      <c r="Q2920" t="s">
        <v>8321</v>
      </c>
      <c r="R2920" t="s">
        <v>8322</v>
      </c>
      <c r="S2920" s="30">
        <f>(((I2920/60)/60)/24)+DATE(1970, 1, 1)</f>
        <v>42306.629710648151</v>
      </c>
      <c r="T2920" s="30">
        <f t="shared" si="91"/>
        <v>42278.629710648151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 s="19">
        <v>600</v>
      </c>
      <c r="E2921" s="19">
        <v>51</v>
      </c>
      <c r="F2921" s="36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40">
        <f>ROUND((E2921/D2921)*100, 0)</f>
        <v>9</v>
      </c>
      <c r="P2921" s="19">
        <f t="shared" si="90"/>
        <v>8.5</v>
      </c>
      <c r="Q2921" t="s">
        <v>8321</v>
      </c>
      <c r="R2921" t="s">
        <v>8322</v>
      </c>
      <c r="S2921" s="30">
        <f>(((I2921/60)/60)/24)+DATE(1970, 1, 1)</f>
        <v>41856.61954861111</v>
      </c>
      <c r="T2921" s="30">
        <f t="shared" si="91"/>
        <v>41826.61954861111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 s="19">
        <v>2500</v>
      </c>
      <c r="E2922" s="19">
        <v>671</v>
      </c>
      <c r="F2922" s="36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40">
        <f>ROUND((E2922/D2922)*100, 0)</f>
        <v>27</v>
      </c>
      <c r="P2922" s="19">
        <f t="shared" si="90"/>
        <v>51.62</v>
      </c>
      <c r="Q2922" t="s">
        <v>8321</v>
      </c>
      <c r="R2922" t="s">
        <v>8322</v>
      </c>
      <c r="S2922" s="30">
        <f>(((I2922/60)/60)/24)+DATE(1970, 1, 1)</f>
        <v>42088.750810185185</v>
      </c>
      <c r="T2922" s="30">
        <f t="shared" si="91"/>
        <v>42058.792476851857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 s="19">
        <v>100</v>
      </c>
      <c r="E2923" s="19">
        <v>129</v>
      </c>
      <c r="F2923" s="34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38">
        <f>ROUND((E2923/D2923)*100, 0)</f>
        <v>129</v>
      </c>
      <c r="P2923" s="19">
        <f t="shared" si="90"/>
        <v>43</v>
      </c>
      <c r="Q2923" t="s">
        <v>8321</v>
      </c>
      <c r="R2923" t="s">
        <v>8363</v>
      </c>
      <c r="S2923" s="30">
        <f>(((I2923/60)/60)/24)+DATE(1970, 1, 1)</f>
        <v>41907.886620370373</v>
      </c>
      <c r="T2923" s="30">
        <f t="shared" si="91"/>
        <v>41877.886620370373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 s="19">
        <v>500</v>
      </c>
      <c r="E2924" s="19">
        <v>500</v>
      </c>
      <c r="F2924" s="3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38">
        <f>ROUND((E2924/D2924)*100, 0)</f>
        <v>100</v>
      </c>
      <c r="P2924" s="19">
        <f t="shared" si="90"/>
        <v>83.33</v>
      </c>
      <c r="Q2924" t="s">
        <v>8321</v>
      </c>
      <c r="R2924" t="s">
        <v>8363</v>
      </c>
      <c r="S2924" s="30">
        <f>(((I2924/60)/60)/24)+DATE(1970, 1, 1)</f>
        <v>42142.874155092592</v>
      </c>
      <c r="T2924" s="30">
        <f t="shared" si="91"/>
        <v>42097.874155092592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 s="19">
        <v>300</v>
      </c>
      <c r="E2925" s="19">
        <v>300</v>
      </c>
      <c r="F2925" s="34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38">
        <f>ROUND((E2925/D2925)*100, 0)</f>
        <v>100</v>
      </c>
      <c r="P2925" s="19">
        <f t="shared" si="90"/>
        <v>30</v>
      </c>
      <c r="Q2925" t="s">
        <v>8321</v>
      </c>
      <c r="R2925" t="s">
        <v>8363</v>
      </c>
      <c r="S2925" s="30">
        <f>(((I2925/60)/60)/24)+DATE(1970, 1, 1)</f>
        <v>42028.125</v>
      </c>
      <c r="T2925" s="30">
        <f t="shared" si="91"/>
        <v>42013.15253472222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 s="19">
        <v>25000</v>
      </c>
      <c r="E2926" s="19">
        <v>25800</v>
      </c>
      <c r="F2926" s="34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38">
        <f>ROUND((E2926/D2926)*100, 0)</f>
        <v>103</v>
      </c>
      <c r="P2926" s="19">
        <f t="shared" si="90"/>
        <v>175.51</v>
      </c>
      <c r="Q2926" t="s">
        <v>8321</v>
      </c>
      <c r="R2926" t="s">
        <v>8363</v>
      </c>
      <c r="S2926" s="30">
        <f>(((I2926/60)/60)/24)+DATE(1970, 1, 1)</f>
        <v>42133.165972222225</v>
      </c>
      <c r="T2926" s="30">
        <f t="shared" si="91"/>
        <v>42103.556828703702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 s="19">
        <v>45000</v>
      </c>
      <c r="E2927" s="19">
        <v>46100.69</v>
      </c>
      <c r="F2927" s="34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38">
        <f>ROUND((E2927/D2927)*100, 0)</f>
        <v>102</v>
      </c>
      <c r="P2927" s="19">
        <f t="shared" si="90"/>
        <v>231.66</v>
      </c>
      <c r="Q2927" t="s">
        <v>8321</v>
      </c>
      <c r="R2927" t="s">
        <v>8363</v>
      </c>
      <c r="S2927" s="30">
        <f>(((I2927/60)/60)/24)+DATE(1970, 1, 1)</f>
        <v>41893.584120370368</v>
      </c>
      <c r="T2927" s="30">
        <f t="shared" si="91"/>
        <v>41863.584120370368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 s="19">
        <v>3000</v>
      </c>
      <c r="E2928" s="19">
        <v>3750</v>
      </c>
      <c r="F2928" s="34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38">
        <f>ROUND((E2928/D2928)*100, 0)</f>
        <v>125</v>
      </c>
      <c r="P2928" s="19">
        <f t="shared" si="90"/>
        <v>75</v>
      </c>
      <c r="Q2928" t="s">
        <v>8321</v>
      </c>
      <c r="R2928" t="s">
        <v>8363</v>
      </c>
      <c r="S2928" s="30">
        <f>(((I2928/60)/60)/24)+DATE(1970, 1, 1)</f>
        <v>42058.765960648147</v>
      </c>
      <c r="T2928" s="30">
        <f t="shared" si="91"/>
        <v>42044.765960648147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 s="19">
        <v>1800</v>
      </c>
      <c r="E2929" s="19">
        <v>2355</v>
      </c>
      <c r="F2929" s="34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38">
        <f>ROUND((E2929/D2929)*100, 0)</f>
        <v>131</v>
      </c>
      <c r="P2929" s="19">
        <f t="shared" si="90"/>
        <v>112.14</v>
      </c>
      <c r="Q2929" t="s">
        <v>8321</v>
      </c>
      <c r="R2929" t="s">
        <v>8363</v>
      </c>
      <c r="S2929" s="30">
        <f>(((I2929/60)/60)/24)+DATE(1970, 1, 1)</f>
        <v>41835.208333333336</v>
      </c>
      <c r="T2929" s="30">
        <f t="shared" si="91"/>
        <v>41806.669317129628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 s="19">
        <v>1000</v>
      </c>
      <c r="E2930" s="19">
        <v>1000</v>
      </c>
      <c r="F2930" s="34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38">
        <f>ROUND((E2930/D2930)*100, 0)</f>
        <v>100</v>
      </c>
      <c r="P2930" s="19">
        <f t="shared" si="90"/>
        <v>41.67</v>
      </c>
      <c r="Q2930" t="s">
        <v>8321</v>
      </c>
      <c r="R2930" t="s">
        <v>8363</v>
      </c>
      <c r="S2930" s="30">
        <f>(((I2930/60)/60)/24)+DATE(1970, 1, 1)</f>
        <v>42433.998217592598</v>
      </c>
      <c r="T2930" s="30">
        <f t="shared" si="91"/>
        <v>42403.998217592598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 s="19">
        <v>8000</v>
      </c>
      <c r="E2931" s="19">
        <v>8165.55</v>
      </c>
      <c r="F2931" s="34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38">
        <f>ROUND((E2931/D2931)*100, 0)</f>
        <v>102</v>
      </c>
      <c r="P2931" s="19">
        <f t="shared" si="90"/>
        <v>255.17</v>
      </c>
      <c r="Q2931" t="s">
        <v>8321</v>
      </c>
      <c r="R2931" t="s">
        <v>8363</v>
      </c>
      <c r="S2931" s="30">
        <f>(((I2931/60)/60)/24)+DATE(1970, 1, 1)</f>
        <v>41784.564328703702</v>
      </c>
      <c r="T2931" s="30">
        <f t="shared" si="91"/>
        <v>41754.564328703702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 s="19">
        <v>10000</v>
      </c>
      <c r="E2932" s="19">
        <v>10092</v>
      </c>
      <c r="F2932" s="34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38">
        <f>ROUND((E2932/D2932)*100, 0)</f>
        <v>101</v>
      </c>
      <c r="P2932" s="19">
        <f t="shared" si="90"/>
        <v>162.77000000000001</v>
      </c>
      <c r="Q2932" t="s">
        <v>8321</v>
      </c>
      <c r="R2932" t="s">
        <v>8363</v>
      </c>
      <c r="S2932" s="30">
        <f>(((I2932/60)/60)/24)+DATE(1970, 1, 1)</f>
        <v>42131.584074074075</v>
      </c>
      <c r="T2932" s="30">
        <f t="shared" si="91"/>
        <v>42101.584074074075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 s="19">
        <v>750</v>
      </c>
      <c r="E2933" s="19">
        <v>795</v>
      </c>
      <c r="F2933" s="34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38">
        <f>ROUND((E2933/D2933)*100, 0)</f>
        <v>106</v>
      </c>
      <c r="P2933" s="19">
        <f t="shared" si="90"/>
        <v>88.33</v>
      </c>
      <c r="Q2933" t="s">
        <v>8321</v>
      </c>
      <c r="R2933" t="s">
        <v>8363</v>
      </c>
      <c r="S2933" s="30">
        <f>(((I2933/60)/60)/24)+DATE(1970, 1, 1)</f>
        <v>41897.255555555559</v>
      </c>
      <c r="T2933" s="30">
        <f t="shared" si="91"/>
        <v>41872.291238425925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 s="19">
        <v>3100</v>
      </c>
      <c r="E2934" s="19">
        <v>3258</v>
      </c>
      <c r="F2934" s="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38">
        <f>ROUND((E2934/D2934)*100, 0)</f>
        <v>105</v>
      </c>
      <c r="P2934" s="19">
        <f t="shared" si="90"/>
        <v>85.74</v>
      </c>
      <c r="Q2934" t="s">
        <v>8321</v>
      </c>
      <c r="R2934" t="s">
        <v>8363</v>
      </c>
      <c r="S2934" s="30">
        <f>(((I2934/60)/60)/24)+DATE(1970, 1, 1)</f>
        <v>42056.458333333328</v>
      </c>
      <c r="T2934" s="30">
        <f t="shared" si="91"/>
        <v>42025.164780092593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 s="19">
        <v>2500</v>
      </c>
      <c r="E2935" s="19">
        <v>2569</v>
      </c>
      <c r="F2935" s="34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38">
        <f>ROUND((E2935/D2935)*100, 0)</f>
        <v>103</v>
      </c>
      <c r="P2935" s="19">
        <f t="shared" si="90"/>
        <v>47.57</v>
      </c>
      <c r="Q2935" t="s">
        <v>8321</v>
      </c>
      <c r="R2935" t="s">
        <v>8363</v>
      </c>
      <c r="S2935" s="30">
        <f>(((I2935/60)/60)/24)+DATE(1970, 1, 1)</f>
        <v>42525.956631944442</v>
      </c>
      <c r="T2935" s="30">
        <f t="shared" si="91"/>
        <v>42495.956631944442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 s="19">
        <v>2500</v>
      </c>
      <c r="E2936" s="19">
        <v>2700</v>
      </c>
      <c r="F2936" s="34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38">
        <f>ROUND((E2936/D2936)*100, 0)</f>
        <v>108</v>
      </c>
      <c r="P2936" s="19">
        <f t="shared" si="90"/>
        <v>72.97</v>
      </c>
      <c r="Q2936" t="s">
        <v>8321</v>
      </c>
      <c r="R2936" t="s">
        <v>8363</v>
      </c>
      <c r="S2936" s="30">
        <f>(((I2936/60)/60)/24)+DATE(1970, 1, 1)</f>
        <v>41805.636157407411</v>
      </c>
      <c r="T2936" s="30">
        <f t="shared" si="91"/>
        <v>41775.636157407411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 s="19">
        <v>3500</v>
      </c>
      <c r="E2937" s="19">
        <v>3531</v>
      </c>
      <c r="F2937" s="34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38">
        <f>ROUND((E2937/D2937)*100, 0)</f>
        <v>101</v>
      </c>
      <c r="P2937" s="19">
        <f t="shared" si="90"/>
        <v>90.54</v>
      </c>
      <c r="Q2937" t="s">
        <v>8321</v>
      </c>
      <c r="R2937" t="s">
        <v>8363</v>
      </c>
      <c r="S2937" s="30">
        <f>(((I2937/60)/60)/24)+DATE(1970, 1, 1)</f>
        <v>42611.708333333328</v>
      </c>
      <c r="T2937" s="30">
        <f t="shared" si="91"/>
        <v>42553.583425925928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 s="19">
        <v>1000</v>
      </c>
      <c r="E2938" s="19">
        <v>1280</v>
      </c>
      <c r="F2938" s="34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38">
        <f>ROUND((E2938/D2938)*100, 0)</f>
        <v>128</v>
      </c>
      <c r="P2938" s="19">
        <f t="shared" si="90"/>
        <v>37.65</v>
      </c>
      <c r="Q2938" t="s">
        <v>8321</v>
      </c>
      <c r="R2938" t="s">
        <v>8363</v>
      </c>
      <c r="S2938" s="30">
        <f>(((I2938/60)/60)/24)+DATE(1970, 1, 1)</f>
        <v>41925.207638888889</v>
      </c>
      <c r="T2938" s="30">
        <f t="shared" si="91"/>
        <v>41912.650729166664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 s="19">
        <v>1500</v>
      </c>
      <c r="E2939" s="19">
        <v>2000</v>
      </c>
      <c r="F2939" s="34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38">
        <f>ROUND((E2939/D2939)*100, 0)</f>
        <v>133</v>
      </c>
      <c r="P2939" s="19">
        <f t="shared" si="90"/>
        <v>36.36</v>
      </c>
      <c r="Q2939" t="s">
        <v>8321</v>
      </c>
      <c r="R2939" t="s">
        <v>8363</v>
      </c>
      <c r="S2939" s="30">
        <f>(((I2939/60)/60)/24)+DATE(1970, 1, 1)</f>
        <v>41833.457326388889</v>
      </c>
      <c r="T2939" s="30">
        <f t="shared" si="91"/>
        <v>41803.457326388889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 s="19">
        <v>4000</v>
      </c>
      <c r="E2940" s="19">
        <v>4055</v>
      </c>
      <c r="F2940" s="34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38">
        <f>ROUND((E2940/D2940)*100, 0)</f>
        <v>101</v>
      </c>
      <c r="P2940" s="19">
        <f t="shared" si="90"/>
        <v>126.72</v>
      </c>
      <c r="Q2940" t="s">
        <v>8321</v>
      </c>
      <c r="R2940" t="s">
        <v>8363</v>
      </c>
      <c r="S2940" s="30">
        <f>(((I2940/60)/60)/24)+DATE(1970, 1, 1)</f>
        <v>42034.703865740739</v>
      </c>
      <c r="T2940" s="30">
        <f t="shared" si="91"/>
        <v>42004.703865740739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 s="19">
        <v>8000</v>
      </c>
      <c r="E2941" s="19">
        <v>8230</v>
      </c>
      <c r="F2941" s="34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38">
        <f>ROUND((E2941/D2941)*100, 0)</f>
        <v>103</v>
      </c>
      <c r="P2941" s="19">
        <f t="shared" si="90"/>
        <v>329.2</v>
      </c>
      <c r="Q2941" t="s">
        <v>8321</v>
      </c>
      <c r="R2941" t="s">
        <v>8363</v>
      </c>
      <c r="S2941" s="30">
        <f>(((I2941/60)/60)/24)+DATE(1970, 1, 1)</f>
        <v>41879.041666666664</v>
      </c>
      <c r="T2941" s="30">
        <f t="shared" si="91"/>
        <v>41845.809166666666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 s="19">
        <v>2500</v>
      </c>
      <c r="E2942" s="19">
        <v>2681</v>
      </c>
      <c r="F2942" s="34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38">
        <f>ROUND((E2942/D2942)*100, 0)</f>
        <v>107</v>
      </c>
      <c r="P2942" s="19">
        <f t="shared" si="90"/>
        <v>81.239999999999995</v>
      </c>
      <c r="Q2942" t="s">
        <v>8321</v>
      </c>
      <c r="R2942" t="s">
        <v>8363</v>
      </c>
      <c r="S2942" s="30">
        <f>(((I2942/60)/60)/24)+DATE(1970, 1, 1)</f>
        <v>42022.773356481484</v>
      </c>
      <c r="T2942" s="30">
        <f t="shared" si="91"/>
        <v>41982.773356481484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 s="19">
        <v>25000</v>
      </c>
      <c r="E2943" s="19">
        <v>1</v>
      </c>
      <c r="F2943" s="36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40">
        <f>ROUND((E2943/D2943)*100, 0)</f>
        <v>0</v>
      </c>
      <c r="P2943" s="19">
        <f t="shared" si="90"/>
        <v>1</v>
      </c>
      <c r="Q2943" t="s">
        <v>8321</v>
      </c>
      <c r="R2943" t="s">
        <v>8361</v>
      </c>
      <c r="S2943" s="30">
        <f>(((I2943/60)/60)/24)+DATE(1970, 1, 1)</f>
        <v>42064.960127314815</v>
      </c>
      <c r="T2943" s="30">
        <f t="shared" si="91"/>
        <v>42034.960127314815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 s="19">
        <v>200000</v>
      </c>
      <c r="E2944" s="19">
        <v>40850</v>
      </c>
      <c r="F2944" s="36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40">
        <f>ROUND((E2944/D2944)*100, 0)</f>
        <v>20</v>
      </c>
      <c r="P2944" s="19">
        <f t="shared" si="90"/>
        <v>202.23</v>
      </c>
      <c r="Q2944" t="s">
        <v>8321</v>
      </c>
      <c r="R2944" t="s">
        <v>8361</v>
      </c>
      <c r="S2944" s="30">
        <f>(((I2944/60)/60)/24)+DATE(1970, 1, 1)</f>
        <v>42354.845833333333</v>
      </c>
      <c r="T2944" s="30">
        <f t="shared" si="91"/>
        <v>42334.803923611107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 s="19">
        <v>3000</v>
      </c>
      <c r="E2945" s="19">
        <v>0</v>
      </c>
      <c r="F2945" s="36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40">
        <f>ROUND((E2945/D2945)*100, 0)</f>
        <v>0</v>
      </c>
      <c r="P2945" s="19">
        <f t="shared" si="90"/>
        <v>0</v>
      </c>
      <c r="Q2945" t="s">
        <v>8321</v>
      </c>
      <c r="R2945" t="s">
        <v>8361</v>
      </c>
      <c r="S2945" s="30">
        <f>(((I2945/60)/60)/24)+DATE(1970, 1, 1)</f>
        <v>42107.129398148143</v>
      </c>
      <c r="T2945" s="30">
        <f t="shared" si="91"/>
        <v>42077.129398148143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 s="19">
        <v>10000</v>
      </c>
      <c r="E2946" s="19">
        <v>100</v>
      </c>
      <c r="F2946" s="3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40">
        <f>ROUND((E2946/D2946)*100, 0)</f>
        <v>1</v>
      </c>
      <c r="P2946" s="19">
        <f t="shared" si="90"/>
        <v>100</v>
      </c>
      <c r="Q2946" t="s">
        <v>8321</v>
      </c>
      <c r="R2946" t="s">
        <v>8361</v>
      </c>
      <c r="S2946" s="30">
        <f>(((I2946/60)/60)/24)+DATE(1970, 1, 1)</f>
        <v>42162.9143287037</v>
      </c>
      <c r="T2946" s="30">
        <f t="shared" si="91"/>
        <v>42132.9143287037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 s="19">
        <v>50000</v>
      </c>
      <c r="E2947" s="19">
        <v>0</v>
      </c>
      <c r="F2947" s="36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40">
        <f>ROUND((E2947/D2947)*100, 0)</f>
        <v>0</v>
      </c>
      <c r="P2947" s="19">
        <f t="shared" ref="P2947:P3010" si="92">IFERROR(ROUND((E2947/L2947), 2),0)</f>
        <v>0</v>
      </c>
      <c r="Q2947" t="s">
        <v>8321</v>
      </c>
      <c r="R2947" t="s">
        <v>8361</v>
      </c>
      <c r="S2947" s="30">
        <f>(((I2947/60)/60)/24)+DATE(1970, 1, 1)</f>
        <v>42148.139583333337</v>
      </c>
      <c r="T2947" s="30">
        <f t="shared" ref="T2947:T3010" si="93">(((J2947/60)/60)/24)+DATE(1970, 1, 1)</f>
        <v>42118.139583333337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 s="19">
        <v>2000</v>
      </c>
      <c r="E2948" s="19">
        <v>2</v>
      </c>
      <c r="F2948" s="36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40">
        <f>ROUND((E2948/D2948)*100, 0)</f>
        <v>0</v>
      </c>
      <c r="P2948" s="19">
        <f t="shared" si="92"/>
        <v>1</v>
      </c>
      <c r="Q2948" t="s">
        <v>8321</v>
      </c>
      <c r="R2948" t="s">
        <v>8361</v>
      </c>
      <c r="S2948" s="30">
        <f>(((I2948/60)/60)/24)+DATE(1970, 1, 1)</f>
        <v>42597.531157407408</v>
      </c>
      <c r="T2948" s="30">
        <f t="shared" si="93"/>
        <v>42567.531157407408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 s="19">
        <v>25000</v>
      </c>
      <c r="E2949" s="19">
        <v>1072</v>
      </c>
      <c r="F2949" s="36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40">
        <f>ROUND((E2949/D2949)*100, 0)</f>
        <v>4</v>
      </c>
      <c r="P2949" s="19">
        <f t="shared" si="92"/>
        <v>82.46</v>
      </c>
      <c r="Q2949" t="s">
        <v>8321</v>
      </c>
      <c r="R2949" t="s">
        <v>8361</v>
      </c>
      <c r="S2949" s="30">
        <f>(((I2949/60)/60)/24)+DATE(1970, 1, 1)</f>
        <v>42698.715972222228</v>
      </c>
      <c r="T2949" s="30">
        <f t="shared" si="93"/>
        <v>42649.562118055561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 s="19">
        <v>500000</v>
      </c>
      <c r="E2950" s="19">
        <v>24</v>
      </c>
      <c r="F2950" s="36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40">
        <f>ROUND((E2950/D2950)*100, 0)</f>
        <v>0</v>
      </c>
      <c r="P2950" s="19">
        <f t="shared" si="92"/>
        <v>2.67</v>
      </c>
      <c r="Q2950" t="s">
        <v>8321</v>
      </c>
      <c r="R2950" t="s">
        <v>8361</v>
      </c>
      <c r="S2950" s="30">
        <f>(((I2950/60)/60)/24)+DATE(1970, 1, 1)</f>
        <v>42157.649224537032</v>
      </c>
      <c r="T2950" s="30">
        <f t="shared" si="93"/>
        <v>42097.649224537032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 s="19">
        <v>1000</v>
      </c>
      <c r="E2951" s="19">
        <v>25</v>
      </c>
      <c r="F2951" s="36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40">
        <f>ROUND((E2951/D2951)*100, 0)</f>
        <v>3</v>
      </c>
      <c r="P2951" s="19">
        <f t="shared" si="92"/>
        <v>12.5</v>
      </c>
      <c r="Q2951" t="s">
        <v>8321</v>
      </c>
      <c r="R2951" t="s">
        <v>8361</v>
      </c>
      <c r="S2951" s="30">
        <f>(((I2951/60)/60)/24)+DATE(1970, 1, 1)</f>
        <v>42327.864780092597</v>
      </c>
      <c r="T2951" s="30">
        <f t="shared" si="93"/>
        <v>42297.823113425926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 s="19">
        <v>5000000</v>
      </c>
      <c r="E2952" s="19">
        <v>0</v>
      </c>
      <c r="F2952" s="36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40">
        <f>ROUND((E2952/D2952)*100, 0)</f>
        <v>0</v>
      </c>
      <c r="P2952" s="19">
        <f t="shared" si="92"/>
        <v>0</v>
      </c>
      <c r="Q2952" t="s">
        <v>8321</v>
      </c>
      <c r="R2952" t="s">
        <v>8361</v>
      </c>
      <c r="S2952" s="30">
        <f>(((I2952/60)/60)/24)+DATE(1970, 1, 1)</f>
        <v>42392.36518518519</v>
      </c>
      <c r="T2952" s="30">
        <f t="shared" si="93"/>
        <v>42362.36518518519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 s="19">
        <v>50000</v>
      </c>
      <c r="E2953" s="19">
        <v>1096</v>
      </c>
      <c r="F2953" s="35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40">
        <f>ROUND((E2953/D2953)*100, 0)</f>
        <v>2</v>
      </c>
      <c r="P2953" s="19">
        <f t="shared" si="92"/>
        <v>18.899999999999999</v>
      </c>
      <c r="Q2953" t="s">
        <v>8321</v>
      </c>
      <c r="R2953" t="s">
        <v>8361</v>
      </c>
      <c r="S2953" s="30">
        <f>(((I2953/60)/60)/24)+DATE(1970, 1, 1)</f>
        <v>41917.802928240737</v>
      </c>
      <c r="T2953" s="30">
        <f t="shared" si="93"/>
        <v>41872.802928240737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 s="19">
        <v>20000</v>
      </c>
      <c r="E2954" s="19">
        <v>1605</v>
      </c>
      <c r="F2954" s="35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40">
        <f>ROUND((E2954/D2954)*100, 0)</f>
        <v>8</v>
      </c>
      <c r="P2954" s="19">
        <f t="shared" si="92"/>
        <v>200.63</v>
      </c>
      <c r="Q2954" t="s">
        <v>8321</v>
      </c>
      <c r="R2954" t="s">
        <v>8361</v>
      </c>
      <c r="S2954" s="30">
        <f>(((I2954/60)/60)/24)+DATE(1970, 1, 1)</f>
        <v>42660.166666666672</v>
      </c>
      <c r="T2954" s="30">
        <f t="shared" si="93"/>
        <v>42628.690266203703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 s="19">
        <v>400000</v>
      </c>
      <c r="E2955" s="19">
        <v>605</v>
      </c>
      <c r="F2955" s="3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40">
        <f>ROUND((E2955/D2955)*100, 0)</f>
        <v>0</v>
      </c>
      <c r="P2955" s="19">
        <f t="shared" si="92"/>
        <v>201.67</v>
      </c>
      <c r="Q2955" t="s">
        <v>8321</v>
      </c>
      <c r="R2955" t="s">
        <v>8361</v>
      </c>
      <c r="S2955" s="30">
        <f>(((I2955/60)/60)/24)+DATE(1970, 1, 1)</f>
        <v>42285.791909722218</v>
      </c>
      <c r="T2955" s="30">
        <f t="shared" si="93"/>
        <v>42255.791909722218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 s="19">
        <v>15000</v>
      </c>
      <c r="E2956" s="19">
        <v>0</v>
      </c>
      <c r="F2956" s="35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40">
        <f>ROUND((E2956/D2956)*100, 0)</f>
        <v>0</v>
      </c>
      <c r="P2956" s="19">
        <f t="shared" si="92"/>
        <v>0</v>
      </c>
      <c r="Q2956" t="s">
        <v>8321</v>
      </c>
      <c r="R2956" t="s">
        <v>8361</v>
      </c>
      <c r="S2956" s="30">
        <f>(((I2956/60)/60)/24)+DATE(1970, 1, 1)</f>
        <v>42810.541701388895</v>
      </c>
      <c r="T2956" s="30">
        <f t="shared" si="93"/>
        <v>42790.583368055552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 s="19">
        <v>1200</v>
      </c>
      <c r="E2957" s="19">
        <v>715</v>
      </c>
      <c r="F2957" s="35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40">
        <f>ROUND((E2957/D2957)*100, 0)</f>
        <v>60</v>
      </c>
      <c r="P2957" s="19">
        <f t="shared" si="92"/>
        <v>65</v>
      </c>
      <c r="Q2957" t="s">
        <v>8321</v>
      </c>
      <c r="R2957" t="s">
        <v>8361</v>
      </c>
      <c r="S2957" s="30">
        <f>(((I2957/60)/60)/24)+DATE(1970, 1, 1)</f>
        <v>42171.741307870368</v>
      </c>
      <c r="T2957" s="30">
        <f t="shared" si="93"/>
        <v>42141.741307870368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 s="19">
        <v>7900</v>
      </c>
      <c r="E2958" s="19">
        <v>1322</v>
      </c>
      <c r="F2958" s="35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40">
        <f>ROUND((E2958/D2958)*100, 0)</f>
        <v>17</v>
      </c>
      <c r="P2958" s="19">
        <f t="shared" si="92"/>
        <v>66.099999999999994</v>
      </c>
      <c r="Q2958" t="s">
        <v>8321</v>
      </c>
      <c r="R2958" t="s">
        <v>8361</v>
      </c>
      <c r="S2958" s="30">
        <f>(((I2958/60)/60)/24)+DATE(1970, 1, 1)</f>
        <v>42494.958912037036</v>
      </c>
      <c r="T2958" s="30">
        <f t="shared" si="93"/>
        <v>42464.958912037036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 s="19">
        <v>15000</v>
      </c>
      <c r="E2959" s="19">
        <v>280</v>
      </c>
      <c r="F2959" s="35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40">
        <f>ROUND((E2959/D2959)*100, 0)</f>
        <v>2</v>
      </c>
      <c r="P2959" s="19">
        <f t="shared" si="92"/>
        <v>93.33</v>
      </c>
      <c r="Q2959" t="s">
        <v>8321</v>
      </c>
      <c r="R2959" t="s">
        <v>8361</v>
      </c>
      <c r="S2959" s="30">
        <f>(((I2959/60)/60)/24)+DATE(1970, 1, 1)</f>
        <v>42090.969583333332</v>
      </c>
      <c r="T2959" s="30">
        <f t="shared" si="93"/>
        <v>42031.011249999996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 s="19">
        <v>80000</v>
      </c>
      <c r="E2960" s="19">
        <v>0</v>
      </c>
      <c r="F2960" s="35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40">
        <f>ROUND((E2960/D2960)*100, 0)</f>
        <v>0</v>
      </c>
      <c r="P2960" s="19">
        <f t="shared" si="92"/>
        <v>0</v>
      </c>
      <c r="Q2960" t="s">
        <v>8321</v>
      </c>
      <c r="R2960" t="s">
        <v>8361</v>
      </c>
      <c r="S2960" s="30">
        <f>(((I2960/60)/60)/24)+DATE(1970, 1, 1)</f>
        <v>42498.73746527778</v>
      </c>
      <c r="T2960" s="30">
        <f t="shared" si="93"/>
        <v>42438.779131944444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 s="19">
        <v>10000</v>
      </c>
      <c r="E2961" s="19">
        <v>0</v>
      </c>
      <c r="F2961" s="35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40">
        <f>ROUND((E2961/D2961)*100, 0)</f>
        <v>0</v>
      </c>
      <c r="P2961" s="19">
        <f t="shared" si="92"/>
        <v>0</v>
      </c>
      <c r="Q2961" t="s">
        <v>8321</v>
      </c>
      <c r="R2961" t="s">
        <v>8361</v>
      </c>
      <c r="S2961" s="30">
        <f>(((I2961/60)/60)/24)+DATE(1970, 1, 1)</f>
        <v>42528.008391203708</v>
      </c>
      <c r="T2961" s="30">
        <f t="shared" si="93"/>
        <v>42498.008391203708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 s="19">
        <v>30000000</v>
      </c>
      <c r="E2962" s="19">
        <v>0</v>
      </c>
      <c r="F2962" s="35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40">
        <f>ROUND((E2962/D2962)*100, 0)</f>
        <v>0</v>
      </c>
      <c r="P2962" s="19">
        <f t="shared" si="92"/>
        <v>0</v>
      </c>
      <c r="Q2962" t="s">
        <v>8321</v>
      </c>
      <c r="R2962" t="s">
        <v>8361</v>
      </c>
      <c r="S2962" s="30">
        <f>(((I2962/60)/60)/24)+DATE(1970, 1, 1)</f>
        <v>41893.757210648146</v>
      </c>
      <c r="T2962" s="30">
        <f t="shared" si="93"/>
        <v>41863.757210648146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 s="19">
        <v>5000</v>
      </c>
      <c r="E2963" s="19">
        <v>5481</v>
      </c>
      <c r="F2963" s="34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38">
        <f>ROUND((E2963/D2963)*100, 0)</f>
        <v>110</v>
      </c>
      <c r="P2963" s="19">
        <f t="shared" si="92"/>
        <v>50.75</v>
      </c>
      <c r="Q2963" t="s">
        <v>8321</v>
      </c>
      <c r="R2963" t="s">
        <v>8322</v>
      </c>
      <c r="S2963" s="30">
        <f>(((I2963/60)/60)/24)+DATE(1970, 1, 1)</f>
        <v>42089.166666666672</v>
      </c>
      <c r="T2963" s="30">
        <f t="shared" si="93"/>
        <v>42061.212488425925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 s="19">
        <v>1000</v>
      </c>
      <c r="E2964" s="19">
        <v>1218</v>
      </c>
      <c r="F2964" s="3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38">
        <f>ROUND((E2964/D2964)*100, 0)</f>
        <v>122</v>
      </c>
      <c r="P2964" s="19">
        <f t="shared" si="92"/>
        <v>60.9</v>
      </c>
      <c r="Q2964" t="s">
        <v>8321</v>
      </c>
      <c r="R2964" t="s">
        <v>8322</v>
      </c>
      <c r="S2964" s="30">
        <f>(((I2964/60)/60)/24)+DATE(1970, 1, 1)</f>
        <v>42064.290972222225</v>
      </c>
      <c r="T2964" s="30">
        <f t="shared" si="93"/>
        <v>42036.24428240741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 s="19">
        <v>10000</v>
      </c>
      <c r="E2965" s="19">
        <v>10685</v>
      </c>
      <c r="F2965" s="34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38">
        <f>ROUND((E2965/D2965)*100, 0)</f>
        <v>107</v>
      </c>
      <c r="P2965" s="19">
        <f t="shared" si="92"/>
        <v>109.03</v>
      </c>
      <c r="Q2965" t="s">
        <v>8321</v>
      </c>
      <c r="R2965" t="s">
        <v>8322</v>
      </c>
      <c r="S2965" s="30">
        <f>(((I2965/60)/60)/24)+DATE(1970, 1, 1)</f>
        <v>42187.470185185186</v>
      </c>
      <c r="T2965" s="30">
        <f t="shared" si="93"/>
        <v>42157.470185185186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 s="19">
        <v>5000</v>
      </c>
      <c r="E2966" s="19">
        <v>5035.6899999999996</v>
      </c>
      <c r="F2966" s="34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38">
        <f>ROUND((E2966/D2966)*100, 0)</f>
        <v>101</v>
      </c>
      <c r="P2966" s="19">
        <f t="shared" si="92"/>
        <v>25.69</v>
      </c>
      <c r="Q2966" t="s">
        <v>8321</v>
      </c>
      <c r="R2966" t="s">
        <v>8322</v>
      </c>
      <c r="S2966" s="30">
        <f>(((I2966/60)/60)/24)+DATE(1970, 1, 1)</f>
        <v>41857.897222222222</v>
      </c>
      <c r="T2966" s="30">
        <f t="shared" si="93"/>
        <v>41827.909942129627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 s="19">
        <v>1500</v>
      </c>
      <c r="E2967" s="19">
        <v>1635</v>
      </c>
      <c r="F2967" s="34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38">
        <f>ROUND((E2967/D2967)*100, 0)</f>
        <v>109</v>
      </c>
      <c r="P2967" s="19">
        <f t="shared" si="92"/>
        <v>41.92</v>
      </c>
      <c r="Q2967" t="s">
        <v>8321</v>
      </c>
      <c r="R2967" t="s">
        <v>8322</v>
      </c>
      <c r="S2967" s="30">
        <f>(((I2967/60)/60)/24)+DATE(1970, 1, 1)</f>
        <v>42192.729548611111</v>
      </c>
      <c r="T2967" s="30">
        <f t="shared" si="93"/>
        <v>42162.729548611111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 s="19">
        <v>10000</v>
      </c>
      <c r="E2968" s="19">
        <v>11363</v>
      </c>
      <c r="F2968" s="34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38">
        <f>ROUND((E2968/D2968)*100, 0)</f>
        <v>114</v>
      </c>
      <c r="P2968" s="19">
        <f t="shared" si="92"/>
        <v>88.77</v>
      </c>
      <c r="Q2968" t="s">
        <v>8321</v>
      </c>
      <c r="R2968" t="s">
        <v>8322</v>
      </c>
      <c r="S2968" s="30">
        <f>(((I2968/60)/60)/24)+DATE(1970, 1, 1)</f>
        <v>42263.738564814819</v>
      </c>
      <c r="T2968" s="30">
        <f t="shared" si="93"/>
        <v>42233.738564814819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 s="19">
        <v>5000</v>
      </c>
      <c r="E2969" s="19">
        <v>5696</v>
      </c>
      <c r="F2969" s="34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38">
        <f>ROUND((E2969/D2969)*100, 0)</f>
        <v>114</v>
      </c>
      <c r="P2969" s="19">
        <f t="shared" si="92"/>
        <v>80.23</v>
      </c>
      <c r="Q2969" t="s">
        <v>8321</v>
      </c>
      <c r="R2969" t="s">
        <v>8322</v>
      </c>
      <c r="S2969" s="30">
        <f>(((I2969/60)/60)/24)+DATE(1970, 1, 1)</f>
        <v>42072.156157407408</v>
      </c>
      <c r="T2969" s="30">
        <f t="shared" si="93"/>
        <v>42042.197824074072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 s="19">
        <v>3500</v>
      </c>
      <c r="E2970" s="19">
        <v>3710</v>
      </c>
      <c r="F2970" s="34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38">
        <f>ROUND((E2970/D2970)*100, 0)</f>
        <v>106</v>
      </c>
      <c r="P2970" s="19">
        <f t="shared" si="92"/>
        <v>78.94</v>
      </c>
      <c r="Q2970" t="s">
        <v>8321</v>
      </c>
      <c r="R2970" t="s">
        <v>8322</v>
      </c>
      <c r="S2970" s="30">
        <f>(((I2970/60)/60)/24)+DATE(1970, 1, 1)</f>
        <v>42599.165972222225</v>
      </c>
      <c r="T2970" s="30">
        <f t="shared" si="93"/>
        <v>42585.523842592593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 s="19">
        <v>1000</v>
      </c>
      <c r="E2971" s="19">
        <v>1625</v>
      </c>
      <c r="F2971" s="34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38">
        <f>ROUND((E2971/D2971)*100, 0)</f>
        <v>163</v>
      </c>
      <c r="P2971" s="19">
        <f t="shared" si="92"/>
        <v>95.59</v>
      </c>
      <c r="Q2971" t="s">
        <v>8321</v>
      </c>
      <c r="R2971" t="s">
        <v>8322</v>
      </c>
      <c r="S2971" s="30">
        <f>(((I2971/60)/60)/24)+DATE(1970, 1, 1)</f>
        <v>42127.952083333337</v>
      </c>
      <c r="T2971" s="30">
        <f t="shared" si="93"/>
        <v>42097.786493055552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 s="19">
        <v>6000</v>
      </c>
      <c r="E2972" s="19">
        <v>6360</v>
      </c>
      <c r="F2972" s="34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38">
        <f>ROUND((E2972/D2972)*100, 0)</f>
        <v>106</v>
      </c>
      <c r="P2972" s="19">
        <f t="shared" si="92"/>
        <v>69.89</v>
      </c>
      <c r="Q2972" t="s">
        <v>8321</v>
      </c>
      <c r="R2972" t="s">
        <v>8322</v>
      </c>
      <c r="S2972" s="30">
        <f>(((I2972/60)/60)/24)+DATE(1970, 1, 1)</f>
        <v>41838.669571759259</v>
      </c>
      <c r="T2972" s="30">
        <f t="shared" si="93"/>
        <v>41808.669571759259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 s="19">
        <v>3200</v>
      </c>
      <c r="E2973" s="19">
        <v>3205</v>
      </c>
      <c r="F2973" s="34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38">
        <f>ROUND((E2973/D2973)*100, 0)</f>
        <v>100</v>
      </c>
      <c r="P2973" s="19">
        <f t="shared" si="92"/>
        <v>74.53</v>
      </c>
      <c r="Q2973" t="s">
        <v>8321</v>
      </c>
      <c r="R2973" t="s">
        <v>8322</v>
      </c>
      <c r="S2973" s="30">
        <f>(((I2973/60)/60)/24)+DATE(1970, 1, 1)</f>
        <v>41882.658310185187</v>
      </c>
      <c r="T2973" s="30">
        <f t="shared" si="93"/>
        <v>41852.658310185187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 s="19">
        <v>2000</v>
      </c>
      <c r="E2974" s="19">
        <v>2107</v>
      </c>
      <c r="F2974" s="3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38">
        <f>ROUND((E2974/D2974)*100, 0)</f>
        <v>105</v>
      </c>
      <c r="P2974" s="19">
        <f t="shared" si="92"/>
        <v>123.94</v>
      </c>
      <c r="Q2974" t="s">
        <v>8321</v>
      </c>
      <c r="R2974" t="s">
        <v>8322</v>
      </c>
      <c r="S2974" s="30">
        <f>(((I2974/60)/60)/24)+DATE(1970, 1, 1)</f>
        <v>42709.041666666672</v>
      </c>
      <c r="T2974" s="30">
        <f t="shared" si="93"/>
        <v>42694.110185185185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 s="19">
        <v>5000</v>
      </c>
      <c r="E2975" s="19">
        <v>8740</v>
      </c>
      <c r="F2975" s="34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38">
        <f>ROUND((E2975/D2975)*100, 0)</f>
        <v>175</v>
      </c>
      <c r="P2975" s="19">
        <f t="shared" si="92"/>
        <v>264.85000000000002</v>
      </c>
      <c r="Q2975" t="s">
        <v>8321</v>
      </c>
      <c r="R2975" t="s">
        <v>8322</v>
      </c>
      <c r="S2975" s="30">
        <f>(((I2975/60)/60)/24)+DATE(1970, 1, 1)</f>
        <v>42370.166666666672</v>
      </c>
      <c r="T2975" s="30">
        <f t="shared" si="93"/>
        <v>42341.818379629629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 s="19">
        <v>5000</v>
      </c>
      <c r="E2976" s="19">
        <v>5100</v>
      </c>
      <c r="F2976" s="34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38">
        <f>ROUND((E2976/D2976)*100, 0)</f>
        <v>102</v>
      </c>
      <c r="P2976" s="19">
        <f t="shared" si="92"/>
        <v>58.62</v>
      </c>
      <c r="Q2976" t="s">
        <v>8321</v>
      </c>
      <c r="R2976" t="s">
        <v>8322</v>
      </c>
      <c r="S2976" s="30">
        <f>(((I2976/60)/60)/24)+DATE(1970, 1, 1)</f>
        <v>41908.065972222219</v>
      </c>
      <c r="T2976" s="30">
        <f t="shared" si="93"/>
        <v>41880.061006944445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 s="19">
        <v>8000</v>
      </c>
      <c r="E2977" s="19">
        <v>8010</v>
      </c>
      <c r="F2977" s="34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38">
        <f>ROUND((E2977/D2977)*100, 0)</f>
        <v>100</v>
      </c>
      <c r="P2977" s="19">
        <f t="shared" si="92"/>
        <v>70.88</v>
      </c>
      <c r="Q2977" t="s">
        <v>8321</v>
      </c>
      <c r="R2977" t="s">
        <v>8322</v>
      </c>
      <c r="S2977" s="30">
        <f>(((I2977/60)/60)/24)+DATE(1970, 1, 1)</f>
        <v>41970.125</v>
      </c>
      <c r="T2977" s="30">
        <f t="shared" si="93"/>
        <v>41941.683865740742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 s="19">
        <v>70</v>
      </c>
      <c r="E2978" s="19">
        <v>120</v>
      </c>
      <c r="F2978" s="34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38">
        <f>ROUND((E2978/D2978)*100, 0)</f>
        <v>171</v>
      </c>
      <c r="P2978" s="19">
        <f t="shared" si="92"/>
        <v>8.57</v>
      </c>
      <c r="Q2978" t="s">
        <v>8321</v>
      </c>
      <c r="R2978" t="s">
        <v>8322</v>
      </c>
      <c r="S2978" s="30">
        <f>(((I2978/60)/60)/24)+DATE(1970, 1, 1)</f>
        <v>42442.5</v>
      </c>
      <c r="T2978" s="30">
        <f t="shared" si="93"/>
        <v>42425.730671296296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 s="19">
        <v>3000</v>
      </c>
      <c r="E2979" s="19">
        <v>3407</v>
      </c>
      <c r="F2979" s="34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38">
        <f>ROUND((E2979/D2979)*100, 0)</f>
        <v>114</v>
      </c>
      <c r="P2979" s="19">
        <f t="shared" si="92"/>
        <v>113.57</v>
      </c>
      <c r="Q2979" t="s">
        <v>8321</v>
      </c>
      <c r="R2979" t="s">
        <v>8322</v>
      </c>
      <c r="S2979" s="30">
        <f>(((I2979/60)/60)/24)+DATE(1970, 1, 1)</f>
        <v>42086.093055555553</v>
      </c>
      <c r="T2979" s="30">
        <f t="shared" si="93"/>
        <v>42026.88118055556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 s="19">
        <v>750</v>
      </c>
      <c r="E2980" s="19">
        <v>971</v>
      </c>
      <c r="F2980" s="34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38">
        <f>ROUND((E2980/D2980)*100, 0)</f>
        <v>129</v>
      </c>
      <c r="P2980" s="19">
        <f t="shared" si="92"/>
        <v>60.69</v>
      </c>
      <c r="Q2980" t="s">
        <v>8321</v>
      </c>
      <c r="R2980" t="s">
        <v>8322</v>
      </c>
      <c r="S2980" s="30">
        <f>(((I2980/60)/60)/24)+DATE(1970, 1, 1)</f>
        <v>41932.249305555553</v>
      </c>
      <c r="T2980" s="30">
        <f t="shared" si="93"/>
        <v>41922.640590277777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 s="19">
        <v>5000</v>
      </c>
      <c r="E2981" s="19">
        <v>5070</v>
      </c>
      <c r="F2981" s="34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38">
        <f>ROUND((E2981/D2981)*100, 0)</f>
        <v>101</v>
      </c>
      <c r="P2981" s="19">
        <f t="shared" si="92"/>
        <v>110.22</v>
      </c>
      <c r="Q2981" t="s">
        <v>8321</v>
      </c>
      <c r="R2981" t="s">
        <v>8322</v>
      </c>
      <c r="S2981" s="30">
        <f>(((I2981/60)/60)/24)+DATE(1970, 1, 1)</f>
        <v>42010.25</v>
      </c>
      <c r="T2981" s="30">
        <f t="shared" si="93"/>
        <v>41993.824340277773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 s="19">
        <v>3000</v>
      </c>
      <c r="E2982" s="19">
        <v>3275</v>
      </c>
      <c r="F2982" s="34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38">
        <f>ROUND((E2982/D2982)*100, 0)</f>
        <v>109</v>
      </c>
      <c r="P2982" s="19">
        <f t="shared" si="92"/>
        <v>136.46</v>
      </c>
      <c r="Q2982" t="s">
        <v>8321</v>
      </c>
      <c r="R2982" t="s">
        <v>8322</v>
      </c>
      <c r="S2982" s="30">
        <f>(((I2982/60)/60)/24)+DATE(1970, 1, 1)</f>
        <v>42240.083333333328</v>
      </c>
      <c r="T2982" s="30">
        <f t="shared" si="93"/>
        <v>42219.915856481486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 s="19">
        <v>4000</v>
      </c>
      <c r="E2983" s="19">
        <v>5157</v>
      </c>
      <c r="F2983" s="34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38">
        <f>ROUND((E2983/D2983)*100, 0)</f>
        <v>129</v>
      </c>
      <c r="P2983" s="19">
        <f t="shared" si="92"/>
        <v>53.16</v>
      </c>
      <c r="Q2983" t="s">
        <v>8321</v>
      </c>
      <c r="R2983" t="s">
        <v>8361</v>
      </c>
      <c r="S2983" s="30">
        <f>(((I2983/60)/60)/24)+DATE(1970, 1, 1)</f>
        <v>42270.559675925921</v>
      </c>
      <c r="T2983" s="30">
        <f t="shared" si="93"/>
        <v>42225.559675925921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 s="19">
        <v>5000</v>
      </c>
      <c r="E2984" s="19">
        <v>5103</v>
      </c>
      <c r="F2984" s="3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38">
        <f>ROUND((E2984/D2984)*100, 0)</f>
        <v>102</v>
      </c>
      <c r="P2984" s="19">
        <f t="shared" si="92"/>
        <v>86.49</v>
      </c>
      <c r="Q2984" t="s">
        <v>8321</v>
      </c>
      <c r="R2984" t="s">
        <v>8361</v>
      </c>
      <c r="S2984" s="30">
        <f>(((I2984/60)/60)/24)+DATE(1970, 1, 1)</f>
        <v>42411.686840277776</v>
      </c>
      <c r="T2984" s="30">
        <f t="shared" si="93"/>
        <v>42381.686840277776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 s="19">
        <v>116000</v>
      </c>
      <c r="E2985" s="19">
        <v>169985.91</v>
      </c>
      <c r="F2985" s="34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38">
        <f>ROUND((E2985/D2985)*100, 0)</f>
        <v>147</v>
      </c>
      <c r="P2985" s="19">
        <f t="shared" si="92"/>
        <v>155.24</v>
      </c>
      <c r="Q2985" t="s">
        <v>8321</v>
      </c>
      <c r="R2985" t="s">
        <v>8361</v>
      </c>
      <c r="S2985" s="30">
        <f>(((I2985/60)/60)/24)+DATE(1970, 1, 1)</f>
        <v>41954.674027777779</v>
      </c>
      <c r="T2985" s="30">
        <f t="shared" si="93"/>
        <v>41894.632361111115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 s="19">
        <v>25000</v>
      </c>
      <c r="E2986" s="19">
        <v>25088</v>
      </c>
      <c r="F2986" s="34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38">
        <f>ROUND((E2986/D2986)*100, 0)</f>
        <v>100</v>
      </c>
      <c r="P2986" s="19">
        <f t="shared" si="92"/>
        <v>115.08</v>
      </c>
      <c r="Q2986" t="s">
        <v>8321</v>
      </c>
      <c r="R2986" t="s">
        <v>8361</v>
      </c>
      <c r="S2986" s="30">
        <f>(((I2986/60)/60)/24)+DATE(1970, 1, 1)</f>
        <v>42606.278715277775</v>
      </c>
      <c r="T2986" s="30">
        <f t="shared" si="93"/>
        <v>42576.278715277775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 s="19">
        <v>10000</v>
      </c>
      <c r="E2987" s="19">
        <v>12165</v>
      </c>
      <c r="F2987" s="34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38">
        <f>ROUND((E2987/D2987)*100, 0)</f>
        <v>122</v>
      </c>
      <c r="P2987" s="19">
        <f t="shared" si="92"/>
        <v>109.59</v>
      </c>
      <c r="Q2987" t="s">
        <v>8321</v>
      </c>
      <c r="R2987" t="s">
        <v>8361</v>
      </c>
      <c r="S2987" s="30">
        <f>(((I2987/60)/60)/24)+DATE(1970, 1, 1)</f>
        <v>42674.166666666672</v>
      </c>
      <c r="T2987" s="30">
        <f t="shared" si="93"/>
        <v>42654.973703703698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 s="19">
        <v>2400</v>
      </c>
      <c r="E2988" s="19">
        <v>2532</v>
      </c>
      <c r="F2988" s="34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38">
        <f>ROUND((E2988/D2988)*100, 0)</f>
        <v>106</v>
      </c>
      <c r="P2988" s="19">
        <f t="shared" si="92"/>
        <v>45.21</v>
      </c>
      <c r="Q2988" t="s">
        <v>8321</v>
      </c>
      <c r="R2988" t="s">
        <v>8361</v>
      </c>
      <c r="S2988" s="30">
        <f>(((I2988/60)/60)/24)+DATE(1970, 1, 1)</f>
        <v>42491.458402777775</v>
      </c>
      <c r="T2988" s="30">
        <f t="shared" si="93"/>
        <v>42431.500069444446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 s="19">
        <v>25000</v>
      </c>
      <c r="E2989" s="19">
        <v>27600.2</v>
      </c>
      <c r="F2989" s="34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38">
        <f>ROUND((E2989/D2989)*100, 0)</f>
        <v>110</v>
      </c>
      <c r="P2989" s="19">
        <f t="shared" si="92"/>
        <v>104.15</v>
      </c>
      <c r="Q2989" t="s">
        <v>8321</v>
      </c>
      <c r="R2989" t="s">
        <v>8361</v>
      </c>
      <c r="S2989" s="30">
        <f>(((I2989/60)/60)/24)+DATE(1970, 1, 1)</f>
        <v>42656</v>
      </c>
      <c r="T2989" s="30">
        <f t="shared" si="93"/>
        <v>42627.307303240741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 s="19">
        <v>1000</v>
      </c>
      <c r="E2990" s="19">
        <v>1000</v>
      </c>
      <c r="F2990" s="34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38">
        <f>ROUND((E2990/D2990)*100, 0)</f>
        <v>100</v>
      </c>
      <c r="P2990" s="19">
        <f t="shared" si="92"/>
        <v>35.71</v>
      </c>
      <c r="Q2990" t="s">
        <v>8321</v>
      </c>
      <c r="R2990" t="s">
        <v>8361</v>
      </c>
      <c r="S2990" s="30">
        <f>(((I2990/60)/60)/24)+DATE(1970, 1, 1)</f>
        <v>42541.362048611118</v>
      </c>
      <c r="T2990" s="30">
        <f t="shared" si="93"/>
        <v>42511.362048611118</v>
      </c>
    </row>
    <row r="2991" spans="1:20" x14ac:dyDescent="0.25">
      <c r="A2991">
        <v>2989</v>
      </c>
      <c r="B2991" s="3" t="s">
        <v>2989</v>
      </c>
      <c r="C2991" s="3" t="s">
        <v>7099</v>
      </c>
      <c r="D2991" s="19">
        <v>20000</v>
      </c>
      <c r="E2991" s="19">
        <v>35307</v>
      </c>
      <c r="F2991" s="34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38">
        <f>ROUND((E2991/D2991)*100, 0)</f>
        <v>177</v>
      </c>
      <c r="P2991" s="19">
        <f t="shared" si="92"/>
        <v>97</v>
      </c>
      <c r="Q2991" t="s">
        <v>8321</v>
      </c>
      <c r="R2991" t="s">
        <v>8361</v>
      </c>
      <c r="S2991" s="30">
        <f>(((I2991/60)/60)/24)+DATE(1970, 1, 1)</f>
        <v>42359.207638888889</v>
      </c>
      <c r="T2991" s="30">
        <f t="shared" si="93"/>
        <v>42337.02039351852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 s="19">
        <v>10000</v>
      </c>
      <c r="E2992" s="19">
        <v>10000</v>
      </c>
      <c r="F2992" s="34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38">
        <f>ROUND((E2992/D2992)*100, 0)</f>
        <v>100</v>
      </c>
      <c r="P2992" s="19">
        <f t="shared" si="92"/>
        <v>370.37</v>
      </c>
      <c r="Q2992" t="s">
        <v>8321</v>
      </c>
      <c r="R2992" t="s">
        <v>8361</v>
      </c>
      <c r="S2992" s="30">
        <f>(((I2992/60)/60)/24)+DATE(1970, 1, 1)</f>
        <v>42376.57430555555</v>
      </c>
      <c r="T2992" s="30">
        <f t="shared" si="93"/>
        <v>42341.57430555555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 s="19">
        <v>8500</v>
      </c>
      <c r="E2993" s="19">
        <v>8780</v>
      </c>
      <c r="F2993" s="34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38">
        <f>ROUND((E2993/D2993)*100, 0)</f>
        <v>103</v>
      </c>
      <c r="P2993" s="19">
        <f t="shared" si="92"/>
        <v>94.41</v>
      </c>
      <c r="Q2993" t="s">
        <v>8321</v>
      </c>
      <c r="R2993" t="s">
        <v>8361</v>
      </c>
      <c r="S2993" s="30">
        <f>(((I2993/60)/60)/24)+DATE(1970, 1, 1)</f>
        <v>42762.837152777778</v>
      </c>
      <c r="T2993" s="30">
        <f t="shared" si="93"/>
        <v>42740.837152777778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 s="19">
        <v>3000</v>
      </c>
      <c r="E2994" s="19">
        <v>3135</v>
      </c>
      <c r="F2994" s="3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38">
        <f>ROUND((E2994/D2994)*100, 0)</f>
        <v>105</v>
      </c>
      <c r="P2994" s="19">
        <f t="shared" si="92"/>
        <v>48.98</v>
      </c>
      <c r="Q2994" t="s">
        <v>8321</v>
      </c>
      <c r="R2994" t="s">
        <v>8361</v>
      </c>
      <c r="S2994" s="30">
        <f>(((I2994/60)/60)/24)+DATE(1970, 1, 1)</f>
        <v>42652.767476851848</v>
      </c>
      <c r="T2994" s="30">
        <f t="shared" si="93"/>
        <v>42622.767476851848</v>
      </c>
    </row>
    <row r="2995" spans="1:20" x14ac:dyDescent="0.25">
      <c r="A2995">
        <v>2993</v>
      </c>
      <c r="B2995" s="3" t="s">
        <v>2993</v>
      </c>
      <c r="C2995" s="3" t="s">
        <v>7103</v>
      </c>
      <c r="D2995" s="19">
        <v>1000</v>
      </c>
      <c r="E2995" s="19">
        <v>1003</v>
      </c>
      <c r="F2995" s="34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38">
        <f>ROUND((E2995/D2995)*100, 0)</f>
        <v>100</v>
      </c>
      <c r="P2995" s="19">
        <f t="shared" si="92"/>
        <v>45.59</v>
      </c>
      <c r="Q2995" t="s">
        <v>8321</v>
      </c>
      <c r="R2995" t="s">
        <v>8361</v>
      </c>
      <c r="S2995" s="30">
        <f>(((I2995/60)/60)/24)+DATE(1970, 1, 1)</f>
        <v>42420.838738425926</v>
      </c>
      <c r="T2995" s="30">
        <f t="shared" si="93"/>
        <v>42390.838738425926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 s="19">
        <v>300</v>
      </c>
      <c r="E2996" s="19">
        <v>1373.24</v>
      </c>
      <c r="F2996" s="34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39">
        <f>ROUND((E2996/D2996)*100, 0)</f>
        <v>458</v>
      </c>
      <c r="P2996" s="19">
        <f t="shared" si="92"/>
        <v>23.28</v>
      </c>
      <c r="Q2996" t="s">
        <v>8321</v>
      </c>
      <c r="R2996" t="s">
        <v>8361</v>
      </c>
      <c r="S2996" s="30">
        <f>(((I2996/60)/60)/24)+DATE(1970, 1, 1)</f>
        <v>41915.478842592594</v>
      </c>
      <c r="T2996" s="30">
        <f t="shared" si="93"/>
        <v>41885.478842592594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 s="19">
        <v>15000</v>
      </c>
      <c r="E2997" s="19">
        <v>15744</v>
      </c>
      <c r="F2997" s="34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38">
        <f>ROUND((E2997/D2997)*100, 0)</f>
        <v>105</v>
      </c>
      <c r="P2997" s="19">
        <f t="shared" si="92"/>
        <v>63.23</v>
      </c>
      <c r="Q2997" t="s">
        <v>8321</v>
      </c>
      <c r="R2997" t="s">
        <v>8361</v>
      </c>
      <c r="S2997" s="30">
        <f>(((I2997/60)/60)/24)+DATE(1970, 1, 1)</f>
        <v>42754.665173611109</v>
      </c>
      <c r="T2997" s="30">
        <f t="shared" si="93"/>
        <v>42724.665173611109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 s="19">
        <v>35000</v>
      </c>
      <c r="E2998" s="19">
        <v>60180</v>
      </c>
      <c r="F2998" s="34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38">
        <f>ROUND((E2998/D2998)*100, 0)</f>
        <v>172</v>
      </c>
      <c r="P2998" s="19">
        <f t="shared" si="92"/>
        <v>153.52000000000001</v>
      </c>
      <c r="Q2998" t="s">
        <v>8321</v>
      </c>
      <c r="R2998" t="s">
        <v>8361</v>
      </c>
      <c r="S2998" s="30">
        <f>(((I2998/60)/60)/24)+DATE(1970, 1, 1)</f>
        <v>42150.912500000006</v>
      </c>
      <c r="T2998" s="30">
        <f t="shared" si="93"/>
        <v>42090.912500000006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 s="19">
        <v>10000</v>
      </c>
      <c r="E2999" s="19">
        <v>10373</v>
      </c>
      <c r="F2999" s="34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38">
        <f>ROUND((E2999/D2999)*100, 0)</f>
        <v>104</v>
      </c>
      <c r="P2999" s="19">
        <f t="shared" si="92"/>
        <v>90.2</v>
      </c>
      <c r="Q2999" t="s">
        <v>8321</v>
      </c>
      <c r="R2999" t="s">
        <v>8361</v>
      </c>
      <c r="S2999" s="30">
        <f>(((I2999/60)/60)/24)+DATE(1970, 1, 1)</f>
        <v>42793.207638888889</v>
      </c>
      <c r="T2999" s="30">
        <f t="shared" si="93"/>
        <v>42775.733715277776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 s="19">
        <v>50000</v>
      </c>
      <c r="E3000" s="19">
        <v>51514.5</v>
      </c>
      <c r="F3000" s="34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38">
        <f>ROUND((E3000/D3000)*100, 0)</f>
        <v>103</v>
      </c>
      <c r="P3000" s="19">
        <f t="shared" si="92"/>
        <v>118.97</v>
      </c>
      <c r="Q3000" t="s">
        <v>8321</v>
      </c>
      <c r="R3000" t="s">
        <v>8361</v>
      </c>
      <c r="S3000" s="30">
        <f>(((I3000/60)/60)/24)+DATE(1970, 1, 1)</f>
        <v>41806.184027777781</v>
      </c>
      <c r="T3000" s="30">
        <f t="shared" si="93"/>
        <v>41778.193622685183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 s="19">
        <v>1350</v>
      </c>
      <c r="E3001" s="19">
        <v>1605</v>
      </c>
      <c r="F3001" s="34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38">
        <f>ROUND((E3001/D3001)*100, 0)</f>
        <v>119</v>
      </c>
      <c r="P3001" s="19">
        <f t="shared" si="92"/>
        <v>80.25</v>
      </c>
      <c r="Q3001" t="s">
        <v>8321</v>
      </c>
      <c r="R3001" t="s">
        <v>8361</v>
      </c>
      <c r="S3001" s="30">
        <f>(((I3001/60)/60)/24)+DATE(1970, 1, 1)</f>
        <v>42795.083333333328</v>
      </c>
      <c r="T3001" s="30">
        <f t="shared" si="93"/>
        <v>42780.740277777775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 s="19">
        <v>500</v>
      </c>
      <c r="E3002" s="19">
        <v>500</v>
      </c>
      <c r="F3002" s="34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38">
        <f>ROUND((E3002/D3002)*100, 0)</f>
        <v>100</v>
      </c>
      <c r="P3002" s="19">
        <f t="shared" si="92"/>
        <v>62.5</v>
      </c>
      <c r="Q3002" t="s">
        <v>8321</v>
      </c>
      <c r="R3002" t="s">
        <v>8361</v>
      </c>
      <c r="S3002" s="30">
        <f>(((I3002/60)/60)/24)+DATE(1970, 1, 1)</f>
        <v>42766.75</v>
      </c>
      <c r="T3002" s="30">
        <f t="shared" si="93"/>
        <v>42752.827199074076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 s="19">
        <v>7214</v>
      </c>
      <c r="E3003" s="19">
        <v>22991.01</v>
      </c>
      <c r="F3003" s="34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39">
        <f>ROUND((E3003/D3003)*100, 0)</f>
        <v>319</v>
      </c>
      <c r="P3003" s="19">
        <f t="shared" si="92"/>
        <v>131.38</v>
      </c>
      <c r="Q3003" t="s">
        <v>8321</v>
      </c>
      <c r="R3003" t="s">
        <v>8361</v>
      </c>
      <c r="S3003" s="30">
        <f>(((I3003/60)/60)/24)+DATE(1970, 1, 1)</f>
        <v>42564.895625000005</v>
      </c>
      <c r="T3003" s="30">
        <f t="shared" si="93"/>
        <v>42534.895625000005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 s="19">
        <v>7000</v>
      </c>
      <c r="E3004" s="19">
        <v>7595.43</v>
      </c>
      <c r="F3004" s="3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38">
        <f>ROUND((E3004/D3004)*100, 0)</f>
        <v>109</v>
      </c>
      <c r="P3004" s="19">
        <f t="shared" si="92"/>
        <v>73.03</v>
      </c>
      <c r="Q3004" t="s">
        <v>8321</v>
      </c>
      <c r="R3004" t="s">
        <v>8361</v>
      </c>
      <c r="S3004" s="30">
        <f>(((I3004/60)/60)/24)+DATE(1970, 1, 1)</f>
        <v>41269.83625</v>
      </c>
      <c r="T3004" s="30">
        <f t="shared" si="93"/>
        <v>41239.83625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 s="19">
        <v>3000</v>
      </c>
      <c r="E3005" s="19">
        <v>3035</v>
      </c>
      <c r="F3005" s="34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38">
        <f>ROUND((E3005/D3005)*100, 0)</f>
        <v>101</v>
      </c>
      <c r="P3005" s="19">
        <f t="shared" si="92"/>
        <v>178.53</v>
      </c>
      <c r="Q3005" t="s">
        <v>8321</v>
      </c>
      <c r="R3005" t="s">
        <v>8361</v>
      </c>
      <c r="S3005" s="30">
        <f>(((I3005/60)/60)/24)+DATE(1970, 1, 1)</f>
        <v>42430.249305555553</v>
      </c>
      <c r="T3005" s="30">
        <f t="shared" si="93"/>
        <v>42398.849259259259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 s="19">
        <v>40000</v>
      </c>
      <c r="E3006" s="19">
        <v>45126</v>
      </c>
      <c r="F3006" s="34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38">
        <f>ROUND((E3006/D3006)*100, 0)</f>
        <v>113</v>
      </c>
      <c r="P3006" s="19">
        <f t="shared" si="92"/>
        <v>162.91</v>
      </c>
      <c r="Q3006" t="s">
        <v>8321</v>
      </c>
      <c r="R3006" t="s">
        <v>8361</v>
      </c>
      <c r="S3006" s="30">
        <f>(((I3006/60)/60)/24)+DATE(1970, 1, 1)</f>
        <v>41958.922731481478</v>
      </c>
      <c r="T3006" s="30">
        <f t="shared" si="93"/>
        <v>41928.881064814814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 s="19">
        <v>10600</v>
      </c>
      <c r="E3007" s="19">
        <v>12772.6</v>
      </c>
      <c r="F3007" s="34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38">
        <f>ROUND((E3007/D3007)*100, 0)</f>
        <v>120</v>
      </c>
      <c r="P3007" s="19">
        <f t="shared" si="92"/>
        <v>108.24</v>
      </c>
      <c r="Q3007" t="s">
        <v>8321</v>
      </c>
      <c r="R3007" t="s">
        <v>8361</v>
      </c>
      <c r="S3007" s="30">
        <f>(((I3007/60)/60)/24)+DATE(1970, 1, 1)</f>
        <v>41918.674826388888</v>
      </c>
      <c r="T3007" s="30">
        <f t="shared" si="93"/>
        <v>41888.674826388888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 s="19">
        <v>8000</v>
      </c>
      <c r="E3008" s="19">
        <v>8620</v>
      </c>
      <c r="F3008" s="34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38">
        <f>ROUND((E3008/D3008)*100, 0)</f>
        <v>108</v>
      </c>
      <c r="P3008" s="19">
        <f t="shared" si="92"/>
        <v>88.87</v>
      </c>
      <c r="Q3008" t="s">
        <v>8321</v>
      </c>
      <c r="R3008" t="s">
        <v>8361</v>
      </c>
      <c r="S3008" s="30">
        <f>(((I3008/60)/60)/24)+DATE(1970, 1, 1)</f>
        <v>41987.756840277783</v>
      </c>
      <c r="T3008" s="30">
        <f t="shared" si="93"/>
        <v>41957.756840277783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 s="19">
        <v>600</v>
      </c>
      <c r="E3009" s="19">
        <v>1080</v>
      </c>
      <c r="F3009" s="34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38">
        <f>ROUND((E3009/D3009)*100, 0)</f>
        <v>180</v>
      </c>
      <c r="P3009" s="19">
        <f t="shared" si="92"/>
        <v>54</v>
      </c>
      <c r="Q3009" t="s">
        <v>8321</v>
      </c>
      <c r="R3009" t="s">
        <v>8361</v>
      </c>
      <c r="S3009" s="30">
        <f>(((I3009/60)/60)/24)+DATE(1970, 1, 1)</f>
        <v>42119.216238425928</v>
      </c>
      <c r="T3009" s="30">
        <f t="shared" si="93"/>
        <v>42098.216238425928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 s="19">
        <v>3000</v>
      </c>
      <c r="E3010" s="19">
        <v>3035</v>
      </c>
      <c r="F3010" s="34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38">
        <f>ROUND((E3010/D3010)*100, 0)</f>
        <v>101</v>
      </c>
      <c r="P3010" s="19">
        <f t="shared" si="92"/>
        <v>116.73</v>
      </c>
      <c r="Q3010" t="s">
        <v>8321</v>
      </c>
      <c r="R3010" t="s">
        <v>8361</v>
      </c>
      <c r="S3010" s="30">
        <f>(((I3010/60)/60)/24)+DATE(1970, 1, 1)</f>
        <v>42390.212025462963</v>
      </c>
      <c r="T3010" s="30">
        <f t="shared" si="93"/>
        <v>42360.212025462963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 s="19">
        <v>25000</v>
      </c>
      <c r="E3011" s="19">
        <v>29939</v>
      </c>
      <c r="F3011" s="34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38">
        <f>ROUND((E3011/D3011)*100, 0)</f>
        <v>120</v>
      </c>
      <c r="P3011" s="19">
        <f t="shared" ref="P3011:P3074" si="94">IFERROR(ROUND((E3011/L3011), 2),0)</f>
        <v>233.9</v>
      </c>
      <c r="Q3011" t="s">
        <v>8321</v>
      </c>
      <c r="R3011" t="s">
        <v>8361</v>
      </c>
      <c r="S3011" s="30">
        <f>(((I3011/60)/60)/24)+DATE(1970, 1, 1)</f>
        <v>41969.611574074079</v>
      </c>
      <c r="T3011" s="30">
        <f t="shared" ref="T3011:T3074" si="95">(((J3011/60)/60)/24)+DATE(1970, 1, 1)</f>
        <v>41939.569907407407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 s="19">
        <v>1500</v>
      </c>
      <c r="E3012" s="19">
        <v>2370</v>
      </c>
      <c r="F3012" s="34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38">
        <f>ROUND((E3012/D3012)*100, 0)</f>
        <v>158</v>
      </c>
      <c r="P3012" s="19">
        <f t="shared" si="94"/>
        <v>158</v>
      </c>
      <c r="Q3012" t="s">
        <v>8321</v>
      </c>
      <c r="R3012" t="s">
        <v>8361</v>
      </c>
      <c r="S3012" s="30">
        <f>(((I3012/60)/60)/24)+DATE(1970, 1, 1)</f>
        <v>42056.832395833335</v>
      </c>
      <c r="T3012" s="30">
        <f t="shared" si="95"/>
        <v>41996.832395833335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 s="19">
        <v>300</v>
      </c>
      <c r="E3013" s="19">
        <v>371</v>
      </c>
      <c r="F3013" s="34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38">
        <f>ROUND((E3013/D3013)*100, 0)</f>
        <v>124</v>
      </c>
      <c r="P3013" s="19">
        <f t="shared" si="94"/>
        <v>14.84</v>
      </c>
      <c r="Q3013" t="s">
        <v>8321</v>
      </c>
      <c r="R3013" t="s">
        <v>8361</v>
      </c>
      <c r="S3013" s="30">
        <f>(((I3013/60)/60)/24)+DATE(1970, 1, 1)</f>
        <v>42361.957638888889</v>
      </c>
      <c r="T3013" s="30">
        <f t="shared" si="95"/>
        <v>42334.468935185185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 s="19">
        <v>4000</v>
      </c>
      <c r="E3014" s="19">
        <v>4685</v>
      </c>
      <c r="F3014" s="3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38">
        <f>ROUND((E3014/D3014)*100, 0)</f>
        <v>117</v>
      </c>
      <c r="P3014" s="19">
        <f t="shared" si="94"/>
        <v>85.18</v>
      </c>
      <c r="Q3014" t="s">
        <v>8321</v>
      </c>
      <c r="R3014" t="s">
        <v>8361</v>
      </c>
      <c r="S3014" s="30">
        <f>(((I3014/60)/60)/24)+DATE(1970, 1, 1)</f>
        <v>42045.702893518523</v>
      </c>
      <c r="T3014" s="30">
        <f t="shared" si="95"/>
        <v>42024.702893518523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 s="19">
        <v>10000</v>
      </c>
      <c r="E3015" s="19">
        <v>15696</v>
      </c>
      <c r="F3015" s="34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38">
        <f>ROUND((E3015/D3015)*100, 0)</f>
        <v>157</v>
      </c>
      <c r="P3015" s="19">
        <f t="shared" si="94"/>
        <v>146.69</v>
      </c>
      <c r="Q3015" t="s">
        <v>8321</v>
      </c>
      <c r="R3015" t="s">
        <v>8361</v>
      </c>
      <c r="S3015" s="30">
        <f>(((I3015/60)/60)/24)+DATE(1970, 1, 1)</f>
        <v>42176.836215277777</v>
      </c>
      <c r="T3015" s="30">
        <f t="shared" si="95"/>
        <v>42146.836215277777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 s="19">
        <v>25000</v>
      </c>
      <c r="E3016" s="19">
        <v>28276</v>
      </c>
      <c r="F3016" s="34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38">
        <f>ROUND((E3016/D3016)*100, 0)</f>
        <v>113</v>
      </c>
      <c r="P3016" s="19">
        <f t="shared" si="94"/>
        <v>50.76</v>
      </c>
      <c r="Q3016" t="s">
        <v>8321</v>
      </c>
      <c r="R3016" t="s">
        <v>8361</v>
      </c>
      <c r="S3016" s="30">
        <f>(((I3016/60)/60)/24)+DATE(1970, 1, 1)</f>
        <v>41948.208333333336</v>
      </c>
      <c r="T3016" s="30">
        <f t="shared" si="95"/>
        <v>41920.123611111114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 s="19">
        <v>3400</v>
      </c>
      <c r="E3017" s="19">
        <v>3508</v>
      </c>
      <c r="F3017" s="34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38">
        <f>ROUND((E3017/D3017)*100, 0)</f>
        <v>103</v>
      </c>
      <c r="P3017" s="19">
        <f t="shared" si="94"/>
        <v>87.7</v>
      </c>
      <c r="Q3017" t="s">
        <v>8321</v>
      </c>
      <c r="R3017" t="s">
        <v>8361</v>
      </c>
      <c r="S3017" s="30">
        <f>(((I3017/60)/60)/24)+DATE(1970, 1, 1)</f>
        <v>41801.166666666664</v>
      </c>
      <c r="T3017" s="30">
        <f t="shared" si="95"/>
        <v>41785.72729166667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 s="19">
        <v>8500</v>
      </c>
      <c r="E3018" s="19">
        <v>8722</v>
      </c>
      <c r="F3018" s="34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38">
        <f>ROUND((E3018/D3018)*100, 0)</f>
        <v>103</v>
      </c>
      <c r="P3018" s="19">
        <f t="shared" si="94"/>
        <v>242.28</v>
      </c>
      <c r="Q3018" t="s">
        <v>8321</v>
      </c>
      <c r="R3018" t="s">
        <v>8361</v>
      </c>
      <c r="S3018" s="30">
        <f>(((I3018/60)/60)/24)+DATE(1970, 1, 1)</f>
        <v>41838.548055555555</v>
      </c>
      <c r="T3018" s="30">
        <f t="shared" si="95"/>
        <v>41778.548055555555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 s="19">
        <v>22000</v>
      </c>
      <c r="E3019" s="19">
        <v>23285</v>
      </c>
      <c r="F3019" s="34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38">
        <f>ROUND((E3019/D3019)*100, 0)</f>
        <v>106</v>
      </c>
      <c r="P3019" s="19">
        <f t="shared" si="94"/>
        <v>146.44999999999999</v>
      </c>
      <c r="Q3019" t="s">
        <v>8321</v>
      </c>
      <c r="R3019" t="s">
        <v>8361</v>
      </c>
      <c r="S3019" s="30">
        <f>(((I3019/60)/60)/24)+DATE(1970, 1, 1)</f>
        <v>41871.850034722222</v>
      </c>
      <c r="T3019" s="30">
        <f t="shared" si="95"/>
        <v>41841.850034722222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 s="19">
        <v>4200</v>
      </c>
      <c r="E3020" s="19">
        <v>4230</v>
      </c>
      <c r="F3020" s="34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38">
        <f>ROUND((E3020/D3020)*100, 0)</f>
        <v>101</v>
      </c>
      <c r="P3020" s="19">
        <f t="shared" si="94"/>
        <v>103.17</v>
      </c>
      <c r="Q3020" t="s">
        <v>8321</v>
      </c>
      <c r="R3020" t="s">
        <v>8361</v>
      </c>
      <c r="S3020" s="30">
        <f>(((I3020/60)/60)/24)+DATE(1970, 1, 1)</f>
        <v>42205.916666666672</v>
      </c>
      <c r="T3020" s="30">
        <f t="shared" si="95"/>
        <v>42163.29833333334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 s="19">
        <v>15000</v>
      </c>
      <c r="E3021" s="19">
        <v>18185</v>
      </c>
      <c r="F3021" s="34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38">
        <f>ROUND((E3021/D3021)*100, 0)</f>
        <v>121</v>
      </c>
      <c r="P3021" s="19">
        <f t="shared" si="94"/>
        <v>80.459999999999994</v>
      </c>
      <c r="Q3021" t="s">
        <v>8321</v>
      </c>
      <c r="R3021" t="s">
        <v>8361</v>
      </c>
      <c r="S3021" s="30">
        <f>(((I3021/60)/60)/24)+DATE(1970, 1, 1)</f>
        <v>41786.125</v>
      </c>
      <c r="T3021" s="30">
        <f t="shared" si="95"/>
        <v>41758.833564814813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 s="19">
        <v>7000</v>
      </c>
      <c r="E3022" s="19">
        <v>7040</v>
      </c>
      <c r="F3022" s="34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38">
        <f>ROUND((E3022/D3022)*100, 0)</f>
        <v>101</v>
      </c>
      <c r="P3022" s="19">
        <f t="shared" si="94"/>
        <v>234.67</v>
      </c>
      <c r="Q3022" t="s">
        <v>8321</v>
      </c>
      <c r="R3022" t="s">
        <v>8361</v>
      </c>
      <c r="S3022" s="30">
        <f>(((I3022/60)/60)/24)+DATE(1970, 1, 1)</f>
        <v>42230.846446759257</v>
      </c>
      <c r="T3022" s="30">
        <f t="shared" si="95"/>
        <v>42170.846446759257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 s="19">
        <v>4500</v>
      </c>
      <c r="E3023" s="19">
        <v>5221</v>
      </c>
      <c r="F3023" s="34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38">
        <f>ROUND((E3023/D3023)*100, 0)</f>
        <v>116</v>
      </c>
      <c r="P3023" s="19">
        <f t="shared" si="94"/>
        <v>50.69</v>
      </c>
      <c r="Q3023" t="s">
        <v>8321</v>
      </c>
      <c r="R3023" t="s">
        <v>8361</v>
      </c>
      <c r="S3023" s="30">
        <f>(((I3023/60)/60)/24)+DATE(1970, 1, 1)</f>
        <v>42696.249305555553</v>
      </c>
      <c r="T3023" s="30">
        <f t="shared" si="95"/>
        <v>42660.618854166663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 s="19">
        <v>10000</v>
      </c>
      <c r="E3024" s="19">
        <v>10088</v>
      </c>
      <c r="F3024" s="3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38">
        <f>ROUND((E3024/D3024)*100, 0)</f>
        <v>101</v>
      </c>
      <c r="P3024" s="19">
        <f t="shared" si="94"/>
        <v>162.71</v>
      </c>
      <c r="Q3024" t="s">
        <v>8321</v>
      </c>
      <c r="R3024" t="s">
        <v>8361</v>
      </c>
      <c r="S3024" s="30">
        <f>(((I3024/60)/60)/24)+DATE(1970, 1, 1)</f>
        <v>42609.95380787037</v>
      </c>
      <c r="T3024" s="30">
        <f t="shared" si="95"/>
        <v>42564.95380787037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 s="19">
        <v>700</v>
      </c>
      <c r="E3025" s="19">
        <v>721</v>
      </c>
      <c r="F3025" s="34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38">
        <f>ROUND((E3025/D3025)*100, 0)</f>
        <v>103</v>
      </c>
      <c r="P3025" s="19">
        <f t="shared" si="94"/>
        <v>120.17</v>
      </c>
      <c r="Q3025" t="s">
        <v>8321</v>
      </c>
      <c r="R3025" t="s">
        <v>8361</v>
      </c>
      <c r="S3025" s="30">
        <f>(((I3025/60)/60)/24)+DATE(1970, 1, 1)</f>
        <v>42166.675763888896</v>
      </c>
      <c r="T3025" s="30">
        <f t="shared" si="95"/>
        <v>42121.675763888896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 s="19">
        <v>5000</v>
      </c>
      <c r="E3026" s="19">
        <v>12321</v>
      </c>
      <c r="F3026" s="34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39">
        <f>ROUND((E3026/D3026)*100, 0)</f>
        <v>246</v>
      </c>
      <c r="P3026" s="19">
        <f t="shared" si="94"/>
        <v>67.7</v>
      </c>
      <c r="Q3026" t="s">
        <v>8321</v>
      </c>
      <c r="R3026" t="s">
        <v>8361</v>
      </c>
      <c r="S3026" s="30">
        <f>(((I3026/60)/60)/24)+DATE(1970, 1, 1)</f>
        <v>41188.993923611109</v>
      </c>
      <c r="T3026" s="30">
        <f t="shared" si="95"/>
        <v>41158.993923611109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 s="19">
        <v>2500</v>
      </c>
      <c r="E3027" s="19">
        <v>7555</v>
      </c>
      <c r="F3027" s="34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39">
        <f>ROUND((E3027/D3027)*100, 0)</f>
        <v>302</v>
      </c>
      <c r="P3027" s="19">
        <f t="shared" si="94"/>
        <v>52.1</v>
      </c>
      <c r="Q3027" t="s">
        <v>8321</v>
      </c>
      <c r="R3027" t="s">
        <v>8361</v>
      </c>
      <c r="S3027" s="30">
        <f>(((I3027/60)/60)/24)+DATE(1970, 1, 1)</f>
        <v>41789.666666666664</v>
      </c>
      <c r="T3027" s="30">
        <f t="shared" si="95"/>
        <v>41761.509409722225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 s="19">
        <v>900</v>
      </c>
      <c r="E3028" s="19">
        <v>1290</v>
      </c>
      <c r="F3028" s="34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38">
        <f>ROUND((E3028/D3028)*100, 0)</f>
        <v>143</v>
      </c>
      <c r="P3028" s="19">
        <f t="shared" si="94"/>
        <v>51.6</v>
      </c>
      <c r="Q3028" t="s">
        <v>8321</v>
      </c>
      <c r="R3028" t="s">
        <v>8361</v>
      </c>
      <c r="S3028" s="30">
        <f>(((I3028/60)/60)/24)+DATE(1970, 1, 1)</f>
        <v>42797.459398148145</v>
      </c>
      <c r="T3028" s="30">
        <f t="shared" si="95"/>
        <v>42783.459398148145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 s="19">
        <v>40000</v>
      </c>
      <c r="E3029" s="19">
        <v>52576</v>
      </c>
      <c r="F3029" s="34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38">
        <f>ROUND((E3029/D3029)*100, 0)</f>
        <v>131</v>
      </c>
      <c r="P3029" s="19">
        <f t="shared" si="94"/>
        <v>164.3</v>
      </c>
      <c r="Q3029" t="s">
        <v>8321</v>
      </c>
      <c r="R3029" t="s">
        <v>8361</v>
      </c>
      <c r="S3029" s="30">
        <f>(((I3029/60)/60)/24)+DATE(1970, 1, 1)</f>
        <v>42083.662627314814</v>
      </c>
      <c r="T3029" s="30">
        <f t="shared" si="95"/>
        <v>42053.704293981486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 s="19">
        <v>5000</v>
      </c>
      <c r="E3030" s="19">
        <v>8401</v>
      </c>
      <c r="F3030" s="34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38">
        <f>ROUND((E3030/D3030)*100, 0)</f>
        <v>168</v>
      </c>
      <c r="P3030" s="19">
        <f t="shared" si="94"/>
        <v>84.86</v>
      </c>
      <c r="Q3030" t="s">
        <v>8321</v>
      </c>
      <c r="R3030" t="s">
        <v>8361</v>
      </c>
      <c r="S3030" s="30">
        <f>(((I3030/60)/60)/24)+DATE(1970, 1, 1)</f>
        <v>42597.264178240745</v>
      </c>
      <c r="T3030" s="30">
        <f t="shared" si="95"/>
        <v>42567.264178240745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 s="19">
        <v>30000</v>
      </c>
      <c r="E3031" s="19">
        <v>32903</v>
      </c>
      <c r="F3031" s="34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38">
        <f>ROUND((E3031/D3031)*100, 0)</f>
        <v>110</v>
      </c>
      <c r="P3031" s="19">
        <f t="shared" si="94"/>
        <v>94.55</v>
      </c>
      <c r="Q3031" t="s">
        <v>8321</v>
      </c>
      <c r="R3031" t="s">
        <v>8361</v>
      </c>
      <c r="S3031" s="30">
        <f>(((I3031/60)/60)/24)+DATE(1970, 1, 1)</f>
        <v>41961.190972222219</v>
      </c>
      <c r="T3031" s="30">
        <f t="shared" si="95"/>
        <v>41932.708877314813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 s="19">
        <v>1750</v>
      </c>
      <c r="E3032" s="19">
        <v>1867</v>
      </c>
      <c r="F3032" s="34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38">
        <f>ROUND((E3032/D3032)*100, 0)</f>
        <v>107</v>
      </c>
      <c r="P3032" s="19">
        <f t="shared" si="94"/>
        <v>45.54</v>
      </c>
      <c r="Q3032" t="s">
        <v>8321</v>
      </c>
      <c r="R3032" t="s">
        <v>8361</v>
      </c>
      <c r="S3032" s="30">
        <f>(((I3032/60)/60)/24)+DATE(1970, 1, 1)</f>
        <v>42263.747349537036</v>
      </c>
      <c r="T3032" s="30">
        <f t="shared" si="95"/>
        <v>42233.747349537036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 s="19">
        <v>1500</v>
      </c>
      <c r="E3033" s="19">
        <v>1500</v>
      </c>
      <c r="F3033" s="34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38">
        <f>ROUND((E3033/D3033)*100, 0)</f>
        <v>100</v>
      </c>
      <c r="P3033" s="19">
        <f t="shared" si="94"/>
        <v>51.72</v>
      </c>
      <c r="Q3033" t="s">
        <v>8321</v>
      </c>
      <c r="R3033" t="s">
        <v>8361</v>
      </c>
      <c r="S3033" s="30">
        <f>(((I3033/60)/60)/24)+DATE(1970, 1, 1)</f>
        <v>42657.882488425923</v>
      </c>
      <c r="T3033" s="30">
        <f t="shared" si="95"/>
        <v>42597.882488425923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 s="19">
        <v>1000</v>
      </c>
      <c r="E3034" s="19">
        <v>1272</v>
      </c>
      <c r="F3034" s="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38">
        <f>ROUND((E3034/D3034)*100, 0)</f>
        <v>127</v>
      </c>
      <c r="P3034" s="19">
        <f t="shared" si="94"/>
        <v>50.88</v>
      </c>
      <c r="Q3034" t="s">
        <v>8321</v>
      </c>
      <c r="R3034" t="s">
        <v>8361</v>
      </c>
      <c r="S3034" s="30">
        <f>(((I3034/60)/60)/24)+DATE(1970, 1, 1)</f>
        <v>42258.044664351852</v>
      </c>
      <c r="T3034" s="30">
        <f t="shared" si="95"/>
        <v>42228.044664351852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 s="19">
        <v>3000</v>
      </c>
      <c r="E3035" s="19">
        <v>4396</v>
      </c>
      <c r="F3035" s="34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38">
        <f>ROUND((E3035/D3035)*100, 0)</f>
        <v>147</v>
      </c>
      <c r="P3035" s="19">
        <f t="shared" si="94"/>
        <v>191.13</v>
      </c>
      <c r="Q3035" t="s">
        <v>8321</v>
      </c>
      <c r="R3035" t="s">
        <v>8361</v>
      </c>
      <c r="S3035" s="30">
        <f>(((I3035/60)/60)/24)+DATE(1970, 1, 1)</f>
        <v>42600.110243055555</v>
      </c>
      <c r="T3035" s="30">
        <f t="shared" si="95"/>
        <v>42570.110243055555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 s="19">
        <v>100000</v>
      </c>
      <c r="E3036" s="19">
        <v>112536</v>
      </c>
      <c r="F3036" s="34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38">
        <f>ROUND((E3036/D3036)*100, 0)</f>
        <v>113</v>
      </c>
      <c r="P3036" s="19">
        <f t="shared" si="94"/>
        <v>89.31</v>
      </c>
      <c r="Q3036" t="s">
        <v>8321</v>
      </c>
      <c r="R3036" t="s">
        <v>8361</v>
      </c>
      <c r="S3036" s="30">
        <f>(((I3036/60)/60)/24)+DATE(1970, 1, 1)</f>
        <v>42675.165972222225</v>
      </c>
      <c r="T3036" s="30">
        <f t="shared" si="95"/>
        <v>42644.535358796296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 s="19">
        <v>25000</v>
      </c>
      <c r="E3037" s="19">
        <v>27196.71</v>
      </c>
      <c r="F3037" s="34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38">
        <f>ROUND((E3037/D3037)*100, 0)</f>
        <v>109</v>
      </c>
      <c r="P3037" s="19">
        <f t="shared" si="94"/>
        <v>88.59</v>
      </c>
      <c r="Q3037" t="s">
        <v>8321</v>
      </c>
      <c r="R3037" t="s">
        <v>8361</v>
      </c>
      <c r="S3037" s="30">
        <f>(((I3037/60)/60)/24)+DATE(1970, 1, 1)</f>
        <v>41398.560289351852</v>
      </c>
      <c r="T3037" s="30">
        <f t="shared" si="95"/>
        <v>41368.560289351852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 s="19">
        <v>25000</v>
      </c>
      <c r="E3038" s="19">
        <v>31683</v>
      </c>
      <c r="F3038" s="34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38">
        <f>ROUND((E3038/D3038)*100, 0)</f>
        <v>127</v>
      </c>
      <c r="P3038" s="19">
        <f t="shared" si="94"/>
        <v>96.3</v>
      </c>
      <c r="Q3038" t="s">
        <v>8321</v>
      </c>
      <c r="R3038" t="s">
        <v>8361</v>
      </c>
      <c r="S3038" s="30">
        <f>(((I3038/60)/60)/24)+DATE(1970, 1, 1)</f>
        <v>41502.499305555553</v>
      </c>
      <c r="T3038" s="30">
        <f t="shared" si="95"/>
        <v>41466.785231481481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 s="19">
        <v>500</v>
      </c>
      <c r="E3039" s="19">
        <v>1066</v>
      </c>
      <c r="F3039" s="34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39">
        <f>ROUND((E3039/D3039)*100, 0)</f>
        <v>213</v>
      </c>
      <c r="P3039" s="19">
        <f t="shared" si="94"/>
        <v>33.31</v>
      </c>
      <c r="Q3039" t="s">
        <v>8321</v>
      </c>
      <c r="R3039" t="s">
        <v>8361</v>
      </c>
      <c r="S3039" s="30">
        <f>(((I3039/60)/60)/24)+DATE(1970, 1, 1)</f>
        <v>40453.207638888889</v>
      </c>
      <c r="T3039" s="30">
        <f t="shared" si="95"/>
        <v>40378.893206018518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 s="19">
        <v>1000</v>
      </c>
      <c r="E3040" s="19">
        <v>1005</v>
      </c>
      <c r="F3040" s="34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38">
        <f>ROUND((E3040/D3040)*100, 0)</f>
        <v>101</v>
      </c>
      <c r="P3040" s="19">
        <f t="shared" si="94"/>
        <v>37.22</v>
      </c>
      <c r="Q3040" t="s">
        <v>8321</v>
      </c>
      <c r="R3040" t="s">
        <v>8361</v>
      </c>
      <c r="S3040" s="30">
        <f>(((I3040/60)/60)/24)+DATE(1970, 1, 1)</f>
        <v>42433.252280092594</v>
      </c>
      <c r="T3040" s="30">
        <f t="shared" si="95"/>
        <v>42373.252280092594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 s="19">
        <v>20000</v>
      </c>
      <c r="E3041" s="19">
        <v>21742.78</v>
      </c>
      <c r="F3041" s="34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38">
        <f>ROUND((E3041/D3041)*100, 0)</f>
        <v>109</v>
      </c>
      <c r="P3041" s="19">
        <f t="shared" si="94"/>
        <v>92.13</v>
      </c>
      <c r="Q3041" t="s">
        <v>8321</v>
      </c>
      <c r="R3041" t="s">
        <v>8361</v>
      </c>
      <c r="S3041" s="30">
        <f>(((I3041/60)/60)/24)+DATE(1970, 1, 1)</f>
        <v>41637.332638888889</v>
      </c>
      <c r="T3041" s="30">
        <f t="shared" si="95"/>
        <v>41610.794421296298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 s="19">
        <v>3000</v>
      </c>
      <c r="E3042" s="19">
        <v>3225</v>
      </c>
      <c r="F3042" s="34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38">
        <f>ROUND((E3042/D3042)*100, 0)</f>
        <v>108</v>
      </c>
      <c r="P3042" s="19">
        <f t="shared" si="94"/>
        <v>76.790000000000006</v>
      </c>
      <c r="Q3042" t="s">
        <v>8321</v>
      </c>
      <c r="R3042" t="s">
        <v>8361</v>
      </c>
      <c r="S3042" s="30">
        <f>(((I3042/60)/60)/24)+DATE(1970, 1, 1)</f>
        <v>42181.958333333328</v>
      </c>
      <c r="T3042" s="30">
        <f t="shared" si="95"/>
        <v>42177.791909722218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 s="19">
        <v>8300</v>
      </c>
      <c r="E3043" s="19">
        <v>9170</v>
      </c>
      <c r="F3043" s="34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38">
        <f>ROUND((E3043/D3043)*100, 0)</f>
        <v>110</v>
      </c>
      <c r="P3043" s="19">
        <f t="shared" si="94"/>
        <v>96.53</v>
      </c>
      <c r="Q3043" t="s">
        <v>8321</v>
      </c>
      <c r="R3043" t="s">
        <v>8361</v>
      </c>
      <c r="S3043" s="30">
        <f>(((I3043/60)/60)/24)+DATE(1970, 1, 1)</f>
        <v>42389.868611111116</v>
      </c>
      <c r="T3043" s="30">
        <f t="shared" si="95"/>
        <v>42359.868611111116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 s="19">
        <v>1500</v>
      </c>
      <c r="E3044" s="19">
        <v>1920</v>
      </c>
      <c r="F3044" s="3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38">
        <f>ROUND((E3044/D3044)*100, 0)</f>
        <v>128</v>
      </c>
      <c r="P3044" s="19">
        <f t="shared" si="94"/>
        <v>51.89</v>
      </c>
      <c r="Q3044" t="s">
        <v>8321</v>
      </c>
      <c r="R3044" t="s">
        <v>8361</v>
      </c>
      <c r="S3044" s="30">
        <f>(((I3044/60)/60)/24)+DATE(1970, 1, 1)</f>
        <v>42283.688043981485</v>
      </c>
      <c r="T3044" s="30">
        <f t="shared" si="95"/>
        <v>42253.688043981485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 s="19">
        <v>15000</v>
      </c>
      <c r="E3045" s="19">
        <v>16501</v>
      </c>
      <c r="F3045" s="34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38">
        <f>ROUND((E3045/D3045)*100, 0)</f>
        <v>110</v>
      </c>
      <c r="P3045" s="19">
        <f t="shared" si="94"/>
        <v>128.91</v>
      </c>
      <c r="Q3045" t="s">
        <v>8321</v>
      </c>
      <c r="R3045" t="s">
        <v>8361</v>
      </c>
      <c r="S3045" s="30">
        <f>(((I3045/60)/60)/24)+DATE(1970, 1, 1)</f>
        <v>42110.118055555555</v>
      </c>
      <c r="T3045" s="30">
        <f t="shared" si="95"/>
        <v>42083.070590277777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 s="19">
        <v>12000</v>
      </c>
      <c r="E3046" s="19">
        <v>13121</v>
      </c>
      <c r="F3046" s="34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38">
        <f>ROUND((E3046/D3046)*100, 0)</f>
        <v>109</v>
      </c>
      <c r="P3046" s="19">
        <f t="shared" si="94"/>
        <v>84.11</v>
      </c>
      <c r="Q3046" t="s">
        <v>8321</v>
      </c>
      <c r="R3046" t="s">
        <v>8361</v>
      </c>
      <c r="S3046" s="30">
        <f>(((I3046/60)/60)/24)+DATE(1970, 1, 1)</f>
        <v>42402.7268287037</v>
      </c>
      <c r="T3046" s="30">
        <f t="shared" si="95"/>
        <v>42387.7268287037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 s="19">
        <v>4000</v>
      </c>
      <c r="E3047" s="19">
        <v>5308.26</v>
      </c>
      <c r="F3047" s="34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38">
        <f>ROUND((E3047/D3047)*100, 0)</f>
        <v>133</v>
      </c>
      <c r="P3047" s="19">
        <f t="shared" si="94"/>
        <v>82.94</v>
      </c>
      <c r="Q3047" t="s">
        <v>8321</v>
      </c>
      <c r="R3047" t="s">
        <v>8361</v>
      </c>
      <c r="S3047" s="30">
        <f>(((I3047/60)/60)/24)+DATE(1970, 1, 1)</f>
        <v>41873.155729166669</v>
      </c>
      <c r="T3047" s="30">
        <f t="shared" si="95"/>
        <v>41843.155729166669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 s="19">
        <v>7900</v>
      </c>
      <c r="E3048" s="19">
        <v>15077</v>
      </c>
      <c r="F3048" s="34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38">
        <f>ROUND((E3048/D3048)*100, 0)</f>
        <v>191</v>
      </c>
      <c r="P3048" s="19">
        <f t="shared" si="94"/>
        <v>259.95</v>
      </c>
      <c r="Q3048" t="s">
        <v>8321</v>
      </c>
      <c r="R3048" t="s">
        <v>8361</v>
      </c>
      <c r="S3048" s="30">
        <f>(((I3048/60)/60)/24)+DATE(1970, 1, 1)</f>
        <v>41892.202777777777</v>
      </c>
      <c r="T3048" s="30">
        <f t="shared" si="95"/>
        <v>41862.803078703706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 s="19">
        <v>500</v>
      </c>
      <c r="E3049" s="19">
        <v>745</v>
      </c>
      <c r="F3049" s="34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38">
        <f>ROUND((E3049/D3049)*100, 0)</f>
        <v>149</v>
      </c>
      <c r="P3049" s="19">
        <f t="shared" si="94"/>
        <v>37.25</v>
      </c>
      <c r="Q3049" t="s">
        <v>8321</v>
      </c>
      <c r="R3049" t="s">
        <v>8361</v>
      </c>
      <c r="S3049" s="30">
        <f>(((I3049/60)/60)/24)+DATE(1970, 1, 1)</f>
        <v>42487.552777777775</v>
      </c>
      <c r="T3049" s="30">
        <f t="shared" si="95"/>
        <v>42443.989050925928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 s="19">
        <v>5000</v>
      </c>
      <c r="E3050" s="19">
        <v>8320</v>
      </c>
      <c r="F3050" s="34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38">
        <f>ROUND((E3050/D3050)*100, 0)</f>
        <v>166</v>
      </c>
      <c r="P3050" s="19">
        <f t="shared" si="94"/>
        <v>177.02</v>
      </c>
      <c r="Q3050" t="s">
        <v>8321</v>
      </c>
      <c r="R3050" t="s">
        <v>8361</v>
      </c>
      <c r="S3050" s="30">
        <f>(((I3050/60)/60)/24)+DATE(1970, 1, 1)</f>
        <v>42004.890277777777</v>
      </c>
      <c r="T3050" s="30">
        <f t="shared" si="95"/>
        <v>41975.901180555549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 s="19">
        <v>3750</v>
      </c>
      <c r="E3051" s="19">
        <v>4000</v>
      </c>
      <c r="F3051" s="34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38">
        <f>ROUND((E3051/D3051)*100, 0)</f>
        <v>107</v>
      </c>
      <c r="P3051" s="19">
        <f t="shared" si="94"/>
        <v>74.069999999999993</v>
      </c>
      <c r="Q3051" t="s">
        <v>8321</v>
      </c>
      <c r="R3051" t="s">
        <v>8361</v>
      </c>
      <c r="S3051" s="30">
        <f>(((I3051/60)/60)/24)+DATE(1970, 1, 1)</f>
        <v>42169.014525462961</v>
      </c>
      <c r="T3051" s="30">
        <f t="shared" si="95"/>
        <v>42139.014525462961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 s="19">
        <v>600</v>
      </c>
      <c r="E3052" s="19">
        <v>636</v>
      </c>
      <c r="F3052" s="34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38">
        <f>ROUND((E3052/D3052)*100, 0)</f>
        <v>106</v>
      </c>
      <c r="P3052" s="19">
        <f t="shared" si="94"/>
        <v>70.67</v>
      </c>
      <c r="Q3052" t="s">
        <v>8321</v>
      </c>
      <c r="R3052" t="s">
        <v>8361</v>
      </c>
      <c r="S3052" s="30">
        <f>(((I3052/60)/60)/24)+DATE(1970, 1, 1)</f>
        <v>42495.16851851852</v>
      </c>
      <c r="T3052" s="30">
        <f t="shared" si="95"/>
        <v>42465.16851851852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 s="19">
        <v>3500</v>
      </c>
      <c r="E3053" s="19">
        <v>827</v>
      </c>
      <c r="F3053" s="36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40">
        <f>ROUND((E3053/D3053)*100, 0)</f>
        <v>24</v>
      </c>
      <c r="P3053" s="19">
        <f t="shared" si="94"/>
        <v>23.63</v>
      </c>
      <c r="Q3053" t="s">
        <v>8321</v>
      </c>
      <c r="R3053" t="s">
        <v>8361</v>
      </c>
      <c r="S3053" s="30">
        <f>(((I3053/60)/60)/24)+DATE(1970, 1, 1)</f>
        <v>42774.416030092587</v>
      </c>
      <c r="T3053" s="30">
        <f t="shared" si="95"/>
        <v>42744.416030092587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 s="19">
        <v>50000</v>
      </c>
      <c r="E3054" s="19">
        <v>75</v>
      </c>
      <c r="F3054" s="36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40">
        <f>ROUND((E3054/D3054)*100, 0)</f>
        <v>0</v>
      </c>
      <c r="P3054" s="19">
        <f t="shared" si="94"/>
        <v>37.5</v>
      </c>
      <c r="Q3054" t="s">
        <v>8321</v>
      </c>
      <c r="R3054" t="s">
        <v>8361</v>
      </c>
      <c r="S3054" s="30">
        <f>(((I3054/60)/60)/24)+DATE(1970, 1, 1)</f>
        <v>42152.665972222225</v>
      </c>
      <c r="T3054" s="30">
        <f t="shared" si="95"/>
        <v>42122.670069444444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 s="19">
        <v>10000</v>
      </c>
      <c r="E3055" s="19">
        <v>40</v>
      </c>
      <c r="F3055" s="36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40">
        <f>ROUND((E3055/D3055)*100, 0)</f>
        <v>0</v>
      </c>
      <c r="P3055" s="19">
        <f t="shared" si="94"/>
        <v>13.33</v>
      </c>
      <c r="Q3055" t="s">
        <v>8321</v>
      </c>
      <c r="R3055" t="s">
        <v>8361</v>
      </c>
      <c r="S3055" s="30">
        <f>(((I3055/60)/60)/24)+DATE(1970, 1, 1)</f>
        <v>41914.165972222225</v>
      </c>
      <c r="T3055" s="30">
        <f t="shared" si="95"/>
        <v>41862.761724537035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 s="19">
        <v>300</v>
      </c>
      <c r="E3056" s="19">
        <v>0</v>
      </c>
      <c r="F3056" s="3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40">
        <f>ROUND((E3056/D3056)*100, 0)</f>
        <v>0</v>
      </c>
      <c r="P3056" s="19">
        <f t="shared" si="94"/>
        <v>0</v>
      </c>
      <c r="Q3056" t="s">
        <v>8321</v>
      </c>
      <c r="R3056" t="s">
        <v>8361</v>
      </c>
      <c r="S3056" s="30">
        <f>(((I3056/60)/60)/24)+DATE(1970, 1, 1)</f>
        <v>42065.044444444444</v>
      </c>
      <c r="T3056" s="30">
        <f t="shared" si="95"/>
        <v>42027.832800925928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 s="19">
        <v>20000</v>
      </c>
      <c r="E3057" s="19">
        <v>1</v>
      </c>
      <c r="F3057" s="36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40">
        <f>ROUND((E3057/D3057)*100, 0)</f>
        <v>0</v>
      </c>
      <c r="P3057" s="19">
        <f t="shared" si="94"/>
        <v>1</v>
      </c>
      <c r="Q3057" t="s">
        <v>8321</v>
      </c>
      <c r="R3057" t="s">
        <v>8361</v>
      </c>
      <c r="S3057" s="30">
        <f>(((I3057/60)/60)/24)+DATE(1970, 1, 1)</f>
        <v>42013.95821759259</v>
      </c>
      <c r="T3057" s="30">
        <f t="shared" si="95"/>
        <v>41953.95821759259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 s="19">
        <v>25000</v>
      </c>
      <c r="E3058" s="19">
        <v>0</v>
      </c>
      <c r="F3058" s="36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40">
        <f>ROUND((E3058/D3058)*100, 0)</f>
        <v>0</v>
      </c>
      <c r="P3058" s="19">
        <f t="shared" si="94"/>
        <v>0</v>
      </c>
      <c r="Q3058" t="s">
        <v>8321</v>
      </c>
      <c r="R3058" t="s">
        <v>8361</v>
      </c>
      <c r="S3058" s="30">
        <f>(((I3058/60)/60)/24)+DATE(1970, 1, 1)</f>
        <v>41911.636388888888</v>
      </c>
      <c r="T3058" s="30">
        <f t="shared" si="95"/>
        <v>41851.636388888888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 s="19">
        <v>50000</v>
      </c>
      <c r="E3059" s="19">
        <v>0</v>
      </c>
      <c r="F3059" s="36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40">
        <f>ROUND((E3059/D3059)*100, 0)</f>
        <v>0</v>
      </c>
      <c r="P3059" s="19">
        <f t="shared" si="94"/>
        <v>0</v>
      </c>
      <c r="Q3059" t="s">
        <v>8321</v>
      </c>
      <c r="R3059" t="s">
        <v>8361</v>
      </c>
      <c r="S3059" s="30">
        <f>(((I3059/60)/60)/24)+DATE(1970, 1, 1)</f>
        <v>42463.608923611115</v>
      </c>
      <c r="T3059" s="30">
        <f t="shared" si="95"/>
        <v>42433.650590277779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 s="19">
        <v>18000</v>
      </c>
      <c r="E3060" s="19">
        <v>3</v>
      </c>
      <c r="F3060" s="36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40">
        <f>ROUND((E3060/D3060)*100, 0)</f>
        <v>0</v>
      </c>
      <c r="P3060" s="19">
        <f t="shared" si="94"/>
        <v>1</v>
      </c>
      <c r="Q3060" t="s">
        <v>8321</v>
      </c>
      <c r="R3060" t="s">
        <v>8361</v>
      </c>
      <c r="S3060" s="30">
        <f>(((I3060/60)/60)/24)+DATE(1970, 1, 1)</f>
        <v>42510.374305555553</v>
      </c>
      <c r="T3060" s="30">
        <f t="shared" si="95"/>
        <v>42460.374305555553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 s="19">
        <v>15000</v>
      </c>
      <c r="E3061" s="19">
        <v>451</v>
      </c>
      <c r="F3061" s="36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40">
        <f>ROUND((E3061/D3061)*100, 0)</f>
        <v>3</v>
      </c>
      <c r="P3061" s="19">
        <f t="shared" si="94"/>
        <v>41</v>
      </c>
      <c r="Q3061" t="s">
        <v>8321</v>
      </c>
      <c r="R3061" t="s">
        <v>8361</v>
      </c>
      <c r="S3061" s="30">
        <f>(((I3061/60)/60)/24)+DATE(1970, 1, 1)</f>
        <v>41859.935717592591</v>
      </c>
      <c r="T3061" s="30">
        <f t="shared" si="95"/>
        <v>41829.935717592591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 s="19">
        <v>220000</v>
      </c>
      <c r="E3062" s="19">
        <v>335</v>
      </c>
      <c r="F3062" s="36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40">
        <f>ROUND((E3062/D3062)*100, 0)</f>
        <v>0</v>
      </c>
      <c r="P3062" s="19">
        <f t="shared" si="94"/>
        <v>55.83</v>
      </c>
      <c r="Q3062" t="s">
        <v>8321</v>
      </c>
      <c r="R3062" t="s">
        <v>8361</v>
      </c>
      <c r="S3062" s="30">
        <f>(((I3062/60)/60)/24)+DATE(1970, 1, 1)</f>
        <v>42275.274699074071</v>
      </c>
      <c r="T3062" s="30">
        <f t="shared" si="95"/>
        <v>42245.274699074071</v>
      </c>
    </row>
    <row r="3063" spans="1:20" x14ac:dyDescent="0.25">
      <c r="A3063">
        <v>3061</v>
      </c>
      <c r="B3063" s="3" t="s">
        <v>3061</v>
      </c>
      <c r="C3063" s="3" t="s">
        <v>7171</v>
      </c>
      <c r="D3063" s="19">
        <v>1000000</v>
      </c>
      <c r="E3063" s="19">
        <v>0</v>
      </c>
      <c r="F3063" s="36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40">
        <f>ROUND((E3063/D3063)*100, 0)</f>
        <v>0</v>
      </c>
      <c r="P3063" s="19">
        <f t="shared" si="94"/>
        <v>0</v>
      </c>
      <c r="Q3063" t="s">
        <v>8321</v>
      </c>
      <c r="R3063" t="s">
        <v>8361</v>
      </c>
      <c r="S3063" s="30">
        <f>(((I3063/60)/60)/24)+DATE(1970, 1, 1)</f>
        <v>41864.784120370372</v>
      </c>
      <c r="T3063" s="30">
        <f t="shared" si="95"/>
        <v>41834.784120370372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 s="19">
        <v>10000</v>
      </c>
      <c r="E3064" s="19">
        <v>6684</v>
      </c>
      <c r="F3064" s="36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40">
        <f>ROUND((E3064/D3064)*100, 0)</f>
        <v>67</v>
      </c>
      <c r="P3064" s="19">
        <f t="shared" si="94"/>
        <v>99.76</v>
      </c>
      <c r="Q3064" t="s">
        <v>8321</v>
      </c>
      <c r="R3064" t="s">
        <v>8361</v>
      </c>
      <c r="S3064" s="30">
        <f>(((I3064/60)/60)/24)+DATE(1970, 1, 1)</f>
        <v>42277.75</v>
      </c>
      <c r="T3064" s="30">
        <f t="shared" si="95"/>
        <v>42248.535787037035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 s="19">
        <v>3000</v>
      </c>
      <c r="E3065" s="19">
        <v>587</v>
      </c>
      <c r="F3065" s="36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40">
        <f>ROUND((E3065/D3065)*100, 0)</f>
        <v>20</v>
      </c>
      <c r="P3065" s="19">
        <f t="shared" si="94"/>
        <v>25.52</v>
      </c>
      <c r="Q3065" t="s">
        <v>8321</v>
      </c>
      <c r="R3065" t="s">
        <v>8361</v>
      </c>
      <c r="S3065" s="30">
        <f>(((I3065/60)/60)/24)+DATE(1970, 1, 1)</f>
        <v>42665.922893518517</v>
      </c>
      <c r="T3065" s="30">
        <f t="shared" si="95"/>
        <v>42630.922893518517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 s="19">
        <v>75000</v>
      </c>
      <c r="E3066" s="19">
        <v>8471</v>
      </c>
      <c r="F3066" s="3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40">
        <f>ROUND((E3066/D3066)*100, 0)</f>
        <v>11</v>
      </c>
      <c r="P3066" s="19">
        <f t="shared" si="94"/>
        <v>117.65</v>
      </c>
      <c r="Q3066" t="s">
        <v>8321</v>
      </c>
      <c r="R3066" t="s">
        <v>8361</v>
      </c>
      <c r="S3066" s="30">
        <f>(((I3066/60)/60)/24)+DATE(1970, 1, 1)</f>
        <v>42330.290972222225</v>
      </c>
      <c r="T3066" s="30">
        <f t="shared" si="95"/>
        <v>42299.130162037036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 s="19">
        <v>25000</v>
      </c>
      <c r="E3067" s="19">
        <v>10</v>
      </c>
      <c r="F3067" s="36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40">
        <f>ROUND((E3067/D3067)*100, 0)</f>
        <v>0</v>
      </c>
      <c r="P3067" s="19">
        <f t="shared" si="94"/>
        <v>5</v>
      </c>
      <c r="Q3067" t="s">
        <v>8321</v>
      </c>
      <c r="R3067" t="s">
        <v>8361</v>
      </c>
      <c r="S3067" s="30">
        <f>(((I3067/60)/60)/24)+DATE(1970, 1, 1)</f>
        <v>41850.055231481485</v>
      </c>
      <c r="T3067" s="30">
        <f t="shared" si="95"/>
        <v>41825.055231481485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 s="19">
        <v>350000</v>
      </c>
      <c r="E3068" s="19">
        <v>41950</v>
      </c>
      <c r="F3068" s="36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40">
        <f>ROUND((E3068/D3068)*100, 0)</f>
        <v>12</v>
      </c>
      <c r="P3068" s="19">
        <f t="shared" si="94"/>
        <v>2796.67</v>
      </c>
      <c r="Q3068" t="s">
        <v>8321</v>
      </c>
      <c r="R3068" t="s">
        <v>8361</v>
      </c>
      <c r="S3068" s="30">
        <f>(((I3068/60)/60)/24)+DATE(1970, 1, 1)</f>
        <v>42561.228437500002</v>
      </c>
      <c r="T3068" s="30">
        <f t="shared" si="95"/>
        <v>42531.228437500002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 s="19">
        <v>8000</v>
      </c>
      <c r="E3069" s="19">
        <v>200</v>
      </c>
      <c r="F3069" s="36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40">
        <f>ROUND((E3069/D3069)*100, 0)</f>
        <v>3</v>
      </c>
      <c r="P3069" s="19">
        <f t="shared" si="94"/>
        <v>200</v>
      </c>
      <c r="Q3069" t="s">
        <v>8321</v>
      </c>
      <c r="R3069" t="s">
        <v>8361</v>
      </c>
      <c r="S3069" s="30">
        <f>(((I3069/60)/60)/24)+DATE(1970, 1, 1)</f>
        <v>42256.938414351855</v>
      </c>
      <c r="T3069" s="30">
        <f t="shared" si="95"/>
        <v>42226.938414351855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 s="19">
        <v>250000</v>
      </c>
      <c r="E3070" s="19">
        <v>175</v>
      </c>
      <c r="F3070" s="36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40">
        <f>ROUND((E3070/D3070)*100, 0)</f>
        <v>0</v>
      </c>
      <c r="P3070" s="19">
        <f t="shared" si="94"/>
        <v>87.5</v>
      </c>
      <c r="Q3070" t="s">
        <v>8321</v>
      </c>
      <c r="R3070" t="s">
        <v>8361</v>
      </c>
      <c r="S3070" s="30">
        <f>(((I3070/60)/60)/24)+DATE(1970, 1, 1)</f>
        <v>42293.691574074073</v>
      </c>
      <c r="T3070" s="30">
        <f t="shared" si="95"/>
        <v>42263.691574074073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 s="19">
        <v>1000</v>
      </c>
      <c r="E3071" s="19">
        <v>141</v>
      </c>
      <c r="F3071" s="36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40">
        <f>ROUND((E3071/D3071)*100, 0)</f>
        <v>14</v>
      </c>
      <c r="P3071" s="19">
        <f t="shared" si="94"/>
        <v>20.14</v>
      </c>
      <c r="Q3071" t="s">
        <v>8321</v>
      </c>
      <c r="R3071" t="s">
        <v>8361</v>
      </c>
      <c r="S3071" s="30">
        <f>(((I3071/60)/60)/24)+DATE(1970, 1, 1)</f>
        <v>41987.833726851852</v>
      </c>
      <c r="T3071" s="30">
        <f t="shared" si="95"/>
        <v>41957.833726851852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 s="19">
        <v>10000</v>
      </c>
      <c r="E3072" s="19">
        <v>334</v>
      </c>
      <c r="F3072" s="36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40">
        <f>ROUND((E3072/D3072)*100, 0)</f>
        <v>3</v>
      </c>
      <c r="P3072" s="19">
        <f t="shared" si="94"/>
        <v>20.88</v>
      </c>
      <c r="Q3072" t="s">
        <v>8321</v>
      </c>
      <c r="R3072" t="s">
        <v>8361</v>
      </c>
      <c r="S3072" s="30">
        <f>(((I3072/60)/60)/24)+DATE(1970, 1, 1)</f>
        <v>42711.733437499999</v>
      </c>
      <c r="T3072" s="30">
        <f t="shared" si="95"/>
        <v>42690.733437499999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 s="19">
        <v>12000</v>
      </c>
      <c r="E3073" s="19">
        <v>7173</v>
      </c>
      <c r="F3073" s="36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40">
        <f>ROUND((E3073/D3073)*100, 0)</f>
        <v>60</v>
      </c>
      <c r="P3073" s="19">
        <f t="shared" si="94"/>
        <v>61.31</v>
      </c>
      <c r="Q3073" t="s">
        <v>8321</v>
      </c>
      <c r="R3073" t="s">
        <v>8361</v>
      </c>
      <c r="S3073" s="30">
        <f>(((I3073/60)/60)/24)+DATE(1970, 1, 1)</f>
        <v>42115.249305555553</v>
      </c>
      <c r="T3073" s="30">
        <f t="shared" si="95"/>
        <v>42097.732418981483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 s="19">
        <v>12000</v>
      </c>
      <c r="E3074" s="19">
        <v>2</v>
      </c>
      <c r="F3074" s="36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40">
        <f>ROUND((E3074/D3074)*100, 0)</f>
        <v>0</v>
      </c>
      <c r="P3074" s="19">
        <f t="shared" si="94"/>
        <v>1</v>
      </c>
      <c r="Q3074" t="s">
        <v>8321</v>
      </c>
      <c r="R3074" t="s">
        <v>8361</v>
      </c>
      <c r="S3074" s="30">
        <f>(((I3074/60)/60)/24)+DATE(1970, 1, 1)</f>
        <v>42673.073611111111</v>
      </c>
      <c r="T3074" s="30">
        <f t="shared" si="95"/>
        <v>42658.690532407403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 s="19">
        <v>2800000</v>
      </c>
      <c r="E3075" s="19">
        <v>645</v>
      </c>
      <c r="F3075" s="36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40">
        <f>ROUND((E3075/D3075)*100, 0)</f>
        <v>0</v>
      </c>
      <c r="P3075" s="19">
        <f t="shared" ref="P3075:P3138" si="96">IFERROR(ROUND((E3075/L3075), 2),0)</f>
        <v>92.14</v>
      </c>
      <c r="Q3075" t="s">
        <v>8321</v>
      </c>
      <c r="R3075" t="s">
        <v>8361</v>
      </c>
      <c r="S3075" s="30">
        <f>(((I3075/60)/60)/24)+DATE(1970, 1, 1)</f>
        <v>42169.804861111115</v>
      </c>
      <c r="T3075" s="30">
        <f t="shared" ref="T3075:T3138" si="97">(((J3075/60)/60)/24)+DATE(1970, 1, 1)</f>
        <v>42111.684027777781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 s="19">
        <v>25000</v>
      </c>
      <c r="E3076" s="19">
        <v>22</v>
      </c>
      <c r="F3076" s="3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40">
        <f>ROUND((E3076/D3076)*100, 0)</f>
        <v>0</v>
      </c>
      <c r="P3076" s="19">
        <f t="shared" si="96"/>
        <v>7.33</v>
      </c>
      <c r="Q3076" t="s">
        <v>8321</v>
      </c>
      <c r="R3076" t="s">
        <v>8361</v>
      </c>
      <c r="S3076" s="30">
        <f>(((I3076/60)/60)/24)+DATE(1970, 1, 1)</f>
        <v>42439.571284722217</v>
      </c>
      <c r="T3076" s="30">
        <f t="shared" si="97"/>
        <v>42409.571284722217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 s="19">
        <v>15000</v>
      </c>
      <c r="E3077" s="19">
        <v>1296</v>
      </c>
      <c r="F3077" s="36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40">
        <f>ROUND((E3077/D3077)*100, 0)</f>
        <v>9</v>
      </c>
      <c r="P3077" s="19">
        <f t="shared" si="96"/>
        <v>64.8</v>
      </c>
      <c r="Q3077" t="s">
        <v>8321</v>
      </c>
      <c r="R3077" t="s">
        <v>8361</v>
      </c>
      <c r="S3077" s="30">
        <f>(((I3077/60)/60)/24)+DATE(1970, 1, 1)</f>
        <v>42601.102314814809</v>
      </c>
      <c r="T3077" s="30">
        <f t="shared" si="97"/>
        <v>42551.102314814809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 s="19">
        <v>10000</v>
      </c>
      <c r="E3078" s="19">
        <v>1506</v>
      </c>
      <c r="F3078" s="36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40">
        <f>ROUND((E3078/D3078)*100, 0)</f>
        <v>15</v>
      </c>
      <c r="P3078" s="19">
        <f t="shared" si="96"/>
        <v>30.12</v>
      </c>
      <c r="Q3078" t="s">
        <v>8321</v>
      </c>
      <c r="R3078" t="s">
        <v>8361</v>
      </c>
      <c r="S3078" s="30">
        <f>(((I3078/60)/60)/24)+DATE(1970, 1, 1)</f>
        <v>42286.651886574073</v>
      </c>
      <c r="T3078" s="30">
        <f t="shared" si="97"/>
        <v>42226.651886574073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 s="19">
        <v>22000</v>
      </c>
      <c r="E3079" s="19">
        <v>105</v>
      </c>
      <c r="F3079" s="36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40">
        <f>ROUND((E3079/D3079)*100, 0)</f>
        <v>0</v>
      </c>
      <c r="P3079" s="19">
        <f t="shared" si="96"/>
        <v>52.5</v>
      </c>
      <c r="Q3079" t="s">
        <v>8321</v>
      </c>
      <c r="R3079" t="s">
        <v>8361</v>
      </c>
      <c r="S3079" s="30">
        <f>(((I3079/60)/60)/24)+DATE(1970, 1, 1)</f>
        <v>42796.956921296296</v>
      </c>
      <c r="T3079" s="30">
        <f t="shared" si="97"/>
        <v>42766.956921296296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 s="19">
        <v>60000</v>
      </c>
      <c r="E3080" s="19">
        <v>71</v>
      </c>
      <c r="F3080" s="36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40">
        <f>ROUND((E3080/D3080)*100, 0)</f>
        <v>0</v>
      </c>
      <c r="P3080" s="19">
        <f t="shared" si="96"/>
        <v>23.67</v>
      </c>
      <c r="Q3080" t="s">
        <v>8321</v>
      </c>
      <c r="R3080" t="s">
        <v>8361</v>
      </c>
      <c r="S3080" s="30">
        <f>(((I3080/60)/60)/24)+DATE(1970, 1, 1)</f>
        <v>42061.138831018514</v>
      </c>
      <c r="T3080" s="30">
        <f t="shared" si="97"/>
        <v>42031.138831018514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 s="19">
        <v>1333666</v>
      </c>
      <c r="E3081" s="19">
        <v>11226</v>
      </c>
      <c r="F3081" s="36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40">
        <f>ROUND((E3081/D3081)*100, 0)</f>
        <v>1</v>
      </c>
      <c r="P3081" s="19">
        <f t="shared" si="96"/>
        <v>415.78</v>
      </c>
      <c r="Q3081" t="s">
        <v>8321</v>
      </c>
      <c r="R3081" t="s">
        <v>8361</v>
      </c>
      <c r="S3081" s="30">
        <f>(((I3081/60)/60)/24)+DATE(1970, 1, 1)</f>
        <v>42085.671701388885</v>
      </c>
      <c r="T3081" s="30">
        <f t="shared" si="97"/>
        <v>42055.713368055556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 s="19">
        <v>2000000</v>
      </c>
      <c r="E3082" s="19">
        <v>376</v>
      </c>
      <c r="F3082" s="36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40">
        <f>ROUND((E3082/D3082)*100, 0)</f>
        <v>0</v>
      </c>
      <c r="P3082" s="19">
        <f t="shared" si="96"/>
        <v>53.71</v>
      </c>
      <c r="Q3082" t="s">
        <v>8321</v>
      </c>
      <c r="R3082" t="s">
        <v>8361</v>
      </c>
      <c r="S3082" s="30">
        <f>(((I3082/60)/60)/24)+DATE(1970, 1, 1)</f>
        <v>42000.0699537037</v>
      </c>
      <c r="T3082" s="30">
        <f t="shared" si="97"/>
        <v>41940.028287037036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 s="19">
        <v>1000000</v>
      </c>
      <c r="E3083" s="19">
        <v>2103</v>
      </c>
      <c r="F3083" s="36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40">
        <f>ROUND((E3083/D3083)*100, 0)</f>
        <v>0</v>
      </c>
      <c r="P3083" s="19">
        <f t="shared" si="96"/>
        <v>420.6</v>
      </c>
      <c r="Q3083" t="s">
        <v>8321</v>
      </c>
      <c r="R3083" t="s">
        <v>8361</v>
      </c>
      <c r="S3083" s="30">
        <f>(((I3083/60)/60)/24)+DATE(1970, 1, 1)</f>
        <v>42267.181608796294</v>
      </c>
      <c r="T3083" s="30">
        <f t="shared" si="97"/>
        <v>42237.181608796294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 s="19">
        <v>9000</v>
      </c>
      <c r="E3084" s="19">
        <v>0</v>
      </c>
      <c r="F3084" s="36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40">
        <f>ROUND((E3084/D3084)*100, 0)</f>
        <v>0</v>
      </c>
      <c r="P3084" s="19">
        <f t="shared" si="96"/>
        <v>0</v>
      </c>
      <c r="Q3084" t="s">
        <v>8321</v>
      </c>
      <c r="R3084" t="s">
        <v>8361</v>
      </c>
      <c r="S3084" s="30">
        <f>(((I3084/60)/60)/24)+DATE(1970, 1, 1)</f>
        <v>42323.96465277778</v>
      </c>
      <c r="T3084" s="30">
        <f t="shared" si="97"/>
        <v>42293.922986111109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 s="19">
        <v>20000</v>
      </c>
      <c r="E3085" s="19">
        <v>56</v>
      </c>
      <c r="F3085" s="36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40">
        <f>ROUND((E3085/D3085)*100, 0)</f>
        <v>0</v>
      </c>
      <c r="P3085" s="19">
        <f t="shared" si="96"/>
        <v>18.670000000000002</v>
      </c>
      <c r="Q3085" t="s">
        <v>8321</v>
      </c>
      <c r="R3085" t="s">
        <v>8361</v>
      </c>
      <c r="S3085" s="30">
        <f>(((I3085/60)/60)/24)+DATE(1970, 1, 1)</f>
        <v>41883.208333333336</v>
      </c>
      <c r="T3085" s="30">
        <f t="shared" si="97"/>
        <v>41853.563402777778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 s="19">
        <v>4059</v>
      </c>
      <c r="E3086" s="19">
        <v>470</v>
      </c>
      <c r="F3086" s="3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40">
        <f>ROUND((E3086/D3086)*100, 0)</f>
        <v>12</v>
      </c>
      <c r="P3086" s="19">
        <f t="shared" si="96"/>
        <v>78.33</v>
      </c>
      <c r="Q3086" t="s">
        <v>8321</v>
      </c>
      <c r="R3086" t="s">
        <v>8361</v>
      </c>
      <c r="S3086" s="30">
        <f>(((I3086/60)/60)/24)+DATE(1970, 1, 1)</f>
        <v>42129.783333333333</v>
      </c>
      <c r="T3086" s="30">
        <f t="shared" si="97"/>
        <v>42100.723738425921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 s="19">
        <v>25000</v>
      </c>
      <c r="E3087" s="19">
        <v>610</v>
      </c>
      <c r="F3087" s="36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40">
        <f>ROUND((E3087/D3087)*100, 0)</f>
        <v>2</v>
      </c>
      <c r="P3087" s="19">
        <f t="shared" si="96"/>
        <v>67.78</v>
      </c>
      <c r="Q3087" t="s">
        <v>8321</v>
      </c>
      <c r="R3087" t="s">
        <v>8361</v>
      </c>
      <c r="S3087" s="30">
        <f>(((I3087/60)/60)/24)+DATE(1970, 1, 1)</f>
        <v>42276.883784722217</v>
      </c>
      <c r="T3087" s="30">
        <f t="shared" si="97"/>
        <v>42246.883784722217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 s="19">
        <v>20000</v>
      </c>
      <c r="E3088" s="19">
        <v>50</v>
      </c>
      <c r="F3088" s="36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40">
        <f>ROUND((E3088/D3088)*100, 0)</f>
        <v>0</v>
      </c>
      <c r="P3088" s="19">
        <f t="shared" si="96"/>
        <v>16.670000000000002</v>
      </c>
      <c r="Q3088" t="s">
        <v>8321</v>
      </c>
      <c r="R3088" t="s">
        <v>8361</v>
      </c>
      <c r="S3088" s="30">
        <f>(((I3088/60)/60)/24)+DATE(1970, 1, 1)</f>
        <v>42233.67082175926</v>
      </c>
      <c r="T3088" s="30">
        <f t="shared" si="97"/>
        <v>42173.67082175926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 s="19">
        <v>20000</v>
      </c>
      <c r="E3089" s="19">
        <v>125</v>
      </c>
      <c r="F3089" s="36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40">
        <f>ROUND((E3089/D3089)*100, 0)</f>
        <v>1</v>
      </c>
      <c r="P3089" s="19">
        <f t="shared" si="96"/>
        <v>62.5</v>
      </c>
      <c r="Q3089" t="s">
        <v>8321</v>
      </c>
      <c r="R3089" t="s">
        <v>8361</v>
      </c>
      <c r="S3089" s="30">
        <f>(((I3089/60)/60)/24)+DATE(1970, 1, 1)</f>
        <v>42725.192013888889</v>
      </c>
      <c r="T3089" s="30">
        <f t="shared" si="97"/>
        <v>42665.150347222225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 s="19">
        <v>65000</v>
      </c>
      <c r="E3090" s="19">
        <v>126</v>
      </c>
      <c r="F3090" s="36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40">
        <f>ROUND((E3090/D3090)*100, 0)</f>
        <v>0</v>
      </c>
      <c r="P3090" s="19">
        <f t="shared" si="96"/>
        <v>42</v>
      </c>
      <c r="Q3090" t="s">
        <v>8321</v>
      </c>
      <c r="R3090" t="s">
        <v>8361</v>
      </c>
      <c r="S3090" s="30">
        <f>(((I3090/60)/60)/24)+DATE(1970, 1, 1)</f>
        <v>42012.570138888885</v>
      </c>
      <c r="T3090" s="30">
        <f t="shared" si="97"/>
        <v>41981.57230324074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 s="19">
        <v>25000</v>
      </c>
      <c r="E3091" s="19">
        <v>5854</v>
      </c>
      <c r="F3091" s="36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40">
        <f>ROUND((E3091/D3091)*100, 0)</f>
        <v>23</v>
      </c>
      <c r="P3091" s="19">
        <f t="shared" si="96"/>
        <v>130.09</v>
      </c>
      <c r="Q3091" t="s">
        <v>8321</v>
      </c>
      <c r="R3091" t="s">
        <v>8361</v>
      </c>
      <c r="S3091" s="30">
        <f>(((I3091/60)/60)/24)+DATE(1970, 1, 1)</f>
        <v>42560.082638888889</v>
      </c>
      <c r="T3091" s="30">
        <f t="shared" si="97"/>
        <v>42528.542627314819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 s="19">
        <v>225000</v>
      </c>
      <c r="E3092" s="19">
        <v>11432</v>
      </c>
      <c r="F3092" s="36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40">
        <f>ROUND((E3092/D3092)*100, 0)</f>
        <v>5</v>
      </c>
      <c r="P3092" s="19">
        <f t="shared" si="96"/>
        <v>1270.22</v>
      </c>
      <c r="Q3092" t="s">
        <v>8321</v>
      </c>
      <c r="R3092" t="s">
        <v>8361</v>
      </c>
      <c r="S3092" s="30">
        <f>(((I3092/60)/60)/24)+DATE(1970, 1, 1)</f>
        <v>42125.777141203704</v>
      </c>
      <c r="T3092" s="30">
        <f t="shared" si="97"/>
        <v>42065.818807870368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 s="19">
        <v>5000</v>
      </c>
      <c r="E3093" s="19">
        <v>796</v>
      </c>
      <c r="F3093" s="36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40">
        <f>ROUND((E3093/D3093)*100, 0)</f>
        <v>16</v>
      </c>
      <c r="P3093" s="19">
        <f t="shared" si="96"/>
        <v>88.44</v>
      </c>
      <c r="Q3093" t="s">
        <v>8321</v>
      </c>
      <c r="R3093" t="s">
        <v>8361</v>
      </c>
      <c r="S3093" s="30">
        <f>(((I3093/60)/60)/24)+DATE(1970, 1, 1)</f>
        <v>42596.948414351849</v>
      </c>
      <c r="T3093" s="30">
        <f t="shared" si="97"/>
        <v>42566.948414351849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 s="19">
        <v>100000</v>
      </c>
      <c r="E3094" s="19">
        <v>1183.19</v>
      </c>
      <c r="F3094" s="36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40">
        <f>ROUND((E3094/D3094)*100, 0)</f>
        <v>1</v>
      </c>
      <c r="P3094" s="19">
        <f t="shared" si="96"/>
        <v>56.34</v>
      </c>
      <c r="Q3094" t="s">
        <v>8321</v>
      </c>
      <c r="R3094" t="s">
        <v>8361</v>
      </c>
      <c r="S3094" s="30">
        <f>(((I3094/60)/60)/24)+DATE(1970, 1, 1)</f>
        <v>42292.916666666672</v>
      </c>
      <c r="T3094" s="30">
        <f t="shared" si="97"/>
        <v>42255.619351851856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 s="19">
        <v>4000</v>
      </c>
      <c r="E3095" s="19">
        <v>910</v>
      </c>
      <c r="F3095" s="36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40">
        <f>ROUND((E3095/D3095)*100, 0)</f>
        <v>23</v>
      </c>
      <c r="P3095" s="19">
        <f t="shared" si="96"/>
        <v>53.53</v>
      </c>
      <c r="Q3095" t="s">
        <v>8321</v>
      </c>
      <c r="R3095" t="s">
        <v>8361</v>
      </c>
      <c r="S3095" s="30">
        <f>(((I3095/60)/60)/24)+DATE(1970, 1, 1)</f>
        <v>41791.165972222225</v>
      </c>
      <c r="T3095" s="30">
        <f t="shared" si="97"/>
        <v>41760.909039351849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 s="19">
        <v>100000</v>
      </c>
      <c r="E3096" s="19">
        <v>25</v>
      </c>
      <c r="F3096" s="3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40">
        <f>ROUND((E3096/D3096)*100, 0)</f>
        <v>0</v>
      </c>
      <c r="P3096" s="19">
        <f t="shared" si="96"/>
        <v>25</v>
      </c>
      <c r="Q3096" t="s">
        <v>8321</v>
      </c>
      <c r="R3096" t="s">
        <v>8361</v>
      </c>
      <c r="S3096" s="30">
        <f>(((I3096/60)/60)/24)+DATE(1970, 1, 1)</f>
        <v>42267.795787037037</v>
      </c>
      <c r="T3096" s="30">
        <f t="shared" si="97"/>
        <v>42207.795787037037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 s="19">
        <v>14920</v>
      </c>
      <c r="E3097" s="19">
        <v>50</v>
      </c>
      <c r="F3097" s="36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40">
        <f>ROUND((E3097/D3097)*100, 0)</f>
        <v>0</v>
      </c>
      <c r="P3097" s="19">
        <f t="shared" si="96"/>
        <v>50</v>
      </c>
      <c r="Q3097" t="s">
        <v>8321</v>
      </c>
      <c r="R3097" t="s">
        <v>8361</v>
      </c>
      <c r="S3097" s="30">
        <f>(((I3097/60)/60)/24)+DATE(1970, 1, 1)</f>
        <v>42583.025231481486</v>
      </c>
      <c r="T3097" s="30">
        <f t="shared" si="97"/>
        <v>42523.025231481486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 s="19">
        <v>20000</v>
      </c>
      <c r="E3098" s="19">
        <v>795</v>
      </c>
      <c r="F3098" s="36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40">
        <f>ROUND((E3098/D3098)*100, 0)</f>
        <v>4</v>
      </c>
      <c r="P3098" s="19">
        <f t="shared" si="96"/>
        <v>56.79</v>
      </c>
      <c r="Q3098" t="s">
        <v>8321</v>
      </c>
      <c r="R3098" t="s">
        <v>8361</v>
      </c>
      <c r="S3098" s="30">
        <f>(((I3098/60)/60)/24)+DATE(1970, 1, 1)</f>
        <v>42144.825532407413</v>
      </c>
      <c r="T3098" s="30">
        <f t="shared" si="97"/>
        <v>42114.825532407413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 s="19">
        <v>10000</v>
      </c>
      <c r="E3099" s="19">
        <v>1715</v>
      </c>
      <c r="F3099" s="36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40">
        <f>ROUND((E3099/D3099)*100, 0)</f>
        <v>17</v>
      </c>
      <c r="P3099" s="19">
        <f t="shared" si="96"/>
        <v>40.83</v>
      </c>
      <c r="Q3099" t="s">
        <v>8321</v>
      </c>
      <c r="R3099" t="s">
        <v>8361</v>
      </c>
      <c r="S3099" s="30">
        <f>(((I3099/60)/60)/24)+DATE(1970, 1, 1)</f>
        <v>42650.583333333328</v>
      </c>
      <c r="T3099" s="30">
        <f t="shared" si="97"/>
        <v>42629.503483796296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 s="19">
        <v>48725</v>
      </c>
      <c r="E3100" s="19">
        <v>1758</v>
      </c>
      <c r="F3100" s="36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40">
        <f>ROUND((E3100/D3100)*100, 0)</f>
        <v>4</v>
      </c>
      <c r="P3100" s="19">
        <f t="shared" si="96"/>
        <v>65.11</v>
      </c>
      <c r="Q3100" t="s">
        <v>8321</v>
      </c>
      <c r="R3100" t="s">
        <v>8361</v>
      </c>
      <c r="S3100" s="30">
        <f>(((I3100/60)/60)/24)+DATE(1970, 1, 1)</f>
        <v>42408.01180555555</v>
      </c>
      <c r="T3100" s="30">
        <f t="shared" si="97"/>
        <v>42359.792233796295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 s="19">
        <v>2000</v>
      </c>
      <c r="E3101" s="19">
        <v>278</v>
      </c>
      <c r="F3101" s="36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40">
        <f>ROUND((E3101/D3101)*100, 0)</f>
        <v>14</v>
      </c>
      <c r="P3101" s="19">
        <f t="shared" si="96"/>
        <v>55.6</v>
      </c>
      <c r="Q3101" t="s">
        <v>8321</v>
      </c>
      <c r="R3101" t="s">
        <v>8361</v>
      </c>
      <c r="S3101" s="30">
        <f>(((I3101/60)/60)/24)+DATE(1970, 1, 1)</f>
        <v>42412.189710648148</v>
      </c>
      <c r="T3101" s="30">
        <f t="shared" si="97"/>
        <v>42382.189710648148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 s="19">
        <v>12000</v>
      </c>
      <c r="E3102" s="19">
        <v>1827</v>
      </c>
      <c r="F3102" s="36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40">
        <f>ROUND((E3102/D3102)*100, 0)</f>
        <v>15</v>
      </c>
      <c r="P3102" s="19">
        <f t="shared" si="96"/>
        <v>140.54</v>
      </c>
      <c r="Q3102" t="s">
        <v>8321</v>
      </c>
      <c r="R3102" t="s">
        <v>8361</v>
      </c>
      <c r="S3102" s="30">
        <f>(((I3102/60)/60)/24)+DATE(1970, 1, 1)</f>
        <v>41932.622395833336</v>
      </c>
      <c r="T3102" s="30">
        <f t="shared" si="97"/>
        <v>41902.622395833336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 s="19">
        <v>2500</v>
      </c>
      <c r="E3103" s="19">
        <v>300</v>
      </c>
      <c r="F3103" s="36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40">
        <f>ROUND((E3103/D3103)*100, 0)</f>
        <v>12</v>
      </c>
      <c r="P3103" s="19">
        <f t="shared" si="96"/>
        <v>25</v>
      </c>
      <c r="Q3103" t="s">
        <v>8321</v>
      </c>
      <c r="R3103" t="s">
        <v>8361</v>
      </c>
      <c r="S3103" s="30">
        <f>(((I3103/60)/60)/24)+DATE(1970, 1, 1)</f>
        <v>42201.330555555556</v>
      </c>
      <c r="T3103" s="30">
        <f t="shared" si="97"/>
        <v>42171.383530092593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 s="19">
        <v>16000</v>
      </c>
      <c r="E3104" s="19">
        <v>6258</v>
      </c>
      <c r="F3104" s="36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40">
        <f>ROUND((E3104/D3104)*100, 0)</f>
        <v>39</v>
      </c>
      <c r="P3104" s="19">
        <f t="shared" si="96"/>
        <v>69.53</v>
      </c>
      <c r="Q3104" t="s">
        <v>8321</v>
      </c>
      <c r="R3104" t="s">
        <v>8361</v>
      </c>
      <c r="S3104" s="30">
        <f>(((I3104/60)/60)/24)+DATE(1970, 1, 1)</f>
        <v>42605.340486111112</v>
      </c>
      <c r="T3104" s="30">
        <f t="shared" si="97"/>
        <v>42555.340486111112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 s="19">
        <v>4100</v>
      </c>
      <c r="E3105" s="19">
        <v>11</v>
      </c>
      <c r="F3105" s="36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40">
        <f>ROUND((E3105/D3105)*100, 0)</f>
        <v>0</v>
      </c>
      <c r="P3105" s="19">
        <f t="shared" si="96"/>
        <v>5.5</v>
      </c>
      <c r="Q3105" t="s">
        <v>8321</v>
      </c>
      <c r="R3105" t="s">
        <v>8361</v>
      </c>
      <c r="S3105" s="30">
        <f>(((I3105/60)/60)/24)+DATE(1970, 1, 1)</f>
        <v>42167.156319444446</v>
      </c>
      <c r="T3105" s="30">
        <f t="shared" si="97"/>
        <v>42107.156319444446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 s="19">
        <v>4000</v>
      </c>
      <c r="E3106" s="19">
        <v>1185</v>
      </c>
      <c r="F3106" s="3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40">
        <f>ROUND((E3106/D3106)*100, 0)</f>
        <v>30</v>
      </c>
      <c r="P3106" s="19">
        <f t="shared" si="96"/>
        <v>237</v>
      </c>
      <c r="Q3106" t="s">
        <v>8321</v>
      </c>
      <c r="R3106" t="s">
        <v>8361</v>
      </c>
      <c r="S3106" s="30">
        <f>(((I3106/60)/60)/24)+DATE(1970, 1, 1)</f>
        <v>42038.083333333328</v>
      </c>
      <c r="T3106" s="30">
        <f t="shared" si="97"/>
        <v>42006.908692129626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 s="19">
        <v>5845</v>
      </c>
      <c r="E3107" s="19">
        <v>2476</v>
      </c>
      <c r="F3107" s="36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40">
        <f>ROUND((E3107/D3107)*100, 0)</f>
        <v>42</v>
      </c>
      <c r="P3107" s="19">
        <f t="shared" si="96"/>
        <v>79.87</v>
      </c>
      <c r="Q3107" t="s">
        <v>8321</v>
      </c>
      <c r="R3107" t="s">
        <v>8361</v>
      </c>
      <c r="S3107" s="30">
        <f>(((I3107/60)/60)/24)+DATE(1970, 1, 1)</f>
        <v>41931.208333333336</v>
      </c>
      <c r="T3107" s="30">
        <f t="shared" si="97"/>
        <v>41876.718935185185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 s="19">
        <v>1000</v>
      </c>
      <c r="E3108" s="19">
        <v>41</v>
      </c>
      <c r="F3108" s="36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40">
        <f>ROUND((E3108/D3108)*100, 0)</f>
        <v>4</v>
      </c>
      <c r="P3108" s="19">
        <f t="shared" si="96"/>
        <v>10.25</v>
      </c>
      <c r="Q3108" t="s">
        <v>8321</v>
      </c>
      <c r="R3108" t="s">
        <v>8361</v>
      </c>
      <c r="S3108" s="30">
        <f>(((I3108/60)/60)/24)+DATE(1970, 1, 1)</f>
        <v>42263.916666666672</v>
      </c>
      <c r="T3108" s="30">
        <f t="shared" si="97"/>
        <v>42241.429120370376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 s="19">
        <v>40000</v>
      </c>
      <c r="E3109" s="19">
        <v>7905</v>
      </c>
      <c r="F3109" s="36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40">
        <f>ROUND((E3109/D3109)*100, 0)</f>
        <v>20</v>
      </c>
      <c r="P3109" s="19">
        <f t="shared" si="96"/>
        <v>272.58999999999997</v>
      </c>
      <c r="Q3109" t="s">
        <v>8321</v>
      </c>
      <c r="R3109" t="s">
        <v>8361</v>
      </c>
      <c r="S3109" s="30">
        <f>(((I3109/60)/60)/24)+DATE(1970, 1, 1)</f>
        <v>42135.814247685179</v>
      </c>
      <c r="T3109" s="30">
        <f t="shared" si="97"/>
        <v>42128.814247685179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 s="19">
        <v>50000</v>
      </c>
      <c r="E3110" s="19">
        <v>26</v>
      </c>
      <c r="F3110" s="36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40">
        <f>ROUND((E3110/D3110)*100, 0)</f>
        <v>0</v>
      </c>
      <c r="P3110" s="19">
        <f t="shared" si="96"/>
        <v>13</v>
      </c>
      <c r="Q3110" t="s">
        <v>8321</v>
      </c>
      <c r="R3110" t="s">
        <v>8361</v>
      </c>
      <c r="S3110" s="30">
        <f>(((I3110/60)/60)/24)+DATE(1970, 1, 1)</f>
        <v>42122.638819444444</v>
      </c>
      <c r="T3110" s="30">
        <f t="shared" si="97"/>
        <v>42062.680486111116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 s="19">
        <v>26500</v>
      </c>
      <c r="E3111" s="19">
        <v>6633</v>
      </c>
      <c r="F3111" s="36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40">
        <f>ROUND((E3111/D3111)*100, 0)</f>
        <v>25</v>
      </c>
      <c r="P3111" s="19">
        <f t="shared" si="96"/>
        <v>58.18</v>
      </c>
      <c r="Q3111" t="s">
        <v>8321</v>
      </c>
      <c r="R3111" t="s">
        <v>8361</v>
      </c>
      <c r="S3111" s="30">
        <f>(((I3111/60)/60)/24)+DATE(1970, 1, 1)</f>
        <v>41879.125115740739</v>
      </c>
      <c r="T3111" s="30">
        <f t="shared" si="97"/>
        <v>41844.125115740739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 s="19">
        <v>25000</v>
      </c>
      <c r="E3112" s="19">
        <v>10</v>
      </c>
      <c r="F3112" s="36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40">
        <f>ROUND((E3112/D3112)*100, 0)</f>
        <v>0</v>
      </c>
      <c r="P3112" s="19">
        <f t="shared" si="96"/>
        <v>10</v>
      </c>
      <c r="Q3112" t="s">
        <v>8321</v>
      </c>
      <c r="R3112" t="s">
        <v>8361</v>
      </c>
      <c r="S3112" s="30">
        <f>(((I3112/60)/60)/24)+DATE(1970, 1, 1)</f>
        <v>42785.031469907408</v>
      </c>
      <c r="T3112" s="30">
        <f t="shared" si="97"/>
        <v>42745.031469907408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 s="19">
        <v>20000</v>
      </c>
      <c r="E3113" s="19">
        <v>5328</v>
      </c>
      <c r="F3113" s="36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40">
        <f>ROUND((E3113/D3113)*100, 0)</f>
        <v>27</v>
      </c>
      <c r="P3113" s="19">
        <f t="shared" si="96"/>
        <v>70.11</v>
      </c>
      <c r="Q3113" t="s">
        <v>8321</v>
      </c>
      <c r="R3113" t="s">
        <v>8361</v>
      </c>
      <c r="S3113" s="30">
        <f>(((I3113/60)/60)/24)+DATE(1970, 1, 1)</f>
        <v>41916.595138888886</v>
      </c>
      <c r="T3113" s="30">
        <f t="shared" si="97"/>
        <v>41885.595138888886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 s="19">
        <v>11000</v>
      </c>
      <c r="E3114" s="19">
        <v>521</v>
      </c>
      <c r="F3114" s="36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40">
        <f>ROUND((E3114/D3114)*100, 0)</f>
        <v>5</v>
      </c>
      <c r="P3114" s="19">
        <f t="shared" si="96"/>
        <v>57.89</v>
      </c>
      <c r="Q3114" t="s">
        <v>8321</v>
      </c>
      <c r="R3114" t="s">
        <v>8361</v>
      </c>
      <c r="S3114" s="30">
        <f>(((I3114/60)/60)/24)+DATE(1970, 1, 1)</f>
        <v>42675.121921296297</v>
      </c>
      <c r="T3114" s="30">
        <f t="shared" si="97"/>
        <v>42615.121921296297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 s="19">
        <v>109225</v>
      </c>
      <c r="E3115" s="19">
        <v>4635</v>
      </c>
      <c r="F3115" s="36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40">
        <f>ROUND((E3115/D3115)*100, 0)</f>
        <v>4</v>
      </c>
      <c r="P3115" s="19">
        <f t="shared" si="96"/>
        <v>125.27</v>
      </c>
      <c r="Q3115" t="s">
        <v>8321</v>
      </c>
      <c r="R3115" t="s">
        <v>8361</v>
      </c>
      <c r="S3115" s="30">
        <f>(((I3115/60)/60)/24)+DATE(1970, 1, 1)</f>
        <v>42111.731273148151</v>
      </c>
      <c r="T3115" s="30">
        <f t="shared" si="97"/>
        <v>42081.731273148151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 s="19">
        <v>75000</v>
      </c>
      <c r="E3116" s="19">
        <v>0</v>
      </c>
      <c r="F3116" s="3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40">
        <f>ROUND((E3116/D3116)*100, 0)</f>
        <v>0</v>
      </c>
      <c r="P3116" s="19">
        <f t="shared" si="96"/>
        <v>0</v>
      </c>
      <c r="Q3116" t="s">
        <v>8321</v>
      </c>
      <c r="R3116" t="s">
        <v>8361</v>
      </c>
      <c r="S3116" s="30">
        <f>(((I3116/60)/60)/24)+DATE(1970, 1, 1)</f>
        <v>41903.632523148146</v>
      </c>
      <c r="T3116" s="30">
        <f t="shared" si="97"/>
        <v>41843.632523148146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 s="19">
        <v>10000</v>
      </c>
      <c r="E3117" s="19">
        <v>300</v>
      </c>
      <c r="F3117" s="36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40">
        <f>ROUND((E3117/D3117)*100, 0)</f>
        <v>3</v>
      </c>
      <c r="P3117" s="19">
        <f t="shared" si="96"/>
        <v>300</v>
      </c>
      <c r="Q3117" t="s">
        <v>8321</v>
      </c>
      <c r="R3117" t="s">
        <v>8361</v>
      </c>
      <c r="S3117" s="30">
        <f>(((I3117/60)/60)/24)+DATE(1970, 1, 1)</f>
        <v>42526.447071759263</v>
      </c>
      <c r="T3117" s="30">
        <f t="shared" si="97"/>
        <v>42496.447071759263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 s="19">
        <v>750</v>
      </c>
      <c r="E3118" s="19">
        <v>430</v>
      </c>
      <c r="F3118" s="36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40">
        <f>ROUND((E3118/D3118)*100, 0)</f>
        <v>57</v>
      </c>
      <c r="P3118" s="19">
        <f t="shared" si="96"/>
        <v>43</v>
      </c>
      <c r="Q3118" t="s">
        <v>8321</v>
      </c>
      <c r="R3118" t="s">
        <v>8361</v>
      </c>
      <c r="S3118" s="30">
        <f>(((I3118/60)/60)/24)+DATE(1970, 1, 1)</f>
        <v>42095.515335648146</v>
      </c>
      <c r="T3118" s="30">
        <f t="shared" si="97"/>
        <v>42081.515335648146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 s="19">
        <v>1000</v>
      </c>
      <c r="E3119" s="19">
        <v>1</v>
      </c>
      <c r="F3119" s="36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40">
        <f>ROUND((E3119/D3119)*100, 0)</f>
        <v>0</v>
      </c>
      <c r="P3119" s="19">
        <f t="shared" si="96"/>
        <v>1</v>
      </c>
      <c r="Q3119" t="s">
        <v>8321</v>
      </c>
      <c r="R3119" t="s">
        <v>8361</v>
      </c>
      <c r="S3119" s="30">
        <f>(((I3119/60)/60)/24)+DATE(1970, 1, 1)</f>
        <v>42517.55</v>
      </c>
      <c r="T3119" s="30">
        <f t="shared" si="97"/>
        <v>42509.374537037031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 s="19">
        <v>500000</v>
      </c>
      <c r="E3120" s="19">
        <v>1550</v>
      </c>
      <c r="F3120" s="36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40">
        <f>ROUND((E3120/D3120)*100, 0)</f>
        <v>0</v>
      </c>
      <c r="P3120" s="19">
        <f t="shared" si="96"/>
        <v>775</v>
      </c>
      <c r="Q3120" t="s">
        <v>8321</v>
      </c>
      <c r="R3120" t="s">
        <v>8361</v>
      </c>
      <c r="S3120" s="30">
        <f>(((I3120/60)/60)/24)+DATE(1970, 1, 1)</f>
        <v>42553.649571759262</v>
      </c>
      <c r="T3120" s="30">
        <f t="shared" si="97"/>
        <v>42534.649571759262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 s="19">
        <v>10000</v>
      </c>
      <c r="E3121" s="19">
        <v>5</v>
      </c>
      <c r="F3121" s="36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40">
        <f>ROUND((E3121/D3121)*100, 0)</f>
        <v>0</v>
      </c>
      <c r="P3121" s="19">
        <f t="shared" si="96"/>
        <v>5</v>
      </c>
      <c r="Q3121" t="s">
        <v>8321</v>
      </c>
      <c r="R3121" t="s">
        <v>8361</v>
      </c>
      <c r="S3121" s="30">
        <f>(((I3121/60)/60)/24)+DATE(1970, 1, 1)</f>
        <v>42090.003842592589</v>
      </c>
      <c r="T3121" s="30">
        <f t="shared" si="97"/>
        <v>42060.04550925926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 s="19">
        <v>1300000</v>
      </c>
      <c r="E3122" s="19">
        <v>128</v>
      </c>
      <c r="F3122" s="36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40">
        <f>ROUND((E3122/D3122)*100, 0)</f>
        <v>0</v>
      </c>
      <c r="P3122" s="19">
        <f t="shared" si="96"/>
        <v>12.8</v>
      </c>
      <c r="Q3122" t="s">
        <v>8321</v>
      </c>
      <c r="R3122" t="s">
        <v>8361</v>
      </c>
      <c r="S3122" s="30">
        <f>(((I3122/60)/60)/24)+DATE(1970, 1, 1)</f>
        <v>42495.900416666671</v>
      </c>
      <c r="T3122" s="30">
        <f t="shared" si="97"/>
        <v>42435.942083333335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 s="19">
        <v>1500</v>
      </c>
      <c r="E3123" s="19">
        <v>10</v>
      </c>
      <c r="F3123" s="35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40">
        <f>ROUND((E3123/D3123)*100, 0)</f>
        <v>1</v>
      </c>
      <c r="P3123" s="19">
        <f t="shared" si="96"/>
        <v>10</v>
      </c>
      <c r="Q3123" t="s">
        <v>8321</v>
      </c>
      <c r="R3123" t="s">
        <v>8361</v>
      </c>
      <c r="S3123" s="30">
        <f>(((I3123/60)/60)/24)+DATE(1970, 1, 1)</f>
        <v>41908.679803240739</v>
      </c>
      <c r="T3123" s="30">
        <f t="shared" si="97"/>
        <v>41848.679803240739</v>
      </c>
    </row>
    <row r="3124" spans="1:20" x14ac:dyDescent="0.25">
      <c r="A3124">
        <v>3122</v>
      </c>
      <c r="B3124" s="3" t="s">
        <v>3122</v>
      </c>
      <c r="C3124" s="3" t="s">
        <v>7232</v>
      </c>
      <c r="D3124" s="19">
        <v>199</v>
      </c>
      <c r="E3124" s="19">
        <v>116</v>
      </c>
      <c r="F3124" s="35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40">
        <f>ROUND((E3124/D3124)*100, 0)</f>
        <v>58</v>
      </c>
      <c r="P3124" s="19">
        <f t="shared" si="96"/>
        <v>58</v>
      </c>
      <c r="Q3124" t="s">
        <v>8321</v>
      </c>
      <c r="R3124" t="s">
        <v>8361</v>
      </c>
      <c r="S3124" s="30">
        <f>(((I3124/60)/60)/24)+DATE(1970, 1, 1)</f>
        <v>42683.973750000005</v>
      </c>
      <c r="T3124" s="30">
        <f t="shared" si="97"/>
        <v>42678.932083333333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 s="19">
        <v>125000</v>
      </c>
      <c r="E3125" s="19">
        <v>85192</v>
      </c>
      <c r="F3125" s="3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40">
        <f>ROUND((E3125/D3125)*100, 0)</f>
        <v>68</v>
      </c>
      <c r="P3125" s="19">
        <f t="shared" si="96"/>
        <v>244.8</v>
      </c>
      <c r="Q3125" t="s">
        <v>8321</v>
      </c>
      <c r="R3125" t="s">
        <v>8361</v>
      </c>
      <c r="S3125" s="30">
        <f>(((I3125/60)/60)/24)+DATE(1970, 1, 1)</f>
        <v>42560.993032407408</v>
      </c>
      <c r="T3125" s="30">
        <f t="shared" si="97"/>
        <v>42530.993032407408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 s="19">
        <v>800000</v>
      </c>
      <c r="E3126" s="19">
        <v>26</v>
      </c>
      <c r="F3126" s="35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40">
        <f>ROUND((E3126/D3126)*100, 0)</f>
        <v>0</v>
      </c>
      <c r="P3126" s="19">
        <f t="shared" si="96"/>
        <v>6.5</v>
      </c>
      <c r="Q3126" t="s">
        <v>8321</v>
      </c>
      <c r="R3126" t="s">
        <v>8361</v>
      </c>
      <c r="S3126" s="30">
        <f>(((I3126/60)/60)/24)+DATE(1970, 1, 1)</f>
        <v>42037.780104166668</v>
      </c>
      <c r="T3126" s="30">
        <f t="shared" si="97"/>
        <v>41977.780104166668</v>
      </c>
    </row>
    <row r="3127" spans="1:20" x14ac:dyDescent="0.25">
      <c r="A3127">
        <v>3125</v>
      </c>
      <c r="B3127" s="3" t="s">
        <v>3125</v>
      </c>
      <c r="C3127" s="3" t="s">
        <v>7235</v>
      </c>
      <c r="D3127" s="19">
        <v>1500000</v>
      </c>
      <c r="E3127" s="19">
        <v>0</v>
      </c>
      <c r="F3127" s="35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40">
        <f>ROUND((E3127/D3127)*100, 0)</f>
        <v>0</v>
      </c>
      <c r="P3127" s="19">
        <f t="shared" si="96"/>
        <v>0</v>
      </c>
      <c r="Q3127" t="s">
        <v>8321</v>
      </c>
      <c r="R3127" t="s">
        <v>8361</v>
      </c>
      <c r="S3127" s="30">
        <f>(((I3127/60)/60)/24)+DATE(1970, 1, 1)</f>
        <v>42376.20685185185</v>
      </c>
      <c r="T3127" s="30">
        <f t="shared" si="97"/>
        <v>42346.20685185185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 s="19">
        <v>25000</v>
      </c>
      <c r="E3128" s="19">
        <v>1040</v>
      </c>
      <c r="F3128" s="35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40">
        <f>ROUND((E3128/D3128)*100, 0)</f>
        <v>4</v>
      </c>
      <c r="P3128" s="19">
        <f t="shared" si="96"/>
        <v>61.18</v>
      </c>
      <c r="Q3128" t="s">
        <v>8321</v>
      </c>
      <c r="R3128" t="s">
        <v>8361</v>
      </c>
      <c r="S3128" s="30">
        <f>(((I3128/60)/60)/24)+DATE(1970, 1, 1)</f>
        <v>42456.976412037038</v>
      </c>
      <c r="T3128" s="30">
        <f t="shared" si="97"/>
        <v>42427.01807870371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 s="19">
        <v>100000</v>
      </c>
      <c r="E3129" s="19">
        <v>0</v>
      </c>
      <c r="F3129" s="35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40">
        <f>ROUND((E3129/D3129)*100, 0)</f>
        <v>0</v>
      </c>
      <c r="P3129" s="19">
        <f t="shared" si="96"/>
        <v>0</v>
      </c>
      <c r="Q3129" t="s">
        <v>8321</v>
      </c>
      <c r="R3129" t="s">
        <v>8361</v>
      </c>
      <c r="S3129" s="30">
        <f>(((I3129/60)/60)/24)+DATE(1970, 1, 1)</f>
        <v>42064.856817129628</v>
      </c>
      <c r="T3129" s="30">
        <f t="shared" si="97"/>
        <v>42034.856817129628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 s="19">
        <v>15000</v>
      </c>
      <c r="E3130" s="19">
        <v>16291</v>
      </c>
      <c r="F3130" s="37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38">
        <f>ROUND((E3130/D3130)*100, 0)</f>
        <v>109</v>
      </c>
      <c r="P3130" s="19">
        <f t="shared" si="96"/>
        <v>139.24</v>
      </c>
      <c r="Q3130" t="s">
        <v>8321</v>
      </c>
      <c r="R3130" t="s">
        <v>8322</v>
      </c>
      <c r="S3130" s="30">
        <f>(((I3130/60)/60)/24)+DATE(1970, 1, 1)</f>
        <v>42810.784039351856</v>
      </c>
      <c r="T3130" s="30">
        <f t="shared" si="97"/>
        <v>42780.825706018513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 s="19">
        <v>1250</v>
      </c>
      <c r="E3131" s="19">
        <v>10</v>
      </c>
      <c r="F3131" s="37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40">
        <f>ROUND((E3131/D3131)*100, 0)</f>
        <v>1</v>
      </c>
      <c r="P3131" s="19">
        <f t="shared" si="96"/>
        <v>10</v>
      </c>
      <c r="Q3131" t="s">
        <v>8321</v>
      </c>
      <c r="R3131" t="s">
        <v>8322</v>
      </c>
      <c r="S3131" s="30">
        <f>(((I3131/60)/60)/24)+DATE(1970, 1, 1)</f>
        <v>42843.801145833335</v>
      </c>
      <c r="T3131" s="30">
        <f t="shared" si="97"/>
        <v>42803.842812499999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 s="19">
        <v>10000</v>
      </c>
      <c r="E3132" s="19">
        <v>375</v>
      </c>
      <c r="F3132" s="37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40">
        <f>ROUND((E3132/D3132)*100, 0)</f>
        <v>4</v>
      </c>
      <c r="P3132" s="19">
        <f t="shared" si="96"/>
        <v>93.75</v>
      </c>
      <c r="Q3132" t="s">
        <v>8321</v>
      </c>
      <c r="R3132" t="s">
        <v>8322</v>
      </c>
      <c r="S3132" s="30">
        <f>(((I3132/60)/60)/24)+DATE(1970, 1, 1)</f>
        <v>42839.207638888889</v>
      </c>
      <c r="T3132" s="30">
        <f t="shared" si="97"/>
        <v>42808.640231481477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 s="19">
        <v>4100</v>
      </c>
      <c r="E3133" s="19">
        <v>645</v>
      </c>
      <c r="F3133" s="37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40">
        <f>ROUND((E3133/D3133)*100, 0)</f>
        <v>16</v>
      </c>
      <c r="P3133" s="19">
        <f t="shared" si="96"/>
        <v>53.75</v>
      </c>
      <c r="Q3133" t="s">
        <v>8321</v>
      </c>
      <c r="R3133" t="s">
        <v>8322</v>
      </c>
      <c r="S3133" s="30">
        <f>(((I3133/60)/60)/24)+DATE(1970, 1, 1)</f>
        <v>42833.537557870368</v>
      </c>
      <c r="T3133" s="30">
        <f t="shared" si="97"/>
        <v>42803.579224537039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 s="19">
        <v>30000</v>
      </c>
      <c r="E3134" s="19">
        <v>10</v>
      </c>
      <c r="F3134" s="37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40">
        <f>ROUND((E3134/D3134)*100, 0)</f>
        <v>0</v>
      </c>
      <c r="P3134" s="19">
        <f t="shared" si="96"/>
        <v>10</v>
      </c>
      <c r="Q3134" t="s">
        <v>8321</v>
      </c>
      <c r="R3134" t="s">
        <v>8322</v>
      </c>
      <c r="S3134" s="30">
        <f>(((I3134/60)/60)/24)+DATE(1970, 1, 1)</f>
        <v>42846.308564814812</v>
      </c>
      <c r="T3134" s="30">
        <f t="shared" si="97"/>
        <v>42786.350231481483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 s="19">
        <v>500</v>
      </c>
      <c r="E3135" s="19">
        <v>540</v>
      </c>
      <c r="F3135" s="37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38">
        <f>ROUND((E3135/D3135)*100, 0)</f>
        <v>108</v>
      </c>
      <c r="P3135" s="19">
        <f t="shared" si="96"/>
        <v>33.75</v>
      </c>
      <c r="Q3135" t="s">
        <v>8321</v>
      </c>
      <c r="R3135" t="s">
        <v>8322</v>
      </c>
      <c r="S3135" s="30">
        <f>(((I3135/60)/60)/24)+DATE(1970, 1, 1)</f>
        <v>42818.523541666669</v>
      </c>
      <c r="T3135" s="30">
        <f t="shared" si="97"/>
        <v>42788.565208333333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 s="19">
        <v>1000</v>
      </c>
      <c r="E3136" s="19">
        <v>225</v>
      </c>
      <c r="F3136" s="37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40">
        <f>ROUND((E3136/D3136)*100, 0)</f>
        <v>23</v>
      </c>
      <c r="P3136" s="19">
        <f t="shared" si="96"/>
        <v>18.75</v>
      </c>
      <c r="Q3136" t="s">
        <v>8321</v>
      </c>
      <c r="R3136" t="s">
        <v>8322</v>
      </c>
      <c r="S3136" s="30">
        <f>(((I3136/60)/60)/24)+DATE(1970, 1, 1)</f>
        <v>42821.678460648152</v>
      </c>
      <c r="T3136" s="30">
        <f t="shared" si="97"/>
        <v>42800.720127314817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 s="19">
        <v>777</v>
      </c>
      <c r="E3137" s="19">
        <v>162</v>
      </c>
      <c r="F3137" s="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40">
        <f>ROUND((E3137/D3137)*100, 0)</f>
        <v>21</v>
      </c>
      <c r="P3137" s="19">
        <f t="shared" si="96"/>
        <v>23.14</v>
      </c>
      <c r="Q3137" t="s">
        <v>8321</v>
      </c>
      <c r="R3137" t="s">
        <v>8322</v>
      </c>
      <c r="S3137" s="30">
        <f>(((I3137/60)/60)/24)+DATE(1970, 1, 1)</f>
        <v>42829.151863425926</v>
      </c>
      <c r="T3137" s="30">
        <f t="shared" si="97"/>
        <v>42807.151863425926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 s="19">
        <v>500</v>
      </c>
      <c r="E3138" s="19">
        <v>639</v>
      </c>
      <c r="F3138" s="37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38">
        <f>ROUND((E3138/D3138)*100, 0)</f>
        <v>128</v>
      </c>
      <c r="P3138" s="19">
        <f t="shared" si="96"/>
        <v>29.05</v>
      </c>
      <c r="Q3138" t="s">
        <v>8321</v>
      </c>
      <c r="R3138" t="s">
        <v>8322</v>
      </c>
      <c r="S3138" s="30">
        <f>(((I3138/60)/60)/24)+DATE(1970, 1, 1)</f>
        <v>42825.957638888889</v>
      </c>
      <c r="T3138" s="30">
        <f t="shared" si="97"/>
        <v>42789.462430555555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 s="19">
        <v>1500</v>
      </c>
      <c r="E3139" s="19">
        <v>50</v>
      </c>
      <c r="F3139" s="37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40">
        <f>ROUND((E3139/D3139)*100, 0)</f>
        <v>3</v>
      </c>
      <c r="P3139" s="19">
        <f t="shared" ref="P3139:P3202" si="98">IFERROR(ROUND((E3139/L3139), 2),0)</f>
        <v>50</v>
      </c>
      <c r="Q3139" t="s">
        <v>8321</v>
      </c>
      <c r="R3139" t="s">
        <v>8322</v>
      </c>
      <c r="S3139" s="30">
        <f>(((I3139/60)/60)/24)+DATE(1970, 1, 1)</f>
        <v>42858.8</v>
      </c>
      <c r="T3139" s="30">
        <f t="shared" ref="T3139:T3202" si="99">(((J3139/60)/60)/24)+DATE(1970, 1, 1)</f>
        <v>42807.885057870371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 s="19">
        <v>200</v>
      </c>
      <c r="E3140" s="19">
        <v>0</v>
      </c>
      <c r="F3140" s="37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40">
        <f>ROUND((E3140/D3140)*100, 0)</f>
        <v>0</v>
      </c>
      <c r="P3140" s="19">
        <f t="shared" si="98"/>
        <v>0</v>
      </c>
      <c r="Q3140" t="s">
        <v>8321</v>
      </c>
      <c r="R3140" t="s">
        <v>8322</v>
      </c>
      <c r="S3140" s="30">
        <f>(((I3140/60)/60)/24)+DATE(1970, 1, 1)</f>
        <v>42828.645914351851</v>
      </c>
      <c r="T3140" s="30">
        <f t="shared" si="99"/>
        <v>42809.645914351851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 s="19">
        <v>50000</v>
      </c>
      <c r="E3141" s="19">
        <v>2700</v>
      </c>
      <c r="F3141" s="37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40">
        <f>ROUND((E3141/D3141)*100, 0)</f>
        <v>5</v>
      </c>
      <c r="P3141" s="19">
        <f t="shared" si="98"/>
        <v>450</v>
      </c>
      <c r="Q3141" t="s">
        <v>8321</v>
      </c>
      <c r="R3141" t="s">
        <v>8322</v>
      </c>
      <c r="S3141" s="30">
        <f>(((I3141/60)/60)/24)+DATE(1970, 1, 1)</f>
        <v>42819.189583333333</v>
      </c>
      <c r="T3141" s="30">
        <f t="shared" si="99"/>
        <v>42785.270370370374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 s="19">
        <v>10000</v>
      </c>
      <c r="E3142" s="19">
        <v>96</v>
      </c>
      <c r="F3142" s="37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40">
        <f>ROUND((E3142/D3142)*100, 0)</f>
        <v>1</v>
      </c>
      <c r="P3142" s="19">
        <f t="shared" si="98"/>
        <v>24</v>
      </c>
      <c r="Q3142" t="s">
        <v>8321</v>
      </c>
      <c r="R3142" t="s">
        <v>8322</v>
      </c>
      <c r="S3142" s="30">
        <f>(((I3142/60)/60)/24)+DATE(1970, 1, 1)</f>
        <v>42832.677118055552</v>
      </c>
      <c r="T3142" s="30">
        <f t="shared" si="99"/>
        <v>42802.718784722223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 s="19">
        <v>500</v>
      </c>
      <c r="E3143" s="19">
        <v>258</v>
      </c>
      <c r="F3143" s="37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40">
        <f>ROUND((E3143/D3143)*100, 0)</f>
        <v>52</v>
      </c>
      <c r="P3143" s="19">
        <f t="shared" si="98"/>
        <v>32.25</v>
      </c>
      <c r="Q3143" t="s">
        <v>8321</v>
      </c>
      <c r="R3143" t="s">
        <v>8322</v>
      </c>
      <c r="S3143" s="30">
        <f>(((I3143/60)/60)/24)+DATE(1970, 1, 1)</f>
        <v>42841.833333333328</v>
      </c>
      <c r="T3143" s="30">
        <f t="shared" si="99"/>
        <v>42800.753333333334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 s="19">
        <v>2750</v>
      </c>
      <c r="E3144" s="19">
        <v>45</v>
      </c>
      <c r="F3144" s="37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40">
        <f>ROUND((E3144/D3144)*100, 0)</f>
        <v>2</v>
      </c>
      <c r="P3144" s="19">
        <f t="shared" si="98"/>
        <v>15</v>
      </c>
      <c r="Q3144" t="s">
        <v>8321</v>
      </c>
      <c r="R3144" t="s">
        <v>8322</v>
      </c>
      <c r="S3144" s="30">
        <f>(((I3144/60)/60)/24)+DATE(1970, 1, 1)</f>
        <v>42813.471516203703</v>
      </c>
      <c r="T3144" s="30">
        <f t="shared" si="99"/>
        <v>42783.513182870374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 s="19">
        <v>700</v>
      </c>
      <c r="E3145" s="19">
        <v>0</v>
      </c>
      <c r="F3145" s="37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40">
        <f>ROUND((E3145/D3145)*100, 0)</f>
        <v>0</v>
      </c>
      <c r="P3145" s="19">
        <f t="shared" si="98"/>
        <v>0</v>
      </c>
      <c r="Q3145" t="s">
        <v>8321</v>
      </c>
      <c r="R3145" t="s">
        <v>8322</v>
      </c>
      <c r="S3145" s="30">
        <f>(((I3145/60)/60)/24)+DATE(1970, 1, 1)</f>
        <v>42834.358287037037</v>
      </c>
      <c r="T3145" s="30">
        <f t="shared" si="99"/>
        <v>42808.358287037037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 s="19">
        <v>10000</v>
      </c>
      <c r="E3146" s="19">
        <v>7540</v>
      </c>
      <c r="F3146" s="37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40">
        <f>ROUND((E3146/D3146)*100, 0)</f>
        <v>75</v>
      </c>
      <c r="P3146" s="19">
        <f t="shared" si="98"/>
        <v>251.33</v>
      </c>
      <c r="Q3146" t="s">
        <v>8321</v>
      </c>
      <c r="R3146" t="s">
        <v>8322</v>
      </c>
      <c r="S3146" s="30">
        <f>(((I3146/60)/60)/24)+DATE(1970, 1, 1)</f>
        <v>42813.25</v>
      </c>
      <c r="T3146" s="30">
        <f t="shared" si="99"/>
        <v>42796.538275462968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 s="19">
        <v>25000</v>
      </c>
      <c r="E3147" s="19">
        <v>0</v>
      </c>
      <c r="F3147" s="3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40">
        <f>ROUND((E3147/D3147)*100, 0)</f>
        <v>0</v>
      </c>
      <c r="P3147" s="19">
        <f t="shared" si="98"/>
        <v>0</v>
      </c>
      <c r="Q3147" t="s">
        <v>8321</v>
      </c>
      <c r="R3147" t="s">
        <v>8322</v>
      </c>
      <c r="S3147" s="30">
        <f>(((I3147/60)/60)/24)+DATE(1970, 1, 1)</f>
        <v>42821.999236111107</v>
      </c>
      <c r="T3147" s="30">
        <f t="shared" si="99"/>
        <v>42762.040902777779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 s="19">
        <v>50000</v>
      </c>
      <c r="E3148" s="19">
        <v>5250</v>
      </c>
      <c r="F3148" s="37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40">
        <f>ROUND((E3148/D3148)*100, 0)</f>
        <v>11</v>
      </c>
      <c r="P3148" s="19">
        <f t="shared" si="98"/>
        <v>437.5</v>
      </c>
      <c r="Q3148" t="s">
        <v>8321</v>
      </c>
      <c r="R3148" t="s">
        <v>8322</v>
      </c>
      <c r="S3148" s="30">
        <f>(((I3148/60)/60)/24)+DATE(1970, 1, 1)</f>
        <v>42841.640810185185</v>
      </c>
      <c r="T3148" s="30">
        <f t="shared" si="99"/>
        <v>42796.682476851856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 s="19">
        <v>20000</v>
      </c>
      <c r="E3149" s="19">
        <v>23505</v>
      </c>
      <c r="F3149" s="34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38">
        <f>ROUND((E3149/D3149)*100, 0)</f>
        <v>118</v>
      </c>
      <c r="P3149" s="19">
        <f t="shared" si="98"/>
        <v>110.35</v>
      </c>
      <c r="Q3149" t="s">
        <v>8321</v>
      </c>
      <c r="R3149" t="s">
        <v>8322</v>
      </c>
      <c r="S3149" s="30">
        <f>(((I3149/60)/60)/24)+DATE(1970, 1, 1)</f>
        <v>41950.011053240742</v>
      </c>
      <c r="T3149" s="30">
        <f t="shared" si="99"/>
        <v>41909.969386574077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 s="19">
        <v>1800</v>
      </c>
      <c r="E3150" s="19">
        <v>2361</v>
      </c>
      <c r="F3150" s="34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38">
        <f>ROUND((E3150/D3150)*100, 0)</f>
        <v>131</v>
      </c>
      <c r="P3150" s="19">
        <f t="shared" si="98"/>
        <v>41.42</v>
      </c>
      <c r="Q3150" t="s">
        <v>8321</v>
      </c>
      <c r="R3150" t="s">
        <v>8322</v>
      </c>
      <c r="S3150" s="30">
        <f>(((I3150/60)/60)/24)+DATE(1970, 1, 1)</f>
        <v>41913.166666666664</v>
      </c>
      <c r="T3150" s="30">
        <f t="shared" si="99"/>
        <v>41891.665324074071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 s="19">
        <v>1250</v>
      </c>
      <c r="E3151" s="19">
        <v>1300</v>
      </c>
      <c r="F3151" s="34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38">
        <f>ROUND((E3151/D3151)*100, 0)</f>
        <v>104</v>
      </c>
      <c r="P3151" s="19">
        <f t="shared" si="98"/>
        <v>52</v>
      </c>
      <c r="Q3151" t="s">
        <v>8321</v>
      </c>
      <c r="R3151" t="s">
        <v>8322</v>
      </c>
      <c r="S3151" s="30">
        <f>(((I3151/60)/60)/24)+DATE(1970, 1, 1)</f>
        <v>41250.083333333336</v>
      </c>
      <c r="T3151" s="30">
        <f t="shared" si="99"/>
        <v>41226.017361111109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 s="19">
        <v>3500</v>
      </c>
      <c r="E3152" s="19">
        <v>3535</v>
      </c>
      <c r="F3152" s="34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38">
        <f>ROUND((E3152/D3152)*100, 0)</f>
        <v>101</v>
      </c>
      <c r="P3152" s="19">
        <f t="shared" si="98"/>
        <v>33.99</v>
      </c>
      <c r="Q3152" t="s">
        <v>8321</v>
      </c>
      <c r="R3152" t="s">
        <v>8322</v>
      </c>
      <c r="S3152" s="30">
        <f>(((I3152/60)/60)/24)+DATE(1970, 1, 1)</f>
        <v>40568.166666666664</v>
      </c>
      <c r="T3152" s="30">
        <f t="shared" si="99"/>
        <v>40478.263923611114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 s="19">
        <v>3500</v>
      </c>
      <c r="E3153" s="19">
        <v>3514</v>
      </c>
      <c r="F3153" s="34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38">
        <f>ROUND((E3153/D3153)*100, 0)</f>
        <v>100</v>
      </c>
      <c r="P3153" s="19">
        <f t="shared" si="98"/>
        <v>103.35</v>
      </c>
      <c r="Q3153" t="s">
        <v>8321</v>
      </c>
      <c r="R3153" t="s">
        <v>8322</v>
      </c>
      <c r="S3153" s="30">
        <f>(((I3153/60)/60)/24)+DATE(1970, 1, 1)</f>
        <v>41892.83997685185</v>
      </c>
      <c r="T3153" s="30">
        <f t="shared" si="99"/>
        <v>41862.83997685185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 s="19">
        <v>2200</v>
      </c>
      <c r="E3154" s="19">
        <v>2331</v>
      </c>
      <c r="F3154" s="3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38">
        <f>ROUND((E3154/D3154)*100, 0)</f>
        <v>106</v>
      </c>
      <c r="P3154" s="19">
        <f t="shared" si="98"/>
        <v>34.79</v>
      </c>
      <c r="Q3154" t="s">
        <v>8321</v>
      </c>
      <c r="R3154" t="s">
        <v>8322</v>
      </c>
      <c r="S3154" s="30">
        <f>(((I3154/60)/60)/24)+DATE(1970, 1, 1)</f>
        <v>41580.867673611108</v>
      </c>
      <c r="T3154" s="30">
        <f t="shared" si="99"/>
        <v>41550.867673611108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 s="19">
        <v>3000</v>
      </c>
      <c r="E3155" s="19">
        <v>10067.5</v>
      </c>
      <c r="F3155" s="34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39">
        <f>ROUND((E3155/D3155)*100, 0)</f>
        <v>336</v>
      </c>
      <c r="P3155" s="19">
        <f t="shared" si="98"/>
        <v>41.77</v>
      </c>
      <c r="Q3155" t="s">
        <v>8321</v>
      </c>
      <c r="R3155" t="s">
        <v>8322</v>
      </c>
      <c r="S3155" s="30">
        <f>(((I3155/60)/60)/24)+DATE(1970, 1, 1)</f>
        <v>40664.207638888889</v>
      </c>
      <c r="T3155" s="30">
        <f t="shared" si="99"/>
        <v>40633.154363425929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 s="19">
        <v>7000</v>
      </c>
      <c r="E3156" s="19">
        <v>7905</v>
      </c>
      <c r="F3156" s="34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38">
        <f>ROUND((E3156/D3156)*100, 0)</f>
        <v>113</v>
      </c>
      <c r="P3156" s="19">
        <f t="shared" si="98"/>
        <v>64.27</v>
      </c>
      <c r="Q3156" t="s">
        <v>8321</v>
      </c>
      <c r="R3156" t="s">
        <v>8322</v>
      </c>
      <c r="S3156" s="30">
        <f>(((I3156/60)/60)/24)+DATE(1970, 1, 1)</f>
        <v>41000.834004629629</v>
      </c>
      <c r="T3156" s="30">
        <f t="shared" si="99"/>
        <v>40970.875671296293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 s="19">
        <v>5000</v>
      </c>
      <c r="E3157" s="19">
        <v>9425.23</v>
      </c>
      <c r="F3157" s="34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38">
        <f>ROUND((E3157/D3157)*100, 0)</f>
        <v>189</v>
      </c>
      <c r="P3157" s="19">
        <f t="shared" si="98"/>
        <v>31.21</v>
      </c>
      <c r="Q3157" t="s">
        <v>8321</v>
      </c>
      <c r="R3157" t="s">
        <v>8322</v>
      </c>
      <c r="S3157" s="30">
        <f>(((I3157/60)/60)/24)+DATE(1970, 1, 1)</f>
        <v>41263.499131944445</v>
      </c>
      <c r="T3157" s="30">
        <f t="shared" si="99"/>
        <v>41233.499131944445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 s="19">
        <v>5500</v>
      </c>
      <c r="E3158" s="19">
        <v>5600</v>
      </c>
      <c r="F3158" s="34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38">
        <f>ROUND((E3158/D3158)*100, 0)</f>
        <v>102</v>
      </c>
      <c r="P3158" s="19">
        <f t="shared" si="98"/>
        <v>62.92</v>
      </c>
      <c r="Q3158" t="s">
        <v>8321</v>
      </c>
      <c r="R3158" t="s">
        <v>8322</v>
      </c>
      <c r="S3158" s="30">
        <f>(((I3158/60)/60)/24)+DATE(1970, 1, 1)</f>
        <v>41061.953055555554</v>
      </c>
      <c r="T3158" s="30">
        <f t="shared" si="99"/>
        <v>41026.953055555554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 s="19">
        <v>4000</v>
      </c>
      <c r="E3159" s="19">
        <v>4040</v>
      </c>
      <c r="F3159" s="34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38">
        <f>ROUND((E3159/D3159)*100, 0)</f>
        <v>101</v>
      </c>
      <c r="P3159" s="19">
        <f t="shared" si="98"/>
        <v>98.54</v>
      </c>
      <c r="Q3159" t="s">
        <v>8321</v>
      </c>
      <c r="R3159" t="s">
        <v>8322</v>
      </c>
      <c r="S3159" s="30">
        <f>(((I3159/60)/60)/24)+DATE(1970, 1, 1)</f>
        <v>41839.208333333336</v>
      </c>
      <c r="T3159" s="30">
        <f t="shared" si="99"/>
        <v>41829.788252314815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 s="19">
        <v>5000</v>
      </c>
      <c r="E3160" s="19">
        <v>5700</v>
      </c>
      <c r="F3160" s="34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38">
        <f>ROUND((E3160/D3160)*100, 0)</f>
        <v>114</v>
      </c>
      <c r="P3160" s="19">
        <f t="shared" si="98"/>
        <v>82.61</v>
      </c>
      <c r="Q3160" t="s">
        <v>8321</v>
      </c>
      <c r="R3160" t="s">
        <v>8322</v>
      </c>
      <c r="S3160" s="30">
        <f>(((I3160/60)/60)/24)+DATE(1970, 1, 1)</f>
        <v>41477.839722222219</v>
      </c>
      <c r="T3160" s="30">
        <f t="shared" si="99"/>
        <v>41447.839722222219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 s="19">
        <v>1500</v>
      </c>
      <c r="E3161" s="19">
        <v>2002.22</v>
      </c>
      <c r="F3161" s="34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38">
        <f>ROUND((E3161/D3161)*100, 0)</f>
        <v>133</v>
      </c>
      <c r="P3161" s="19">
        <f t="shared" si="98"/>
        <v>38.5</v>
      </c>
      <c r="Q3161" t="s">
        <v>8321</v>
      </c>
      <c r="R3161" t="s">
        <v>8322</v>
      </c>
      <c r="S3161" s="30">
        <f>(((I3161/60)/60)/24)+DATE(1970, 1, 1)</f>
        <v>40926.958333333336</v>
      </c>
      <c r="T3161" s="30">
        <f t="shared" si="99"/>
        <v>40884.066678240742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 s="19">
        <v>4500</v>
      </c>
      <c r="E3162" s="19">
        <v>4569</v>
      </c>
      <c r="F3162" s="34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38">
        <f>ROUND((E3162/D3162)*100, 0)</f>
        <v>102</v>
      </c>
      <c r="P3162" s="19">
        <f t="shared" si="98"/>
        <v>80.16</v>
      </c>
      <c r="Q3162" t="s">
        <v>8321</v>
      </c>
      <c r="R3162" t="s">
        <v>8322</v>
      </c>
      <c r="S3162" s="30">
        <f>(((I3162/60)/60)/24)+DATE(1970, 1, 1)</f>
        <v>41864.207638888889</v>
      </c>
      <c r="T3162" s="30">
        <f t="shared" si="99"/>
        <v>41841.26489583333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 s="19">
        <v>2000</v>
      </c>
      <c r="E3163" s="19">
        <v>2102</v>
      </c>
      <c r="F3163" s="34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38">
        <f>ROUND((E3163/D3163)*100, 0)</f>
        <v>105</v>
      </c>
      <c r="P3163" s="19">
        <f t="shared" si="98"/>
        <v>28.41</v>
      </c>
      <c r="Q3163" t="s">
        <v>8321</v>
      </c>
      <c r="R3163" t="s">
        <v>8322</v>
      </c>
      <c r="S3163" s="30">
        <f>(((I3163/60)/60)/24)+DATE(1970, 1, 1)</f>
        <v>41927.536134259259</v>
      </c>
      <c r="T3163" s="30">
        <f t="shared" si="99"/>
        <v>41897.536134259259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 s="19">
        <v>4000</v>
      </c>
      <c r="E3164" s="19">
        <v>5086</v>
      </c>
      <c r="F3164" s="3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38">
        <f>ROUND((E3164/D3164)*100, 0)</f>
        <v>127</v>
      </c>
      <c r="P3164" s="19">
        <f t="shared" si="98"/>
        <v>80.73</v>
      </c>
      <c r="Q3164" t="s">
        <v>8321</v>
      </c>
      <c r="R3164" t="s">
        <v>8322</v>
      </c>
      <c r="S3164" s="30">
        <f>(((I3164/60)/60)/24)+DATE(1970, 1, 1)</f>
        <v>41827.083333333336</v>
      </c>
      <c r="T3164" s="30">
        <f t="shared" si="99"/>
        <v>41799.685902777775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 s="19">
        <v>13000</v>
      </c>
      <c r="E3165" s="19">
        <v>14450</v>
      </c>
      <c r="F3165" s="34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38">
        <f>ROUND((E3165/D3165)*100, 0)</f>
        <v>111</v>
      </c>
      <c r="P3165" s="19">
        <f t="shared" si="98"/>
        <v>200.69</v>
      </c>
      <c r="Q3165" t="s">
        <v>8321</v>
      </c>
      <c r="R3165" t="s">
        <v>8322</v>
      </c>
      <c r="S3165" s="30">
        <f>(((I3165/60)/60)/24)+DATE(1970, 1, 1)</f>
        <v>41805.753761574073</v>
      </c>
      <c r="T3165" s="30">
        <f t="shared" si="99"/>
        <v>41775.753761574073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 s="19">
        <v>2500</v>
      </c>
      <c r="E3166" s="19">
        <v>2669</v>
      </c>
      <c r="F3166" s="34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38">
        <f>ROUND((E3166/D3166)*100, 0)</f>
        <v>107</v>
      </c>
      <c r="P3166" s="19">
        <f t="shared" si="98"/>
        <v>37.590000000000003</v>
      </c>
      <c r="Q3166" t="s">
        <v>8321</v>
      </c>
      <c r="R3166" t="s">
        <v>8322</v>
      </c>
      <c r="S3166" s="30">
        <f>(((I3166/60)/60)/24)+DATE(1970, 1, 1)</f>
        <v>41799.80572916667</v>
      </c>
      <c r="T3166" s="30">
        <f t="shared" si="99"/>
        <v>41766.80572916667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 s="19">
        <v>750</v>
      </c>
      <c r="E3167" s="19">
        <v>1220</v>
      </c>
      <c r="F3167" s="34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38">
        <f>ROUND((E3167/D3167)*100, 0)</f>
        <v>163</v>
      </c>
      <c r="P3167" s="19">
        <f t="shared" si="98"/>
        <v>58.1</v>
      </c>
      <c r="Q3167" t="s">
        <v>8321</v>
      </c>
      <c r="R3167" t="s">
        <v>8322</v>
      </c>
      <c r="S3167" s="30">
        <f>(((I3167/60)/60)/24)+DATE(1970, 1, 1)</f>
        <v>40666.165972222225</v>
      </c>
      <c r="T3167" s="30">
        <f t="shared" si="99"/>
        <v>40644.159259259257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 s="19">
        <v>35000</v>
      </c>
      <c r="E3168" s="19">
        <v>56079.83</v>
      </c>
      <c r="F3168" s="34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38">
        <f>ROUND((E3168/D3168)*100, 0)</f>
        <v>160</v>
      </c>
      <c r="P3168" s="19">
        <f t="shared" si="98"/>
        <v>60.3</v>
      </c>
      <c r="Q3168" t="s">
        <v>8321</v>
      </c>
      <c r="R3168" t="s">
        <v>8322</v>
      </c>
      <c r="S3168" s="30">
        <f>(((I3168/60)/60)/24)+DATE(1970, 1, 1)</f>
        <v>41969.332638888889</v>
      </c>
      <c r="T3168" s="30">
        <f t="shared" si="99"/>
        <v>41940.69158564815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 s="19">
        <v>3000</v>
      </c>
      <c r="E3169" s="19">
        <v>3485</v>
      </c>
      <c r="F3169" s="34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38">
        <f>ROUND((E3169/D3169)*100, 0)</f>
        <v>116</v>
      </c>
      <c r="P3169" s="19">
        <f t="shared" si="98"/>
        <v>63.36</v>
      </c>
      <c r="Q3169" t="s">
        <v>8321</v>
      </c>
      <c r="R3169" t="s">
        <v>8322</v>
      </c>
      <c r="S3169" s="30">
        <f>(((I3169/60)/60)/24)+DATE(1970, 1, 1)</f>
        <v>41853.175706018519</v>
      </c>
      <c r="T3169" s="30">
        <f t="shared" si="99"/>
        <v>41839.175706018519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 s="19">
        <v>2500</v>
      </c>
      <c r="E3170" s="19">
        <v>3105</v>
      </c>
      <c r="F3170" s="34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38">
        <f>ROUND((E3170/D3170)*100, 0)</f>
        <v>124</v>
      </c>
      <c r="P3170" s="19">
        <f t="shared" si="98"/>
        <v>50.9</v>
      </c>
      <c r="Q3170" t="s">
        <v>8321</v>
      </c>
      <c r="R3170" t="s">
        <v>8322</v>
      </c>
      <c r="S3170" s="30">
        <f>(((I3170/60)/60)/24)+DATE(1970, 1, 1)</f>
        <v>41803.916666666664</v>
      </c>
      <c r="T3170" s="30">
        <f t="shared" si="99"/>
        <v>41772.105937500004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 s="19">
        <v>8000</v>
      </c>
      <c r="E3171" s="19">
        <v>8241</v>
      </c>
      <c r="F3171" s="34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38">
        <f>ROUND((E3171/D3171)*100, 0)</f>
        <v>103</v>
      </c>
      <c r="P3171" s="19">
        <f t="shared" si="98"/>
        <v>100.5</v>
      </c>
      <c r="Q3171" t="s">
        <v>8321</v>
      </c>
      <c r="R3171" t="s">
        <v>8322</v>
      </c>
      <c r="S3171" s="30">
        <f>(((I3171/60)/60)/24)+DATE(1970, 1, 1)</f>
        <v>41621.207638888889</v>
      </c>
      <c r="T3171" s="30">
        <f t="shared" si="99"/>
        <v>41591.737974537034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 s="19">
        <v>2000</v>
      </c>
      <c r="E3172" s="19">
        <v>2245</v>
      </c>
      <c r="F3172" s="34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38">
        <f>ROUND((E3172/D3172)*100, 0)</f>
        <v>112</v>
      </c>
      <c r="P3172" s="19">
        <f t="shared" si="98"/>
        <v>31.62</v>
      </c>
      <c r="Q3172" t="s">
        <v>8321</v>
      </c>
      <c r="R3172" t="s">
        <v>8322</v>
      </c>
      <c r="S3172" s="30">
        <f>(((I3172/60)/60)/24)+DATE(1970, 1, 1)</f>
        <v>41822.166666666664</v>
      </c>
      <c r="T3172" s="30">
        <f t="shared" si="99"/>
        <v>41789.080370370371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 s="19">
        <v>7000</v>
      </c>
      <c r="E3173" s="19">
        <v>7617</v>
      </c>
      <c r="F3173" s="34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38">
        <f>ROUND((E3173/D3173)*100, 0)</f>
        <v>109</v>
      </c>
      <c r="P3173" s="19">
        <f t="shared" si="98"/>
        <v>65.099999999999994</v>
      </c>
      <c r="Q3173" t="s">
        <v>8321</v>
      </c>
      <c r="R3173" t="s">
        <v>8322</v>
      </c>
      <c r="S3173" s="30">
        <f>(((I3173/60)/60)/24)+DATE(1970, 1, 1)</f>
        <v>42496.608310185184</v>
      </c>
      <c r="T3173" s="30">
        <f t="shared" si="99"/>
        <v>42466.608310185184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 s="19">
        <v>2000</v>
      </c>
      <c r="E3174" s="19">
        <v>2300</v>
      </c>
      <c r="F3174" s="3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38">
        <f>ROUND((E3174/D3174)*100, 0)</f>
        <v>115</v>
      </c>
      <c r="P3174" s="19">
        <f t="shared" si="98"/>
        <v>79.31</v>
      </c>
      <c r="Q3174" t="s">
        <v>8321</v>
      </c>
      <c r="R3174" t="s">
        <v>8322</v>
      </c>
      <c r="S3174" s="30">
        <f>(((I3174/60)/60)/24)+DATE(1970, 1, 1)</f>
        <v>40953.729953703703</v>
      </c>
      <c r="T3174" s="30">
        <f t="shared" si="99"/>
        <v>40923.729953703703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 s="19">
        <v>10000</v>
      </c>
      <c r="E3175" s="19">
        <v>10300</v>
      </c>
      <c r="F3175" s="34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38">
        <f>ROUND((E3175/D3175)*100, 0)</f>
        <v>103</v>
      </c>
      <c r="P3175" s="19">
        <f t="shared" si="98"/>
        <v>139.19</v>
      </c>
      <c r="Q3175" t="s">
        <v>8321</v>
      </c>
      <c r="R3175" t="s">
        <v>8322</v>
      </c>
      <c r="S3175" s="30">
        <f>(((I3175/60)/60)/24)+DATE(1970, 1, 1)</f>
        <v>41908.878379629627</v>
      </c>
      <c r="T3175" s="30">
        <f t="shared" si="99"/>
        <v>41878.878379629627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 s="19">
        <v>3000</v>
      </c>
      <c r="E3176" s="19">
        <v>3034</v>
      </c>
      <c r="F3176" s="34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38">
        <f>ROUND((E3176/D3176)*100, 0)</f>
        <v>101</v>
      </c>
      <c r="P3176" s="19">
        <f t="shared" si="98"/>
        <v>131.91</v>
      </c>
      <c r="Q3176" t="s">
        <v>8321</v>
      </c>
      <c r="R3176" t="s">
        <v>8322</v>
      </c>
      <c r="S3176" s="30">
        <f>(((I3176/60)/60)/24)+DATE(1970, 1, 1)</f>
        <v>41876.864675925928</v>
      </c>
      <c r="T3176" s="30">
        <f t="shared" si="99"/>
        <v>41862.864675925928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 s="19">
        <v>5000</v>
      </c>
      <c r="E3177" s="19">
        <v>5478</v>
      </c>
      <c r="F3177" s="34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38">
        <f>ROUND((E3177/D3177)*100, 0)</f>
        <v>110</v>
      </c>
      <c r="P3177" s="19">
        <f t="shared" si="98"/>
        <v>91.3</v>
      </c>
      <c r="Q3177" t="s">
        <v>8321</v>
      </c>
      <c r="R3177" t="s">
        <v>8322</v>
      </c>
      <c r="S3177" s="30">
        <f>(((I3177/60)/60)/24)+DATE(1970, 1, 1)</f>
        <v>40591.886886574073</v>
      </c>
      <c r="T3177" s="30">
        <f t="shared" si="99"/>
        <v>40531.886886574073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 s="19">
        <v>1900</v>
      </c>
      <c r="E3178" s="19">
        <v>2182</v>
      </c>
      <c r="F3178" s="34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38">
        <f>ROUND((E3178/D3178)*100, 0)</f>
        <v>115</v>
      </c>
      <c r="P3178" s="19">
        <f t="shared" si="98"/>
        <v>39.67</v>
      </c>
      <c r="Q3178" t="s">
        <v>8321</v>
      </c>
      <c r="R3178" t="s">
        <v>8322</v>
      </c>
      <c r="S3178" s="30">
        <f>(((I3178/60)/60)/24)+DATE(1970, 1, 1)</f>
        <v>41504.625</v>
      </c>
      <c r="T3178" s="30">
        <f t="shared" si="99"/>
        <v>41477.930914351848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 s="19">
        <v>2500</v>
      </c>
      <c r="E3179" s="19">
        <v>2935</v>
      </c>
      <c r="F3179" s="34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38">
        <f>ROUND((E3179/D3179)*100, 0)</f>
        <v>117</v>
      </c>
      <c r="P3179" s="19">
        <f t="shared" si="98"/>
        <v>57.55</v>
      </c>
      <c r="Q3179" t="s">
        <v>8321</v>
      </c>
      <c r="R3179" t="s">
        <v>8322</v>
      </c>
      <c r="S3179" s="30">
        <f>(((I3179/60)/60)/24)+DATE(1970, 1, 1)</f>
        <v>41811.666770833333</v>
      </c>
      <c r="T3179" s="30">
        <f t="shared" si="99"/>
        <v>41781.666770833333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 s="19">
        <v>1500</v>
      </c>
      <c r="E3180" s="19">
        <v>2576</v>
      </c>
      <c r="F3180" s="34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38">
        <f>ROUND((E3180/D3180)*100, 0)</f>
        <v>172</v>
      </c>
      <c r="P3180" s="19">
        <f t="shared" si="98"/>
        <v>33.03</v>
      </c>
      <c r="Q3180" t="s">
        <v>8321</v>
      </c>
      <c r="R3180" t="s">
        <v>8322</v>
      </c>
      <c r="S3180" s="30">
        <f>(((I3180/60)/60)/24)+DATE(1970, 1, 1)</f>
        <v>41836.605034722219</v>
      </c>
      <c r="T3180" s="30">
        <f t="shared" si="99"/>
        <v>41806.605034722219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 s="19">
        <v>4200</v>
      </c>
      <c r="E3181" s="19">
        <v>4794.82</v>
      </c>
      <c r="F3181" s="34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38">
        <f>ROUND((E3181/D3181)*100, 0)</f>
        <v>114</v>
      </c>
      <c r="P3181" s="19">
        <f t="shared" si="98"/>
        <v>77.34</v>
      </c>
      <c r="Q3181" t="s">
        <v>8321</v>
      </c>
      <c r="R3181" t="s">
        <v>8322</v>
      </c>
      <c r="S3181" s="30">
        <f>(((I3181/60)/60)/24)+DATE(1970, 1, 1)</f>
        <v>41400.702210648145</v>
      </c>
      <c r="T3181" s="30">
        <f t="shared" si="99"/>
        <v>41375.702210648145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 s="19">
        <v>1200</v>
      </c>
      <c r="E3182" s="19">
        <v>1437</v>
      </c>
      <c r="F3182" s="34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38">
        <f>ROUND((E3182/D3182)*100, 0)</f>
        <v>120</v>
      </c>
      <c r="P3182" s="19">
        <f t="shared" si="98"/>
        <v>31.93</v>
      </c>
      <c r="Q3182" t="s">
        <v>8321</v>
      </c>
      <c r="R3182" t="s">
        <v>8322</v>
      </c>
      <c r="S3182" s="30">
        <f>(((I3182/60)/60)/24)+DATE(1970, 1, 1)</f>
        <v>41810.412604166668</v>
      </c>
      <c r="T3182" s="30">
        <f t="shared" si="99"/>
        <v>41780.412604166668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 s="19">
        <v>500</v>
      </c>
      <c r="E3183" s="19">
        <v>545</v>
      </c>
      <c r="F3183" s="34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38">
        <f>ROUND((E3183/D3183)*100, 0)</f>
        <v>109</v>
      </c>
      <c r="P3183" s="19">
        <f t="shared" si="98"/>
        <v>36.33</v>
      </c>
      <c r="Q3183" t="s">
        <v>8321</v>
      </c>
      <c r="R3183" t="s">
        <v>8322</v>
      </c>
      <c r="S3183" s="30">
        <f>(((I3183/60)/60)/24)+DATE(1970, 1, 1)</f>
        <v>41805.666666666664</v>
      </c>
      <c r="T3183" s="30">
        <f t="shared" si="99"/>
        <v>41779.310034722221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 s="19">
        <v>7000</v>
      </c>
      <c r="E3184" s="19">
        <v>7062</v>
      </c>
      <c r="F3184" s="3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38">
        <f>ROUND((E3184/D3184)*100, 0)</f>
        <v>101</v>
      </c>
      <c r="P3184" s="19">
        <f t="shared" si="98"/>
        <v>46.77</v>
      </c>
      <c r="Q3184" t="s">
        <v>8321</v>
      </c>
      <c r="R3184" t="s">
        <v>8322</v>
      </c>
      <c r="S3184" s="30">
        <f>(((I3184/60)/60)/24)+DATE(1970, 1, 1)</f>
        <v>40939.708333333336</v>
      </c>
      <c r="T3184" s="30">
        <f t="shared" si="99"/>
        <v>40883.949317129627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 s="19">
        <v>2500</v>
      </c>
      <c r="E3185" s="19">
        <v>2725</v>
      </c>
      <c r="F3185" s="34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38">
        <f>ROUND((E3185/D3185)*100, 0)</f>
        <v>109</v>
      </c>
      <c r="P3185" s="19">
        <f t="shared" si="98"/>
        <v>40.07</v>
      </c>
      <c r="Q3185" t="s">
        <v>8321</v>
      </c>
      <c r="R3185" t="s">
        <v>8322</v>
      </c>
      <c r="S3185" s="30">
        <f>(((I3185/60)/60)/24)+DATE(1970, 1, 1)</f>
        <v>41509.79478009259</v>
      </c>
      <c r="T3185" s="30">
        <f t="shared" si="99"/>
        <v>41491.79478009259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 s="19">
        <v>4300</v>
      </c>
      <c r="E3186" s="19">
        <v>4610</v>
      </c>
      <c r="F3186" s="34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38">
        <f>ROUND((E3186/D3186)*100, 0)</f>
        <v>107</v>
      </c>
      <c r="P3186" s="19">
        <f t="shared" si="98"/>
        <v>100.22</v>
      </c>
      <c r="Q3186" t="s">
        <v>8321</v>
      </c>
      <c r="R3186" t="s">
        <v>8322</v>
      </c>
      <c r="S3186" s="30">
        <f>(((I3186/60)/60)/24)+DATE(1970, 1, 1)</f>
        <v>41821.993414351848</v>
      </c>
      <c r="T3186" s="30">
        <f t="shared" si="99"/>
        <v>41791.993414351848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 s="19">
        <v>1000</v>
      </c>
      <c r="E3187" s="19">
        <v>1000</v>
      </c>
      <c r="F3187" s="34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38">
        <f>ROUND((E3187/D3187)*100, 0)</f>
        <v>100</v>
      </c>
      <c r="P3187" s="19">
        <f t="shared" si="98"/>
        <v>41.67</v>
      </c>
      <c r="Q3187" t="s">
        <v>8321</v>
      </c>
      <c r="R3187" t="s">
        <v>8322</v>
      </c>
      <c r="S3187" s="30">
        <f>(((I3187/60)/60)/24)+DATE(1970, 1, 1)</f>
        <v>41836.977326388893</v>
      </c>
      <c r="T3187" s="30">
        <f t="shared" si="99"/>
        <v>41829.977326388893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 s="19">
        <v>3200</v>
      </c>
      <c r="E3188" s="19">
        <v>3270</v>
      </c>
      <c r="F3188" s="34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38">
        <f>ROUND((E3188/D3188)*100, 0)</f>
        <v>102</v>
      </c>
      <c r="P3188" s="19">
        <f t="shared" si="98"/>
        <v>46.71</v>
      </c>
      <c r="Q3188" t="s">
        <v>8321</v>
      </c>
      <c r="R3188" t="s">
        <v>8322</v>
      </c>
      <c r="S3188" s="30">
        <f>(((I3188/60)/60)/24)+DATE(1970, 1, 1)</f>
        <v>41898.875</v>
      </c>
      <c r="T3188" s="30">
        <f t="shared" si="99"/>
        <v>41868.924050925925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 s="19">
        <v>15000</v>
      </c>
      <c r="E3189" s="19">
        <v>17444</v>
      </c>
      <c r="F3189" s="34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38">
        <f>ROUND((E3189/D3189)*100, 0)</f>
        <v>116</v>
      </c>
      <c r="P3189" s="19">
        <f t="shared" si="98"/>
        <v>71.489999999999995</v>
      </c>
      <c r="Q3189" t="s">
        <v>8321</v>
      </c>
      <c r="R3189" t="s">
        <v>8322</v>
      </c>
      <c r="S3189" s="30">
        <f>(((I3189/60)/60)/24)+DATE(1970, 1, 1)</f>
        <v>41855.666354166664</v>
      </c>
      <c r="T3189" s="30">
        <f t="shared" si="99"/>
        <v>41835.666354166664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 s="19">
        <v>200</v>
      </c>
      <c r="E3190" s="19">
        <v>130</v>
      </c>
      <c r="F3190" s="36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40">
        <f>ROUND((E3190/D3190)*100, 0)</f>
        <v>65</v>
      </c>
      <c r="P3190" s="19">
        <f t="shared" si="98"/>
        <v>14.44</v>
      </c>
      <c r="Q3190" t="s">
        <v>8321</v>
      </c>
      <c r="R3190" t="s">
        <v>8363</v>
      </c>
      <c r="S3190" s="30">
        <f>(((I3190/60)/60)/24)+DATE(1970, 1, 1)</f>
        <v>42165.415532407409</v>
      </c>
      <c r="T3190" s="30">
        <f t="shared" si="99"/>
        <v>42144.415532407409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 s="19">
        <v>55000</v>
      </c>
      <c r="E3191" s="19">
        <v>6780</v>
      </c>
      <c r="F3191" s="36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40">
        <f>ROUND((E3191/D3191)*100, 0)</f>
        <v>12</v>
      </c>
      <c r="P3191" s="19">
        <f t="shared" si="98"/>
        <v>356.84</v>
      </c>
      <c r="Q3191" t="s">
        <v>8321</v>
      </c>
      <c r="R3191" t="s">
        <v>8363</v>
      </c>
      <c r="S3191" s="30">
        <f>(((I3191/60)/60)/24)+DATE(1970, 1, 1)</f>
        <v>42148.346435185187</v>
      </c>
      <c r="T3191" s="30">
        <f t="shared" si="99"/>
        <v>42118.346435185187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 s="19">
        <v>4000</v>
      </c>
      <c r="E3192" s="19">
        <v>0</v>
      </c>
      <c r="F3192" s="36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40">
        <f>ROUND((E3192/D3192)*100, 0)</f>
        <v>0</v>
      </c>
      <c r="P3192" s="19">
        <f t="shared" si="98"/>
        <v>0</v>
      </c>
      <c r="Q3192" t="s">
        <v>8321</v>
      </c>
      <c r="R3192" t="s">
        <v>8363</v>
      </c>
      <c r="S3192" s="30">
        <f>(((I3192/60)/60)/24)+DATE(1970, 1, 1)</f>
        <v>42713.192997685182</v>
      </c>
      <c r="T3192" s="30">
        <f t="shared" si="99"/>
        <v>42683.151331018518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 s="19">
        <v>3750</v>
      </c>
      <c r="E3193" s="19">
        <v>151</v>
      </c>
      <c r="F3193" s="36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40">
        <f>ROUND((E3193/D3193)*100, 0)</f>
        <v>4</v>
      </c>
      <c r="P3193" s="19">
        <f t="shared" si="98"/>
        <v>37.75</v>
      </c>
      <c r="Q3193" t="s">
        <v>8321</v>
      </c>
      <c r="R3193" t="s">
        <v>8363</v>
      </c>
      <c r="S3193" s="30">
        <f>(((I3193/60)/60)/24)+DATE(1970, 1, 1)</f>
        <v>42598.755428240736</v>
      </c>
      <c r="T3193" s="30">
        <f t="shared" si="99"/>
        <v>42538.755428240736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 s="19">
        <v>10000</v>
      </c>
      <c r="E3194" s="19">
        <v>102</v>
      </c>
      <c r="F3194" s="36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40">
        <f>ROUND((E3194/D3194)*100, 0)</f>
        <v>1</v>
      </c>
      <c r="P3194" s="19">
        <f t="shared" si="98"/>
        <v>12.75</v>
      </c>
      <c r="Q3194" t="s">
        <v>8321</v>
      </c>
      <c r="R3194" t="s">
        <v>8363</v>
      </c>
      <c r="S3194" s="30">
        <f>(((I3194/60)/60)/24)+DATE(1970, 1, 1)</f>
        <v>42063.916666666672</v>
      </c>
      <c r="T3194" s="30">
        <f t="shared" si="99"/>
        <v>42018.94049768518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 s="19">
        <v>5000</v>
      </c>
      <c r="E3195" s="19">
        <v>587</v>
      </c>
      <c r="F3195" s="36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40">
        <f>ROUND((E3195/D3195)*100, 0)</f>
        <v>12</v>
      </c>
      <c r="P3195" s="19">
        <f t="shared" si="98"/>
        <v>24.46</v>
      </c>
      <c r="Q3195" t="s">
        <v>8321</v>
      </c>
      <c r="R3195" t="s">
        <v>8363</v>
      </c>
      <c r="S3195" s="30">
        <f>(((I3195/60)/60)/24)+DATE(1970, 1, 1)</f>
        <v>42055.968240740738</v>
      </c>
      <c r="T3195" s="30">
        <f t="shared" si="99"/>
        <v>42010.968240740738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 s="19">
        <v>11000</v>
      </c>
      <c r="E3196" s="19">
        <v>0</v>
      </c>
      <c r="F3196" s="3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40">
        <f>ROUND((E3196/D3196)*100, 0)</f>
        <v>0</v>
      </c>
      <c r="P3196" s="19">
        <f t="shared" si="98"/>
        <v>0</v>
      </c>
      <c r="Q3196" t="s">
        <v>8321</v>
      </c>
      <c r="R3196" t="s">
        <v>8363</v>
      </c>
      <c r="S3196" s="30">
        <f>(((I3196/60)/60)/24)+DATE(1970, 1, 1)</f>
        <v>42212.062476851846</v>
      </c>
      <c r="T3196" s="30">
        <f t="shared" si="99"/>
        <v>42182.062476851846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 s="19">
        <v>3500</v>
      </c>
      <c r="E3197" s="19">
        <v>2070</v>
      </c>
      <c r="F3197" s="36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40">
        <f>ROUND((E3197/D3197)*100, 0)</f>
        <v>59</v>
      </c>
      <c r="P3197" s="19">
        <f t="shared" si="98"/>
        <v>53.08</v>
      </c>
      <c r="Q3197" t="s">
        <v>8321</v>
      </c>
      <c r="R3197" t="s">
        <v>8363</v>
      </c>
      <c r="S3197" s="30">
        <f>(((I3197/60)/60)/24)+DATE(1970, 1, 1)</f>
        <v>42047.594236111108</v>
      </c>
      <c r="T3197" s="30">
        <f t="shared" si="99"/>
        <v>42017.594236111108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 s="19">
        <v>3000000</v>
      </c>
      <c r="E3198" s="19">
        <v>1800</v>
      </c>
      <c r="F3198" s="36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40">
        <f>ROUND((E3198/D3198)*100, 0)</f>
        <v>0</v>
      </c>
      <c r="P3198" s="19">
        <f t="shared" si="98"/>
        <v>300</v>
      </c>
      <c r="Q3198" t="s">
        <v>8321</v>
      </c>
      <c r="R3198" t="s">
        <v>8363</v>
      </c>
      <c r="S3198" s="30">
        <f>(((I3198/60)/60)/24)+DATE(1970, 1, 1)</f>
        <v>42217.583333333328</v>
      </c>
      <c r="T3198" s="30">
        <f t="shared" si="99"/>
        <v>42157.598090277781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 s="19">
        <v>10000</v>
      </c>
      <c r="E3199" s="19">
        <v>1145</v>
      </c>
      <c r="F3199" s="36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40">
        <f>ROUND((E3199/D3199)*100, 0)</f>
        <v>11</v>
      </c>
      <c r="P3199" s="19">
        <f t="shared" si="98"/>
        <v>286.25</v>
      </c>
      <c r="Q3199" t="s">
        <v>8321</v>
      </c>
      <c r="R3199" t="s">
        <v>8363</v>
      </c>
      <c r="S3199" s="30">
        <f>(((I3199/60)/60)/24)+DATE(1970, 1, 1)</f>
        <v>42039.493263888886</v>
      </c>
      <c r="T3199" s="30">
        <f t="shared" si="99"/>
        <v>42009.493263888886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 s="19">
        <v>30000</v>
      </c>
      <c r="E3200" s="19">
        <v>110</v>
      </c>
      <c r="F3200" s="36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40">
        <f>ROUND((E3200/D3200)*100, 0)</f>
        <v>0</v>
      </c>
      <c r="P3200" s="19">
        <f t="shared" si="98"/>
        <v>36.67</v>
      </c>
      <c r="Q3200" t="s">
        <v>8321</v>
      </c>
      <c r="R3200" t="s">
        <v>8363</v>
      </c>
      <c r="S3200" s="30">
        <f>(((I3200/60)/60)/24)+DATE(1970, 1, 1)</f>
        <v>42051.424502314811</v>
      </c>
      <c r="T3200" s="30">
        <f t="shared" si="99"/>
        <v>42013.424502314811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 s="19">
        <v>5000</v>
      </c>
      <c r="E3201" s="19">
        <v>2608</v>
      </c>
      <c r="F3201" s="36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40">
        <f>ROUND((E3201/D3201)*100, 0)</f>
        <v>52</v>
      </c>
      <c r="P3201" s="19">
        <f t="shared" si="98"/>
        <v>49.21</v>
      </c>
      <c r="Q3201" t="s">
        <v>8321</v>
      </c>
      <c r="R3201" t="s">
        <v>8363</v>
      </c>
      <c r="S3201" s="30">
        <f>(((I3201/60)/60)/24)+DATE(1970, 1, 1)</f>
        <v>41888.875</v>
      </c>
      <c r="T3201" s="30">
        <f t="shared" si="99"/>
        <v>41858.761782407404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 s="19">
        <v>50000</v>
      </c>
      <c r="E3202" s="19">
        <v>1</v>
      </c>
      <c r="F3202" s="36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40">
        <f>ROUND((E3202/D3202)*100, 0)</f>
        <v>0</v>
      </c>
      <c r="P3202" s="19">
        <f t="shared" si="98"/>
        <v>1</v>
      </c>
      <c r="Q3202" t="s">
        <v>8321</v>
      </c>
      <c r="R3202" t="s">
        <v>8363</v>
      </c>
      <c r="S3202" s="30">
        <f>(((I3202/60)/60)/24)+DATE(1970, 1, 1)</f>
        <v>42490.231944444444</v>
      </c>
      <c r="T3202" s="30">
        <f t="shared" si="99"/>
        <v>42460.320613425924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 s="19">
        <v>2000</v>
      </c>
      <c r="E3203" s="19">
        <v>25</v>
      </c>
      <c r="F3203" s="36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40">
        <f>ROUND((E3203/D3203)*100, 0)</f>
        <v>1</v>
      </c>
      <c r="P3203" s="19">
        <f t="shared" ref="P3203:P3266" si="100">IFERROR(ROUND((E3203/L3203), 2),0)</f>
        <v>12.5</v>
      </c>
      <c r="Q3203" t="s">
        <v>8321</v>
      </c>
      <c r="R3203" t="s">
        <v>8363</v>
      </c>
      <c r="S3203" s="30">
        <f>(((I3203/60)/60)/24)+DATE(1970, 1, 1)</f>
        <v>41882.767094907409</v>
      </c>
      <c r="T3203" s="30">
        <f t="shared" ref="T3203:T3266" si="101">(((J3203/60)/60)/24)+DATE(1970, 1, 1)</f>
        <v>41861.767094907409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 s="19">
        <v>5000</v>
      </c>
      <c r="E3204" s="19">
        <v>2726</v>
      </c>
      <c r="F3204" s="36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40">
        <f>ROUND((E3204/D3204)*100, 0)</f>
        <v>55</v>
      </c>
      <c r="P3204" s="19">
        <f t="shared" si="100"/>
        <v>109.04</v>
      </c>
      <c r="Q3204" t="s">
        <v>8321</v>
      </c>
      <c r="R3204" t="s">
        <v>8363</v>
      </c>
      <c r="S3204" s="30">
        <f>(((I3204/60)/60)/24)+DATE(1970, 1, 1)</f>
        <v>42352.249305555553</v>
      </c>
      <c r="T3204" s="30">
        <f t="shared" si="101"/>
        <v>42293.853541666671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 s="19">
        <v>1000</v>
      </c>
      <c r="E3205" s="19">
        <v>250</v>
      </c>
      <c r="F3205" s="36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40">
        <f>ROUND((E3205/D3205)*100, 0)</f>
        <v>25</v>
      </c>
      <c r="P3205" s="19">
        <f t="shared" si="100"/>
        <v>41.67</v>
      </c>
      <c r="Q3205" t="s">
        <v>8321</v>
      </c>
      <c r="R3205" t="s">
        <v>8363</v>
      </c>
      <c r="S3205" s="30">
        <f>(((I3205/60)/60)/24)+DATE(1970, 1, 1)</f>
        <v>42272.988680555558</v>
      </c>
      <c r="T3205" s="30">
        <f t="shared" si="101"/>
        <v>42242.988680555558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 s="19">
        <v>500</v>
      </c>
      <c r="E3206" s="19">
        <v>0</v>
      </c>
      <c r="F3206" s="3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40">
        <f>ROUND((E3206/D3206)*100, 0)</f>
        <v>0</v>
      </c>
      <c r="P3206" s="19">
        <f t="shared" si="100"/>
        <v>0</v>
      </c>
      <c r="Q3206" t="s">
        <v>8321</v>
      </c>
      <c r="R3206" t="s">
        <v>8363</v>
      </c>
      <c r="S3206" s="30">
        <f>(((I3206/60)/60)/24)+DATE(1970, 1, 1)</f>
        <v>42202.676388888889</v>
      </c>
      <c r="T3206" s="30">
        <f t="shared" si="101"/>
        <v>42172.686099537037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 s="19">
        <v>8000</v>
      </c>
      <c r="E3207" s="19">
        <v>273</v>
      </c>
      <c r="F3207" s="36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40">
        <f>ROUND((E3207/D3207)*100, 0)</f>
        <v>3</v>
      </c>
      <c r="P3207" s="19">
        <f t="shared" si="100"/>
        <v>22.75</v>
      </c>
      <c r="Q3207" t="s">
        <v>8321</v>
      </c>
      <c r="R3207" t="s">
        <v>8363</v>
      </c>
      <c r="S3207" s="30">
        <f>(((I3207/60)/60)/24)+DATE(1970, 1, 1)</f>
        <v>42125.374675925923</v>
      </c>
      <c r="T3207" s="30">
        <f t="shared" si="101"/>
        <v>42095.374675925923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 s="19">
        <v>5000</v>
      </c>
      <c r="E3208" s="19">
        <v>0</v>
      </c>
      <c r="F3208" s="36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40">
        <f>ROUND((E3208/D3208)*100, 0)</f>
        <v>0</v>
      </c>
      <c r="P3208" s="19">
        <f t="shared" si="100"/>
        <v>0</v>
      </c>
      <c r="Q3208" t="s">
        <v>8321</v>
      </c>
      <c r="R3208" t="s">
        <v>8363</v>
      </c>
      <c r="S3208" s="30">
        <f>(((I3208/60)/60)/24)+DATE(1970, 1, 1)</f>
        <v>42266.276053240741</v>
      </c>
      <c r="T3208" s="30">
        <f t="shared" si="101"/>
        <v>42236.276053240741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 s="19">
        <v>5500</v>
      </c>
      <c r="E3209" s="19">
        <v>2550</v>
      </c>
      <c r="F3209" s="36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40">
        <f>ROUND((E3209/D3209)*100, 0)</f>
        <v>46</v>
      </c>
      <c r="P3209" s="19">
        <f t="shared" si="100"/>
        <v>70.83</v>
      </c>
      <c r="Q3209" t="s">
        <v>8321</v>
      </c>
      <c r="R3209" t="s">
        <v>8363</v>
      </c>
      <c r="S3209" s="30">
        <f>(((I3209/60)/60)/24)+DATE(1970, 1, 1)</f>
        <v>42117.236192129625</v>
      </c>
      <c r="T3209" s="30">
        <f t="shared" si="101"/>
        <v>42057.277858796297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 s="19">
        <v>5000</v>
      </c>
      <c r="E3210" s="19">
        <v>5175</v>
      </c>
      <c r="F3210" s="34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38">
        <f>ROUND((E3210/D3210)*100, 0)</f>
        <v>104</v>
      </c>
      <c r="P3210" s="19">
        <f t="shared" si="100"/>
        <v>63.11</v>
      </c>
      <c r="Q3210" t="s">
        <v>8321</v>
      </c>
      <c r="R3210" t="s">
        <v>8322</v>
      </c>
      <c r="S3210" s="30">
        <f>(((I3210/60)/60)/24)+DATE(1970, 1, 1)</f>
        <v>41848.605057870373</v>
      </c>
      <c r="T3210" s="30">
        <f t="shared" si="101"/>
        <v>41827.605057870373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 s="19">
        <v>9500</v>
      </c>
      <c r="E3211" s="19">
        <v>11335.7</v>
      </c>
      <c r="F3211" s="34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38">
        <f>ROUND((E3211/D3211)*100, 0)</f>
        <v>119</v>
      </c>
      <c r="P3211" s="19">
        <f t="shared" si="100"/>
        <v>50.16</v>
      </c>
      <c r="Q3211" t="s">
        <v>8321</v>
      </c>
      <c r="R3211" t="s">
        <v>8322</v>
      </c>
      <c r="S3211" s="30">
        <f>(((I3211/60)/60)/24)+DATE(1970, 1, 1)</f>
        <v>41810.958333333336</v>
      </c>
      <c r="T3211" s="30">
        <f t="shared" si="101"/>
        <v>41778.637245370373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 s="19">
        <v>3000</v>
      </c>
      <c r="E3212" s="19">
        <v>3773</v>
      </c>
      <c r="F3212" s="34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38">
        <f>ROUND((E3212/D3212)*100, 0)</f>
        <v>126</v>
      </c>
      <c r="P3212" s="19">
        <f t="shared" si="100"/>
        <v>62.88</v>
      </c>
      <c r="Q3212" t="s">
        <v>8321</v>
      </c>
      <c r="R3212" t="s">
        <v>8322</v>
      </c>
      <c r="S3212" s="30">
        <f>(((I3212/60)/60)/24)+DATE(1970, 1, 1)</f>
        <v>41061.165972222225</v>
      </c>
      <c r="T3212" s="30">
        <f t="shared" si="101"/>
        <v>41013.936562499999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 s="19">
        <v>23000</v>
      </c>
      <c r="E3213" s="19">
        <v>27541</v>
      </c>
      <c r="F3213" s="34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38">
        <f>ROUND((E3213/D3213)*100, 0)</f>
        <v>120</v>
      </c>
      <c r="P3213" s="19">
        <f t="shared" si="100"/>
        <v>85.53</v>
      </c>
      <c r="Q3213" t="s">
        <v>8321</v>
      </c>
      <c r="R3213" t="s">
        <v>8322</v>
      </c>
      <c r="S3213" s="30">
        <f>(((I3213/60)/60)/24)+DATE(1970, 1, 1)</f>
        <v>41866.083333333336</v>
      </c>
      <c r="T3213" s="30">
        <f t="shared" si="101"/>
        <v>41834.586574074077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 s="19">
        <v>4000</v>
      </c>
      <c r="E3214" s="19">
        <v>5050</v>
      </c>
      <c r="F3214" s="3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38">
        <f>ROUND((E3214/D3214)*100, 0)</f>
        <v>126</v>
      </c>
      <c r="P3214" s="19">
        <f t="shared" si="100"/>
        <v>53.72</v>
      </c>
      <c r="Q3214" t="s">
        <v>8321</v>
      </c>
      <c r="R3214" t="s">
        <v>8322</v>
      </c>
      <c r="S3214" s="30">
        <f>(((I3214/60)/60)/24)+DATE(1970, 1, 1)</f>
        <v>41859.795729166668</v>
      </c>
      <c r="T3214" s="30">
        <f t="shared" si="101"/>
        <v>41829.795729166668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 s="19">
        <v>6000</v>
      </c>
      <c r="E3215" s="19">
        <v>6007</v>
      </c>
      <c r="F3215" s="34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38">
        <f>ROUND((E3215/D3215)*100, 0)</f>
        <v>100</v>
      </c>
      <c r="P3215" s="19">
        <f t="shared" si="100"/>
        <v>127.81</v>
      </c>
      <c r="Q3215" t="s">
        <v>8321</v>
      </c>
      <c r="R3215" t="s">
        <v>8322</v>
      </c>
      <c r="S3215" s="30">
        <f>(((I3215/60)/60)/24)+DATE(1970, 1, 1)</f>
        <v>42211.763414351852</v>
      </c>
      <c r="T3215" s="30">
        <f t="shared" si="101"/>
        <v>42171.763414351852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 s="19">
        <v>12000</v>
      </c>
      <c r="E3216" s="19">
        <v>12256</v>
      </c>
      <c r="F3216" s="34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38">
        <f>ROUND((E3216/D3216)*100, 0)</f>
        <v>102</v>
      </c>
      <c r="P3216" s="19">
        <f t="shared" si="100"/>
        <v>106.57</v>
      </c>
      <c r="Q3216" t="s">
        <v>8321</v>
      </c>
      <c r="R3216" t="s">
        <v>8322</v>
      </c>
      <c r="S3216" s="30">
        <f>(((I3216/60)/60)/24)+DATE(1970, 1, 1)</f>
        <v>42374.996527777781</v>
      </c>
      <c r="T3216" s="30">
        <f t="shared" si="101"/>
        <v>42337.792511574073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 s="19">
        <v>35000</v>
      </c>
      <c r="E3217" s="19">
        <v>35123</v>
      </c>
      <c r="F3217" s="34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38">
        <f>ROUND((E3217/D3217)*100, 0)</f>
        <v>100</v>
      </c>
      <c r="P3217" s="19">
        <f t="shared" si="100"/>
        <v>262.11</v>
      </c>
      <c r="Q3217" t="s">
        <v>8321</v>
      </c>
      <c r="R3217" t="s">
        <v>8322</v>
      </c>
      <c r="S3217" s="30">
        <f>(((I3217/60)/60)/24)+DATE(1970, 1, 1)</f>
        <v>42257.165972222225</v>
      </c>
      <c r="T3217" s="30">
        <f t="shared" si="101"/>
        <v>42219.665173611109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 s="19">
        <v>2000</v>
      </c>
      <c r="E3218" s="19">
        <v>2001</v>
      </c>
      <c r="F3218" s="34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38">
        <f>ROUND((E3218/D3218)*100, 0)</f>
        <v>100</v>
      </c>
      <c r="P3218" s="19">
        <f t="shared" si="100"/>
        <v>57.17</v>
      </c>
      <c r="Q3218" t="s">
        <v>8321</v>
      </c>
      <c r="R3218" t="s">
        <v>8322</v>
      </c>
      <c r="S3218" s="30">
        <f>(((I3218/60)/60)/24)+DATE(1970, 1, 1)</f>
        <v>42196.604166666672</v>
      </c>
      <c r="T3218" s="30">
        <f t="shared" si="101"/>
        <v>42165.462627314817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 s="19">
        <v>4500</v>
      </c>
      <c r="E3219" s="19">
        <v>5221</v>
      </c>
      <c r="F3219" s="34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38">
        <f>ROUND((E3219/D3219)*100, 0)</f>
        <v>116</v>
      </c>
      <c r="P3219" s="19">
        <f t="shared" si="100"/>
        <v>50.2</v>
      </c>
      <c r="Q3219" t="s">
        <v>8321</v>
      </c>
      <c r="R3219" t="s">
        <v>8322</v>
      </c>
      <c r="S3219" s="30">
        <f>(((I3219/60)/60)/24)+DATE(1970, 1, 1)</f>
        <v>42678.546111111107</v>
      </c>
      <c r="T3219" s="30">
        <f t="shared" si="101"/>
        <v>42648.546111111107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 s="19">
        <v>12000</v>
      </c>
      <c r="E3220" s="19">
        <v>12252</v>
      </c>
      <c r="F3220" s="34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38">
        <f>ROUND((E3220/D3220)*100, 0)</f>
        <v>102</v>
      </c>
      <c r="P3220" s="19">
        <f t="shared" si="100"/>
        <v>66.59</v>
      </c>
      <c r="Q3220" t="s">
        <v>8321</v>
      </c>
      <c r="R3220" t="s">
        <v>8322</v>
      </c>
      <c r="S3220" s="30">
        <f>(((I3220/60)/60)/24)+DATE(1970, 1, 1)</f>
        <v>42004</v>
      </c>
      <c r="T3220" s="30">
        <f t="shared" si="101"/>
        <v>41971.002152777779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 s="19">
        <v>20000</v>
      </c>
      <c r="E3221" s="19">
        <v>20022</v>
      </c>
      <c r="F3221" s="34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38">
        <f>ROUND((E3221/D3221)*100, 0)</f>
        <v>100</v>
      </c>
      <c r="P3221" s="19">
        <f t="shared" si="100"/>
        <v>168.25</v>
      </c>
      <c r="Q3221" t="s">
        <v>8321</v>
      </c>
      <c r="R3221" t="s">
        <v>8322</v>
      </c>
      <c r="S3221" s="30">
        <f>(((I3221/60)/60)/24)+DATE(1970, 1, 1)</f>
        <v>42085.941516203704</v>
      </c>
      <c r="T3221" s="30">
        <f t="shared" si="101"/>
        <v>42050.983182870375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 s="19">
        <v>15000</v>
      </c>
      <c r="E3222" s="19">
        <v>15126</v>
      </c>
      <c r="F3222" s="34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38">
        <f>ROUND((E3222/D3222)*100, 0)</f>
        <v>101</v>
      </c>
      <c r="P3222" s="19">
        <f t="shared" si="100"/>
        <v>256.37</v>
      </c>
      <c r="Q3222" t="s">
        <v>8321</v>
      </c>
      <c r="R3222" t="s">
        <v>8322</v>
      </c>
      <c r="S3222" s="30">
        <f>(((I3222/60)/60)/24)+DATE(1970, 1, 1)</f>
        <v>42806.875</v>
      </c>
      <c r="T3222" s="30">
        <f t="shared" si="101"/>
        <v>42772.833379629628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 s="19">
        <v>4000</v>
      </c>
      <c r="E3223" s="19">
        <v>4137</v>
      </c>
      <c r="F3223" s="34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38">
        <f>ROUND((E3223/D3223)*100, 0)</f>
        <v>103</v>
      </c>
      <c r="P3223" s="19">
        <f t="shared" si="100"/>
        <v>36.61</v>
      </c>
      <c r="Q3223" t="s">
        <v>8321</v>
      </c>
      <c r="R3223" t="s">
        <v>8322</v>
      </c>
      <c r="S3223" s="30">
        <f>(((I3223/60)/60)/24)+DATE(1970, 1, 1)</f>
        <v>42190.696793981479</v>
      </c>
      <c r="T3223" s="30">
        <f t="shared" si="101"/>
        <v>42155.696793981479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 s="19">
        <v>2500</v>
      </c>
      <c r="E3224" s="19">
        <v>3120</v>
      </c>
      <c r="F3224" s="3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38">
        <f>ROUND((E3224/D3224)*100, 0)</f>
        <v>125</v>
      </c>
      <c r="P3224" s="19">
        <f t="shared" si="100"/>
        <v>37.14</v>
      </c>
      <c r="Q3224" t="s">
        <v>8321</v>
      </c>
      <c r="R3224" t="s">
        <v>8322</v>
      </c>
      <c r="S3224" s="30">
        <f>(((I3224/60)/60)/24)+DATE(1970, 1, 1)</f>
        <v>42301.895138888889</v>
      </c>
      <c r="T3224" s="30">
        <f t="shared" si="101"/>
        <v>42270.582141203704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 s="19">
        <v>3100</v>
      </c>
      <c r="E3225" s="19">
        <v>3395</v>
      </c>
      <c r="F3225" s="34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38">
        <f>ROUND((E3225/D3225)*100, 0)</f>
        <v>110</v>
      </c>
      <c r="P3225" s="19">
        <f t="shared" si="100"/>
        <v>45.88</v>
      </c>
      <c r="Q3225" t="s">
        <v>8321</v>
      </c>
      <c r="R3225" t="s">
        <v>8322</v>
      </c>
      <c r="S3225" s="30">
        <f>(((I3225/60)/60)/24)+DATE(1970, 1, 1)</f>
        <v>42236.835370370376</v>
      </c>
      <c r="T3225" s="30">
        <f t="shared" si="101"/>
        <v>42206.835370370376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 s="19">
        <v>30000</v>
      </c>
      <c r="E3226" s="19">
        <v>30610</v>
      </c>
      <c r="F3226" s="34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38">
        <f>ROUND((E3226/D3226)*100, 0)</f>
        <v>102</v>
      </c>
      <c r="P3226" s="19">
        <f t="shared" si="100"/>
        <v>141.71</v>
      </c>
      <c r="Q3226" t="s">
        <v>8321</v>
      </c>
      <c r="R3226" t="s">
        <v>8322</v>
      </c>
      <c r="S3226" s="30">
        <f>(((I3226/60)/60)/24)+DATE(1970, 1, 1)</f>
        <v>42745.208333333328</v>
      </c>
      <c r="T3226" s="30">
        <f t="shared" si="101"/>
        <v>42697.850844907407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 s="19">
        <v>2000</v>
      </c>
      <c r="E3227" s="19">
        <v>2047</v>
      </c>
      <c r="F3227" s="34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38">
        <f>ROUND((E3227/D3227)*100, 0)</f>
        <v>102</v>
      </c>
      <c r="P3227" s="19">
        <f t="shared" si="100"/>
        <v>52.49</v>
      </c>
      <c r="Q3227" t="s">
        <v>8321</v>
      </c>
      <c r="R3227" t="s">
        <v>8322</v>
      </c>
      <c r="S3227" s="30">
        <f>(((I3227/60)/60)/24)+DATE(1970, 1, 1)</f>
        <v>42524.875</v>
      </c>
      <c r="T3227" s="30">
        <f t="shared" si="101"/>
        <v>42503.559467592597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 s="19">
        <v>1200</v>
      </c>
      <c r="E3228" s="19">
        <v>1250</v>
      </c>
      <c r="F3228" s="34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38">
        <f>ROUND((E3228/D3228)*100, 0)</f>
        <v>104</v>
      </c>
      <c r="P3228" s="19">
        <f t="shared" si="100"/>
        <v>59.52</v>
      </c>
      <c r="Q3228" t="s">
        <v>8321</v>
      </c>
      <c r="R3228" t="s">
        <v>8322</v>
      </c>
      <c r="S3228" s="30">
        <f>(((I3228/60)/60)/24)+DATE(1970, 1, 1)</f>
        <v>42307.583472222221</v>
      </c>
      <c r="T3228" s="30">
        <f t="shared" si="101"/>
        <v>42277.583472222221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 s="19">
        <v>1200</v>
      </c>
      <c r="E3229" s="19">
        <v>1500</v>
      </c>
      <c r="F3229" s="34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38">
        <f>ROUND((E3229/D3229)*100, 0)</f>
        <v>125</v>
      </c>
      <c r="P3229" s="19">
        <f t="shared" si="100"/>
        <v>50</v>
      </c>
      <c r="Q3229" t="s">
        <v>8321</v>
      </c>
      <c r="R3229" t="s">
        <v>8322</v>
      </c>
      <c r="S3229" s="30">
        <f>(((I3229/60)/60)/24)+DATE(1970, 1, 1)</f>
        <v>42752.882361111115</v>
      </c>
      <c r="T3229" s="30">
        <f t="shared" si="101"/>
        <v>42722.882361111115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 s="19">
        <v>7000</v>
      </c>
      <c r="E3230" s="19">
        <v>7164</v>
      </c>
      <c r="F3230" s="34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38">
        <f>ROUND((E3230/D3230)*100, 0)</f>
        <v>102</v>
      </c>
      <c r="P3230" s="19">
        <f t="shared" si="100"/>
        <v>193.62</v>
      </c>
      <c r="Q3230" t="s">
        <v>8321</v>
      </c>
      <c r="R3230" t="s">
        <v>8322</v>
      </c>
      <c r="S3230" s="30">
        <f>(((I3230/60)/60)/24)+DATE(1970, 1, 1)</f>
        <v>42355.207638888889</v>
      </c>
      <c r="T3230" s="30">
        <f t="shared" si="101"/>
        <v>42323.70930555556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 s="19">
        <v>20000</v>
      </c>
      <c r="E3231" s="19">
        <v>21573</v>
      </c>
      <c r="F3231" s="34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38">
        <f>ROUND((E3231/D3231)*100, 0)</f>
        <v>108</v>
      </c>
      <c r="P3231" s="19">
        <f t="shared" si="100"/>
        <v>106.8</v>
      </c>
      <c r="Q3231" t="s">
        <v>8321</v>
      </c>
      <c r="R3231" t="s">
        <v>8322</v>
      </c>
      <c r="S3231" s="30">
        <f>(((I3231/60)/60)/24)+DATE(1970, 1, 1)</f>
        <v>41963.333310185189</v>
      </c>
      <c r="T3231" s="30">
        <f t="shared" si="101"/>
        <v>41933.291643518518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 s="19">
        <v>2600</v>
      </c>
      <c r="E3232" s="19">
        <v>2857</v>
      </c>
      <c r="F3232" s="34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38">
        <f>ROUND((E3232/D3232)*100, 0)</f>
        <v>110</v>
      </c>
      <c r="P3232" s="19">
        <f t="shared" si="100"/>
        <v>77.22</v>
      </c>
      <c r="Q3232" t="s">
        <v>8321</v>
      </c>
      <c r="R3232" t="s">
        <v>8322</v>
      </c>
      <c r="S3232" s="30">
        <f>(((I3232/60)/60)/24)+DATE(1970, 1, 1)</f>
        <v>41913.165972222225</v>
      </c>
      <c r="T3232" s="30">
        <f t="shared" si="101"/>
        <v>41898.168125000004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 s="19">
        <v>1000</v>
      </c>
      <c r="E3233" s="19">
        <v>1610</v>
      </c>
      <c r="F3233" s="34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38">
        <f>ROUND((E3233/D3233)*100, 0)</f>
        <v>161</v>
      </c>
      <c r="P3233" s="19">
        <f t="shared" si="100"/>
        <v>57.5</v>
      </c>
      <c r="Q3233" t="s">
        <v>8321</v>
      </c>
      <c r="R3233" t="s">
        <v>8322</v>
      </c>
      <c r="S3233" s="30">
        <f>(((I3233/60)/60)/24)+DATE(1970, 1, 1)</f>
        <v>42476.943831018521</v>
      </c>
      <c r="T3233" s="30">
        <f t="shared" si="101"/>
        <v>42446.943831018521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 s="19">
        <v>1000</v>
      </c>
      <c r="E3234" s="19">
        <v>1312</v>
      </c>
      <c r="F3234" s="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38">
        <f>ROUND((E3234/D3234)*100, 0)</f>
        <v>131</v>
      </c>
      <c r="P3234" s="19">
        <f t="shared" si="100"/>
        <v>50.46</v>
      </c>
      <c r="Q3234" t="s">
        <v>8321</v>
      </c>
      <c r="R3234" t="s">
        <v>8322</v>
      </c>
      <c r="S3234" s="30">
        <f>(((I3234/60)/60)/24)+DATE(1970, 1, 1)</f>
        <v>42494.165972222225</v>
      </c>
      <c r="T3234" s="30">
        <f t="shared" si="101"/>
        <v>42463.81385416667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 s="19">
        <v>5000</v>
      </c>
      <c r="E3235" s="19">
        <v>5940</v>
      </c>
      <c r="F3235" s="34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38">
        <f>ROUND((E3235/D3235)*100, 0)</f>
        <v>119</v>
      </c>
      <c r="P3235" s="19">
        <f t="shared" si="100"/>
        <v>97.38</v>
      </c>
      <c r="Q3235" t="s">
        <v>8321</v>
      </c>
      <c r="R3235" t="s">
        <v>8322</v>
      </c>
      <c r="S3235" s="30">
        <f>(((I3235/60)/60)/24)+DATE(1970, 1, 1)</f>
        <v>42796.805034722223</v>
      </c>
      <c r="T3235" s="30">
        <f t="shared" si="101"/>
        <v>42766.805034722223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 s="19">
        <v>4000</v>
      </c>
      <c r="E3236" s="19">
        <v>4015.71</v>
      </c>
      <c r="F3236" s="34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38">
        <f>ROUND((E3236/D3236)*100, 0)</f>
        <v>100</v>
      </c>
      <c r="P3236" s="19">
        <f t="shared" si="100"/>
        <v>34.92</v>
      </c>
      <c r="Q3236" t="s">
        <v>8321</v>
      </c>
      <c r="R3236" t="s">
        <v>8322</v>
      </c>
      <c r="S3236" s="30">
        <f>(((I3236/60)/60)/24)+DATE(1970, 1, 1)</f>
        <v>42767.979861111111</v>
      </c>
      <c r="T3236" s="30">
        <f t="shared" si="101"/>
        <v>42734.789444444439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 s="19">
        <v>15000</v>
      </c>
      <c r="E3237" s="19">
        <v>15481</v>
      </c>
      <c r="F3237" s="34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38">
        <f>ROUND((E3237/D3237)*100, 0)</f>
        <v>103</v>
      </c>
      <c r="P3237" s="19">
        <f t="shared" si="100"/>
        <v>85.53</v>
      </c>
      <c r="Q3237" t="s">
        <v>8321</v>
      </c>
      <c r="R3237" t="s">
        <v>8322</v>
      </c>
      <c r="S3237" s="30">
        <f>(((I3237/60)/60)/24)+DATE(1970, 1, 1)</f>
        <v>42552.347812499997</v>
      </c>
      <c r="T3237" s="30">
        <f t="shared" si="101"/>
        <v>42522.347812499997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 s="19">
        <v>20000</v>
      </c>
      <c r="E3238" s="19">
        <v>20120</v>
      </c>
      <c r="F3238" s="34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38">
        <f>ROUND((E3238/D3238)*100, 0)</f>
        <v>101</v>
      </c>
      <c r="P3238" s="19">
        <f t="shared" si="100"/>
        <v>182.91</v>
      </c>
      <c r="Q3238" t="s">
        <v>8321</v>
      </c>
      <c r="R3238" t="s">
        <v>8322</v>
      </c>
      <c r="S3238" s="30">
        <f>(((I3238/60)/60)/24)+DATE(1970, 1, 1)</f>
        <v>42732.917048611111</v>
      </c>
      <c r="T3238" s="30">
        <f t="shared" si="101"/>
        <v>42702.917048611111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 s="19">
        <v>35000</v>
      </c>
      <c r="E3239" s="19">
        <v>35275.64</v>
      </c>
      <c r="F3239" s="34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38">
        <f>ROUND((E3239/D3239)*100, 0)</f>
        <v>101</v>
      </c>
      <c r="P3239" s="19">
        <f t="shared" si="100"/>
        <v>131.13999999999999</v>
      </c>
      <c r="Q3239" t="s">
        <v>8321</v>
      </c>
      <c r="R3239" t="s">
        <v>8322</v>
      </c>
      <c r="S3239" s="30">
        <f>(((I3239/60)/60)/24)+DATE(1970, 1, 1)</f>
        <v>42276.165972222225</v>
      </c>
      <c r="T3239" s="30">
        <f t="shared" si="101"/>
        <v>42252.474351851852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 s="19">
        <v>2800</v>
      </c>
      <c r="E3240" s="19">
        <v>3145</v>
      </c>
      <c r="F3240" s="34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38">
        <f>ROUND((E3240/D3240)*100, 0)</f>
        <v>112</v>
      </c>
      <c r="P3240" s="19">
        <f t="shared" si="100"/>
        <v>39.81</v>
      </c>
      <c r="Q3240" t="s">
        <v>8321</v>
      </c>
      <c r="R3240" t="s">
        <v>8322</v>
      </c>
      <c r="S3240" s="30">
        <f>(((I3240/60)/60)/24)+DATE(1970, 1, 1)</f>
        <v>42186.510393518518</v>
      </c>
      <c r="T3240" s="30">
        <f t="shared" si="101"/>
        <v>42156.510393518518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 s="19">
        <v>5862</v>
      </c>
      <c r="E3241" s="19">
        <v>6208.98</v>
      </c>
      <c r="F3241" s="34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38">
        <f>ROUND((E3241/D3241)*100, 0)</f>
        <v>106</v>
      </c>
      <c r="P3241" s="19">
        <f t="shared" si="100"/>
        <v>59.7</v>
      </c>
      <c r="Q3241" t="s">
        <v>8321</v>
      </c>
      <c r="R3241" t="s">
        <v>8322</v>
      </c>
      <c r="S3241" s="30">
        <f>(((I3241/60)/60)/24)+DATE(1970, 1, 1)</f>
        <v>42302.999305555553</v>
      </c>
      <c r="T3241" s="30">
        <f t="shared" si="101"/>
        <v>42278.089039351849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 s="19">
        <v>3000</v>
      </c>
      <c r="E3242" s="19">
        <v>3017</v>
      </c>
      <c r="F3242" s="34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38">
        <f>ROUND((E3242/D3242)*100, 0)</f>
        <v>101</v>
      </c>
      <c r="P3242" s="19">
        <f t="shared" si="100"/>
        <v>88.74</v>
      </c>
      <c r="Q3242" t="s">
        <v>8321</v>
      </c>
      <c r="R3242" t="s">
        <v>8322</v>
      </c>
      <c r="S3242" s="30">
        <f>(((I3242/60)/60)/24)+DATE(1970, 1, 1)</f>
        <v>42782.958333333328</v>
      </c>
      <c r="T3242" s="30">
        <f t="shared" si="101"/>
        <v>42754.693842592591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 s="19">
        <v>8500</v>
      </c>
      <c r="E3243" s="19">
        <v>9801</v>
      </c>
      <c r="F3243" s="34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38">
        <f>ROUND((E3243/D3243)*100, 0)</f>
        <v>115</v>
      </c>
      <c r="P3243" s="19">
        <f t="shared" si="100"/>
        <v>58.69</v>
      </c>
      <c r="Q3243" t="s">
        <v>8321</v>
      </c>
      <c r="R3243" t="s">
        <v>8322</v>
      </c>
      <c r="S3243" s="30">
        <f>(((I3243/60)/60)/24)+DATE(1970, 1, 1)</f>
        <v>41926.290972222225</v>
      </c>
      <c r="T3243" s="30">
        <f t="shared" si="101"/>
        <v>41893.324884259258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 s="19">
        <v>10000</v>
      </c>
      <c r="E3244" s="19">
        <v>12730.42</v>
      </c>
      <c r="F3244" s="3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38">
        <f>ROUND((E3244/D3244)*100, 0)</f>
        <v>127</v>
      </c>
      <c r="P3244" s="19">
        <f t="shared" si="100"/>
        <v>69.569999999999993</v>
      </c>
      <c r="Q3244" t="s">
        <v>8321</v>
      </c>
      <c r="R3244" t="s">
        <v>8322</v>
      </c>
      <c r="S3244" s="30">
        <f>(((I3244/60)/60)/24)+DATE(1970, 1, 1)</f>
        <v>41901.755694444444</v>
      </c>
      <c r="T3244" s="30">
        <f t="shared" si="101"/>
        <v>41871.755694444444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 s="19">
        <v>8000</v>
      </c>
      <c r="E3245" s="19">
        <v>8227</v>
      </c>
      <c r="F3245" s="34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38">
        <f>ROUND((E3245/D3245)*100, 0)</f>
        <v>103</v>
      </c>
      <c r="P3245" s="19">
        <f t="shared" si="100"/>
        <v>115.87</v>
      </c>
      <c r="Q3245" t="s">
        <v>8321</v>
      </c>
      <c r="R3245" t="s">
        <v>8322</v>
      </c>
      <c r="S3245" s="30">
        <f>(((I3245/60)/60)/24)+DATE(1970, 1, 1)</f>
        <v>42286</v>
      </c>
      <c r="T3245" s="30">
        <f t="shared" si="101"/>
        <v>42262.096782407403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 s="19">
        <v>1600</v>
      </c>
      <c r="E3246" s="19">
        <v>1647</v>
      </c>
      <c r="F3246" s="34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38">
        <f>ROUND((E3246/D3246)*100, 0)</f>
        <v>103</v>
      </c>
      <c r="P3246" s="19">
        <f t="shared" si="100"/>
        <v>23.87</v>
      </c>
      <c r="Q3246" t="s">
        <v>8321</v>
      </c>
      <c r="R3246" t="s">
        <v>8322</v>
      </c>
      <c r="S3246" s="30">
        <f>(((I3246/60)/60)/24)+DATE(1970, 1, 1)</f>
        <v>42705.735902777778</v>
      </c>
      <c r="T3246" s="30">
        <f t="shared" si="101"/>
        <v>42675.694236111114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 s="19">
        <v>21000</v>
      </c>
      <c r="E3247" s="19">
        <v>21904</v>
      </c>
      <c r="F3247" s="34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38">
        <f>ROUND((E3247/D3247)*100, 0)</f>
        <v>104</v>
      </c>
      <c r="P3247" s="19">
        <f t="shared" si="100"/>
        <v>81.13</v>
      </c>
      <c r="Q3247" t="s">
        <v>8321</v>
      </c>
      <c r="R3247" t="s">
        <v>8322</v>
      </c>
      <c r="S3247" s="30">
        <f>(((I3247/60)/60)/24)+DATE(1970, 1, 1)</f>
        <v>42167.083333333328</v>
      </c>
      <c r="T3247" s="30">
        <f t="shared" si="101"/>
        <v>42135.60020833333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 s="19">
        <v>10000</v>
      </c>
      <c r="E3248" s="19">
        <v>11122</v>
      </c>
      <c r="F3248" s="34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38">
        <f>ROUND((E3248/D3248)*100, 0)</f>
        <v>111</v>
      </c>
      <c r="P3248" s="19">
        <f t="shared" si="100"/>
        <v>57.63</v>
      </c>
      <c r="Q3248" t="s">
        <v>8321</v>
      </c>
      <c r="R3248" t="s">
        <v>8322</v>
      </c>
      <c r="S3248" s="30">
        <f>(((I3248/60)/60)/24)+DATE(1970, 1, 1)</f>
        <v>42259.165972222225</v>
      </c>
      <c r="T3248" s="30">
        <f t="shared" si="101"/>
        <v>42230.472222222219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 s="19">
        <v>2500</v>
      </c>
      <c r="E3249" s="19">
        <v>2646.5</v>
      </c>
      <c r="F3249" s="34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38">
        <f>ROUND((E3249/D3249)*100, 0)</f>
        <v>106</v>
      </c>
      <c r="P3249" s="19">
        <f t="shared" si="100"/>
        <v>46.43</v>
      </c>
      <c r="Q3249" t="s">
        <v>8321</v>
      </c>
      <c r="R3249" t="s">
        <v>8322</v>
      </c>
      <c r="S3249" s="30">
        <f>(((I3249/60)/60)/24)+DATE(1970, 1, 1)</f>
        <v>42197.434166666666</v>
      </c>
      <c r="T3249" s="30">
        <f t="shared" si="101"/>
        <v>42167.434166666666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 s="19">
        <v>12000</v>
      </c>
      <c r="E3250" s="19">
        <v>12095</v>
      </c>
      <c r="F3250" s="34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38">
        <f>ROUND((E3250/D3250)*100, 0)</f>
        <v>101</v>
      </c>
      <c r="P3250" s="19">
        <f t="shared" si="100"/>
        <v>60.48</v>
      </c>
      <c r="Q3250" t="s">
        <v>8321</v>
      </c>
      <c r="R3250" t="s">
        <v>8322</v>
      </c>
      <c r="S3250" s="30">
        <f>(((I3250/60)/60)/24)+DATE(1970, 1, 1)</f>
        <v>42098.846724537041</v>
      </c>
      <c r="T3250" s="30">
        <f t="shared" si="101"/>
        <v>42068.888391203705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 s="19">
        <v>5500</v>
      </c>
      <c r="E3251" s="19">
        <v>5771</v>
      </c>
      <c r="F3251" s="34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38">
        <f>ROUND((E3251/D3251)*100, 0)</f>
        <v>105</v>
      </c>
      <c r="P3251" s="19">
        <f t="shared" si="100"/>
        <v>65.58</v>
      </c>
      <c r="Q3251" t="s">
        <v>8321</v>
      </c>
      <c r="R3251" t="s">
        <v>8322</v>
      </c>
      <c r="S3251" s="30">
        <f>(((I3251/60)/60)/24)+DATE(1970, 1, 1)</f>
        <v>42175.746689814812</v>
      </c>
      <c r="T3251" s="30">
        <f t="shared" si="101"/>
        <v>42145.746689814812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 s="19">
        <v>25000</v>
      </c>
      <c r="E3252" s="19">
        <v>25388</v>
      </c>
      <c r="F3252" s="34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38">
        <f>ROUND((E3252/D3252)*100, 0)</f>
        <v>102</v>
      </c>
      <c r="P3252" s="19">
        <f t="shared" si="100"/>
        <v>119.19</v>
      </c>
      <c r="Q3252" t="s">
        <v>8321</v>
      </c>
      <c r="R3252" t="s">
        <v>8322</v>
      </c>
      <c r="S3252" s="30">
        <f>(((I3252/60)/60)/24)+DATE(1970, 1, 1)</f>
        <v>41948.783842592595</v>
      </c>
      <c r="T3252" s="30">
        <f t="shared" si="101"/>
        <v>41918.742175925923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 s="19">
        <v>1500</v>
      </c>
      <c r="E3253" s="19">
        <v>1661</v>
      </c>
      <c r="F3253" s="34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38">
        <f>ROUND((E3253/D3253)*100, 0)</f>
        <v>111</v>
      </c>
      <c r="P3253" s="19">
        <f t="shared" si="100"/>
        <v>83.05</v>
      </c>
      <c r="Q3253" t="s">
        <v>8321</v>
      </c>
      <c r="R3253" t="s">
        <v>8322</v>
      </c>
      <c r="S3253" s="30">
        <f>(((I3253/60)/60)/24)+DATE(1970, 1, 1)</f>
        <v>42176.731087962966</v>
      </c>
      <c r="T3253" s="30">
        <f t="shared" si="101"/>
        <v>42146.731087962966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 s="19">
        <v>2250</v>
      </c>
      <c r="E3254" s="19">
        <v>2876</v>
      </c>
      <c r="F3254" s="3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38">
        <f>ROUND((E3254/D3254)*100, 0)</f>
        <v>128</v>
      </c>
      <c r="P3254" s="19">
        <f t="shared" si="100"/>
        <v>57.52</v>
      </c>
      <c r="Q3254" t="s">
        <v>8321</v>
      </c>
      <c r="R3254" t="s">
        <v>8322</v>
      </c>
      <c r="S3254" s="30">
        <f>(((I3254/60)/60)/24)+DATE(1970, 1, 1)</f>
        <v>42620.472685185188</v>
      </c>
      <c r="T3254" s="30">
        <f t="shared" si="101"/>
        <v>42590.472685185188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 s="19">
        <v>20000</v>
      </c>
      <c r="E3255" s="19">
        <v>20365</v>
      </c>
      <c r="F3255" s="34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38">
        <f>ROUND((E3255/D3255)*100, 0)</f>
        <v>102</v>
      </c>
      <c r="P3255" s="19">
        <f t="shared" si="100"/>
        <v>177.09</v>
      </c>
      <c r="Q3255" t="s">
        <v>8321</v>
      </c>
      <c r="R3255" t="s">
        <v>8322</v>
      </c>
      <c r="S3255" s="30">
        <f>(((I3255/60)/60)/24)+DATE(1970, 1, 1)</f>
        <v>42621.15625</v>
      </c>
      <c r="T3255" s="30">
        <f t="shared" si="101"/>
        <v>42602.576712962968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 s="19">
        <v>13000</v>
      </c>
      <c r="E3256" s="19">
        <v>13163.5</v>
      </c>
      <c r="F3256" s="34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38">
        <f>ROUND((E3256/D3256)*100, 0)</f>
        <v>101</v>
      </c>
      <c r="P3256" s="19">
        <f t="shared" si="100"/>
        <v>70.77</v>
      </c>
      <c r="Q3256" t="s">
        <v>8321</v>
      </c>
      <c r="R3256" t="s">
        <v>8322</v>
      </c>
      <c r="S3256" s="30">
        <f>(((I3256/60)/60)/24)+DATE(1970, 1, 1)</f>
        <v>42089.044085648144</v>
      </c>
      <c r="T3256" s="30">
        <f t="shared" si="101"/>
        <v>42059.085752314815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 s="19">
        <v>300</v>
      </c>
      <c r="E3257" s="19">
        <v>525</v>
      </c>
      <c r="F3257" s="34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38">
        <f>ROUND((E3257/D3257)*100, 0)</f>
        <v>175</v>
      </c>
      <c r="P3257" s="19">
        <f t="shared" si="100"/>
        <v>29.17</v>
      </c>
      <c r="Q3257" t="s">
        <v>8321</v>
      </c>
      <c r="R3257" t="s">
        <v>8322</v>
      </c>
      <c r="S3257" s="30">
        <f>(((I3257/60)/60)/24)+DATE(1970, 1, 1)</f>
        <v>41919.768229166664</v>
      </c>
      <c r="T3257" s="30">
        <f t="shared" si="101"/>
        <v>41889.768229166664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 s="19">
        <v>10000</v>
      </c>
      <c r="E3258" s="19">
        <v>12806</v>
      </c>
      <c r="F3258" s="34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38">
        <f>ROUND((E3258/D3258)*100, 0)</f>
        <v>128</v>
      </c>
      <c r="P3258" s="19">
        <f t="shared" si="100"/>
        <v>72.760000000000005</v>
      </c>
      <c r="Q3258" t="s">
        <v>8321</v>
      </c>
      <c r="R3258" t="s">
        <v>8322</v>
      </c>
      <c r="S3258" s="30">
        <f>(((I3258/60)/60)/24)+DATE(1970, 1, 1)</f>
        <v>42166.165972222225</v>
      </c>
      <c r="T3258" s="30">
        <f t="shared" si="101"/>
        <v>42144.573807870373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 s="19">
        <v>2000</v>
      </c>
      <c r="E3259" s="19">
        <v>2125.9899999999998</v>
      </c>
      <c r="F3259" s="34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38">
        <f>ROUND((E3259/D3259)*100, 0)</f>
        <v>106</v>
      </c>
      <c r="P3259" s="19">
        <f t="shared" si="100"/>
        <v>51.85</v>
      </c>
      <c r="Q3259" t="s">
        <v>8321</v>
      </c>
      <c r="R3259" t="s">
        <v>8322</v>
      </c>
      <c r="S3259" s="30">
        <f>(((I3259/60)/60)/24)+DATE(1970, 1, 1)</f>
        <v>42788.559629629628</v>
      </c>
      <c r="T3259" s="30">
        <f t="shared" si="101"/>
        <v>42758.559629629628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 s="19">
        <v>7000</v>
      </c>
      <c r="E3260" s="19">
        <v>7365</v>
      </c>
      <c r="F3260" s="34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38">
        <f>ROUND((E3260/D3260)*100, 0)</f>
        <v>105</v>
      </c>
      <c r="P3260" s="19">
        <f t="shared" si="100"/>
        <v>98.2</v>
      </c>
      <c r="Q3260" t="s">
        <v>8321</v>
      </c>
      <c r="R3260" t="s">
        <v>8322</v>
      </c>
      <c r="S3260" s="30">
        <f>(((I3260/60)/60)/24)+DATE(1970, 1, 1)</f>
        <v>42012.887280092589</v>
      </c>
      <c r="T3260" s="30">
        <f t="shared" si="101"/>
        <v>41982.887280092589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 s="19">
        <v>23000</v>
      </c>
      <c r="E3261" s="19">
        <v>24418.6</v>
      </c>
      <c r="F3261" s="34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38">
        <f>ROUND((E3261/D3261)*100, 0)</f>
        <v>106</v>
      </c>
      <c r="P3261" s="19">
        <f t="shared" si="100"/>
        <v>251.74</v>
      </c>
      <c r="Q3261" t="s">
        <v>8321</v>
      </c>
      <c r="R3261" t="s">
        <v>8322</v>
      </c>
      <c r="S3261" s="30">
        <f>(((I3261/60)/60)/24)+DATE(1970, 1, 1)</f>
        <v>42644.165972222225</v>
      </c>
      <c r="T3261" s="30">
        <f t="shared" si="101"/>
        <v>42614.760937500003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 s="19">
        <v>5000</v>
      </c>
      <c r="E3262" s="19">
        <v>5462</v>
      </c>
      <c r="F3262" s="34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38">
        <f>ROUND((E3262/D3262)*100, 0)</f>
        <v>109</v>
      </c>
      <c r="P3262" s="19">
        <f t="shared" si="100"/>
        <v>74.819999999999993</v>
      </c>
      <c r="Q3262" t="s">
        <v>8321</v>
      </c>
      <c r="R3262" t="s">
        <v>8322</v>
      </c>
      <c r="S3262" s="30">
        <f>(((I3262/60)/60)/24)+DATE(1970, 1, 1)</f>
        <v>42338.714328703703</v>
      </c>
      <c r="T3262" s="30">
        <f t="shared" si="101"/>
        <v>42303.672662037032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 s="19">
        <v>3300</v>
      </c>
      <c r="E3263" s="19">
        <v>3315</v>
      </c>
      <c r="F3263" s="34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38">
        <f>ROUND((E3263/D3263)*100, 0)</f>
        <v>100</v>
      </c>
      <c r="P3263" s="19">
        <f t="shared" si="100"/>
        <v>67.650000000000006</v>
      </c>
      <c r="Q3263" t="s">
        <v>8321</v>
      </c>
      <c r="R3263" t="s">
        <v>8322</v>
      </c>
      <c r="S3263" s="30">
        <f>(((I3263/60)/60)/24)+DATE(1970, 1, 1)</f>
        <v>42201.725416666668</v>
      </c>
      <c r="T3263" s="30">
        <f t="shared" si="101"/>
        <v>42171.725416666668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 s="19">
        <v>12200</v>
      </c>
      <c r="E3264" s="19">
        <v>12571</v>
      </c>
      <c r="F3264" s="3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38">
        <f>ROUND((E3264/D3264)*100, 0)</f>
        <v>103</v>
      </c>
      <c r="P3264" s="19">
        <f t="shared" si="100"/>
        <v>93.81</v>
      </c>
      <c r="Q3264" t="s">
        <v>8321</v>
      </c>
      <c r="R3264" t="s">
        <v>8322</v>
      </c>
      <c r="S3264" s="30">
        <f>(((I3264/60)/60)/24)+DATE(1970, 1, 1)</f>
        <v>41995.166666666672</v>
      </c>
      <c r="T3264" s="30">
        <f t="shared" si="101"/>
        <v>41964.315532407403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 s="19">
        <v>2500</v>
      </c>
      <c r="E3265" s="19">
        <v>2804.16</v>
      </c>
      <c r="F3265" s="34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38">
        <f>ROUND((E3265/D3265)*100, 0)</f>
        <v>112</v>
      </c>
      <c r="P3265" s="19">
        <f t="shared" si="100"/>
        <v>41.24</v>
      </c>
      <c r="Q3265" t="s">
        <v>8321</v>
      </c>
      <c r="R3265" t="s">
        <v>8322</v>
      </c>
      <c r="S3265" s="30">
        <f>(((I3265/60)/60)/24)+DATE(1970, 1, 1)</f>
        <v>42307.875</v>
      </c>
      <c r="T3265" s="30">
        <f t="shared" si="101"/>
        <v>42284.516064814816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 s="19">
        <v>2500</v>
      </c>
      <c r="E3266" s="19">
        <v>2575</v>
      </c>
      <c r="F3266" s="34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38">
        <f>ROUND((E3266/D3266)*100, 0)</f>
        <v>103</v>
      </c>
      <c r="P3266" s="19">
        <f t="shared" si="100"/>
        <v>52.55</v>
      </c>
      <c r="Q3266" t="s">
        <v>8321</v>
      </c>
      <c r="R3266" t="s">
        <v>8322</v>
      </c>
      <c r="S3266" s="30">
        <f>(((I3266/60)/60)/24)+DATE(1970, 1, 1)</f>
        <v>42032.916666666672</v>
      </c>
      <c r="T3266" s="30">
        <f t="shared" si="101"/>
        <v>42016.800208333334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 s="19">
        <v>2700</v>
      </c>
      <c r="E3267" s="19">
        <v>4428</v>
      </c>
      <c r="F3267" s="34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38">
        <f>ROUND((E3267/D3267)*100, 0)</f>
        <v>164</v>
      </c>
      <c r="P3267" s="19">
        <f t="shared" ref="P3267:P3330" si="102">IFERROR(ROUND((E3267/L3267), 2),0)</f>
        <v>70.290000000000006</v>
      </c>
      <c r="Q3267" t="s">
        <v>8321</v>
      </c>
      <c r="R3267" t="s">
        <v>8322</v>
      </c>
      <c r="S3267" s="30">
        <f>(((I3267/60)/60)/24)+DATE(1970, 1, 1)</f>
        <v>42341.708333333328</v>
      </c>
      <c r="T3267" s="30">
        <f t="shared" ref="T3267:T3330" si="103">(((J3267/60)/60)/24)+DATE(1970, 1, 1)</f>
        <v>42311.711979166663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 s="19">
        <v>6000</v>
      </c>
      <c r="E3268" s="19">
        <v>7877</v>
      </c>
      <c r="F3268" s="34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38">
        <f>ROUND((E3268/D3268)*100, 0)</f>
        <v>131</v>
      </c>
      <c r="P3268" s="19">
        <f t="shared" si="102"/>
        <v>48.33</v>
      </c>
      <c r="Q3268" t="s">
        <v>8321</v>
      </c>
      <c r="R3268" t="s">
        <v>8322</v>
      </c>
      <c r="S3268" s="30">
        <f>(((I3268/60)/60)/24)+DATE(1970, 1, 1)</f>
        <v>42167.875</v>
      </c>
      <c r="T3268" s="30">
        <f t="shared" si="103"/>
        <v>42136.536134259266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 s="19">
        <v>15000</v>
      </c>
      <c r="E3269" s="19">
        <v>15315</v>
      </c>
      <c r="F3269" s="34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38">
        <f>ROUND((E3269/D3269)*100, 0)</f>
        <v>102</v>
      </c>
      <c r="P3269" s="19">
        <f t="shared" si="102"/>
        <v>53.18</v>
      </c>
      <c r="Q3269" t="s">
        <v>8321</v>
      </c>
      <c r="R3269" t="s">
        <v>8322</v>
      </c>
      <c r="S3269" s="30">
        <f>(((I3269/60)/60)/24)+DATE(1970, 1, 1)</f>
        <v>42202.757638888885</v>
      </c>
      <c r="T3269" s="30">
        <f t="shared" si="103"/>
        <v>42172.757638888885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 s="19">
        <v>2000</v>
      </c>
      <c r="E3270" s="19">
        <v>2560</v>
      </c>
      <c r="F3270" s="34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38">
        <f>ROUND((E3270/D3270)*100, 0)</f>
        <v>128</v>
      </c>
      <c r="P3270" s="19">
        <f t="shared" si="102"/>
        <v>60.95</v>
      </c>
      <c r="Q3270" t="s">
        <v>8321</v>
      </c>
      <c r="R3270" t="s">
        <v>8322</v>
      </c>
      <c r="S3270" s="30">
        <f>(((I3270/60)/60)/24)+DATE(1970, 1, 1)</f>
        <v>42606.90425925926</v>
      </c>
      <c r="T3270" s="30">
        <f t="shared" si="103"/>
        <v>42590.90425925926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 s="19">
        <v>8000</v>
      </c>
      <c r="E3271" s="19">
        <v>8120</v>
      </c>
      <c r="F3271" s="34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38">
        <f>ROUND((E3271/D3271)*100, 0)</f>
        <v>102</v>
      </c>
      <c r="P3271" s="19">
        <f t="shared" si="102"/>
        <v>116</v>
      </c>
      <c r="Q3271" t="s">
        <v>8321</v>
      </c>
      <c r="R3271" t="s">
        <v>8322</v>
      </c>
      <c r="S3271" s="30">
        <f>(((I3271/60)/60)/24)+DATE(1970, 1, 1)</f>
        <v>42171.458333333328</v>
      </c>
      <c r="T3271" s="30">
        <f t="shared" si="103"/>
        <v>42137.395798611105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 s="19">
        <v>1800</v>
      </c>
      <c r="E3272" s="19">
        <v>1830</v>
      </c>
      <c r="F3272" s="34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38">
        <f>ROUND((E3272/D3272)*100, 0)</f>
        <v>102</v>
      </c>
      <c r="P3272" s="19">
        <f t="shared" si="102"/>
        <v>61</v>
      </c>
      <c r="Q3272" t="s">
        <v>8321</v>
      </c>
      <c r="R3272" t="s">
        <v>8322</v>
      </c>
      <c r="S3272" s="30">
        <f>(((I3272/60)/60)/24)+DATE(1970, 1, 1)</f>
        <v>42197.533159722225</v>
      </c>
      <c r="T3272" s="30">
        <f t="shared" si="103"/>
        <v>42167.533159722225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 s="19">
        <v>1500</v>
      </c>
      <c r="E3273" s="19">
        <v>1950</v>
      </c>
      <c r="F3273" s="34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38">
        <f>ROUND((E3273/D3273)*100, 0)</f>
        <v>130</v>
      </c>
      <c r="P3273" s="19">
        <f t="shared" si="102"/>
        <v>38.24</v>
      </c>
      <c r="Q3273" t="s">
        <v>8321</v>
      </c>
      <c r="R3273" t="s">
        <v>8322</v>
      </c>
      <c r="S3273" s="30">
        <f>(((I3273/60)/60)/24)+DATE(1970, 1, 1)</f>
        <v>41945.478877314818</v>
      </c>
      <c r="T3273" s="30">
        <f t="shared" si="103"/>
        <v>41915.437210648146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 s="19">
        <v>10000</v>
      </c>
      <c r="E3274" s="19">
        <v>15443</v>
      </c>
      <c r="F3274" s="3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38">
        <f>ROUND((E3274/D3274)*100, 0)</f>
        <v>154</v>
      </c>
      <c r="P3274" s="19">
        <f t="shared" si="102"/>
        <v>106.5</v>
      </c>
      <c r="Q3274" t="s">
        <v>8321</v>
      </c>
      <c r="R3274" t="s">
        <v>8322</v>
      </c>
      <c r="S3274" s="30">
        <f>(((I3274/60)/60)/24)+DATE(1970, 1, 1)</f>
        <v>42314.541770833333</v>
      </c>
      <c r="T3274" s="30">
        <f t="shared" si="103"/>
        <v>42284.500104166669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 s="19">
        <v>4000</v>
      </c>
      <c r="E3275" s="19">
        <v>4296</v>
      </c>
      <c r="F3275" s="34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38">
        <f>ROUND((E3275/D3275)*100, 0)</f>
        <v>107</v>
      </c>
      <c r="P3275" s="19">
        <f t="shared" si="102"/>
        <v>204.57</v>
      </c>
      <c r="Q3275" t="s">
        <v>8321</v>
      </c>
      <c r="R3275" t="s">
        <v>8322</v>
      </c>
      <c r="S3275" s="30">
        <f>(((I3275/60)/60)/24)+DATE(1970, 1, 1)</f>
        <v>42627.791666666672</v>
      </c>
      <c r="T3275" s="30">
        <f t="shared" si="103"/>
        <v>42611.801412037035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 s="19">
        <v>15500</v>
      </c>
      <c r="E3276" s="19">
        <v>15705</v>
      </c>
      <c r="F3276" s="34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38">
        <f>ROUND((E3276/D3276)*100, 0)</f>
        <v>101</v>
      </c>
      <c r="P3276" s="19">
        <f t="shared" si="102"/>
        <v>54.91</v>
      </c>
      <c r="Q3276" t="s">
        <v>8321</v>
      </c>
      <c r="R3276" t="s">
        <v>8322</v>
      </c>
      <c r="S3276" s="30">
        <f>(((I3276/60)/60)/24)+DATE(1970, 1, 1)</f>
        <v>42444.875</v>
      </c>
      <c r="T3276" s="30">
        <f t="shared" si="103"/>
        <v>42400.704537037032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 s="19">
        <v>1800</v>
      </c>
      <c r="E3277" s="19">
        <v>1805</v>
      </c>
      <c r="F3277" s="34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38">
        <f>ROUND((E3277/D3277)*100, 0)</f>
        <v>100</v>
      </c>
      <c r="P3277" s="19">
        <f t="shared" si="102"/>
        <v>150.41999999999999</v>
      </c>
      <c r="Q3277" t="s">
        <v>8321</v>
      </c>
      <c r="R3277" t="s">
        <v>8322</v>
      </c>
      <c r="S3277" s="30">
        <f>(((I3277/60)/60)/24)+DATE(1970, 1, 1)</f>
        <v>42044.1875</v>
      </c>
      <c r="T3277" s="30">
        <f t="shared" si="103"/>
        <v>42017.88045138889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 s="19">
        <v>4500</v>
      </c>
      <c r="E3278" s="19">
        <v>5258</v>
      </c>
      <c r="F3278" s="34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38">
        <f>ROUND((E3278/D3278)*100, 0)</f>
        <v>117</v>
      </c>
      <c r="P3278" s="19">
        <f t="shared" si="102"/>
        <v>52.58</v>
      </c>
      <c r="Q3278" t="s">
        <v>8321</v>
      </c>
      <c r="R3278" t="s">
        <v>8322</v>
      </c>
      <c r="S3278" s="30">
        <f>(((I3278/60)/60)/24)+DATE(1970, 1, 1)</f>
        <v>42461.165972222225</v>
      </c>
      <c r="T3278" s="30">
        <f t="shared" si="103"/>
        <v>42426.949988425928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 s="19">
        <v>5000</v>
      </c>
      <c r="E3279" s="19">
        <v>5430</v>
      </c>
      <c r="F3279" s="34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38">
        <f>ROUND((E3279/D3279)*100, 0)</f>
        <v>109</v>
      </c>
      <c r="P3279" s="19">
        <f t="shared" si="102"/>
        <v>54.3</v>
      </c>
      <c r="Q3279" t="s">
        <v>8321</v>
      </c>
      <c r="R3279" t="s">
        <v>8322</v>
      </c>
      <c r="S3279" s="30">
        <f>(((I3279/60)/60)/24)+DATE(1970, 1, 1)</f>
        <v>41961.724606481483</v>
      </c>
      <c r="T3279" s="30">
        <f t="shared" si="103"/>
        <v>41931.682939814818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 s="19">
        <v>2500</v>
      </c>
      <c r="E3280" s="19">
        <v>2585</v>
      </c>
      <c r="F3280" s="34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38">
        <f>ROUND((E3280/D3280)*100, 0)</f>
        <v>103</v>
      </c>
      <c r="P3280" s="19">
        <f t="shared" si="102"/>
        <v>76.03</v>
      </c>
      <c r="Q3280" t="s">
        <v>8321</v>
      </c>
      <c r="R3280" t="s">
        <v>8322</v>
      </c>
      <c r="S3280" s="30">
        <f>(((I3280/60)/60)/24)+DATE(1970, 1, 1)</f>
        <v>42154.848414351851</v>
      </c>
      <c r="T3280" s="30">
        <f t="shared" si="103"/>
        <v>42124.848414351851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 s="19">
        <v>5800</v>
      </c>
      <c r="E3281" s="19">
        <v>6628</v>
      </c>
      <c r="F3281" s="34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38">
        <f>ROUND((E3281/D3281)*100, 0)</f>
        <v>114</v>
      </c>
      <c r="P3281" s="19">
        <f t="shared" si="102"/>
        <v>105.21</v>
      </c>
      <c r="Q3281" t="s">
        <v>8321</v>
      </c>
      <c r="R3281" t="s">
        <v>8322</v>
      </c>
      <c r="S3281" s="30">
        <f>(((I3281/60)/60)/24)+DATE(1970, 1, 1)</f>
        <v>42461.06086805556</v>
      </c>
      <c r="T3281" s="30">
        <f t="shared" si="103"/>
        <v>42431.102534722217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 s="19">
        <v>2000</v>
      </c>
      <c r="E3282" s="19">
        <v>2060</v>
      </c>
      <c r="F3282" s="34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38">
        <f>ROUND((E3282/D3282)*100, 0)</f>
        <v>103</v>
      </c>
      <c r="P3282" s="19">
        <f t="shared" si="102"/>
        <v>68.67</v>
      </c>
      <c r="Q3282" t="s">
        <v>8321</v>
      </c>
      <c r="R3282" t="s">
        <v>8322</v>
      </c>
      <c r="S3282" s="30">
        <f>(((I3282/60)/60)/24)+DATE(1970, 1, 1)</f>
        <v>42156.208333333328</v>
      </c>
      <c r="T3282" s="30">
        <f t="shared" si="103"/>
        <v>42121.756921296299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 s="19">
        <v>5000</v>
      </c>
      <c r="E3283" s="19">
        <v>6080</v>
      </c>
      <c r="F3283" s="34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38">
        <f>ROUND((E3283/D3283)*100, 0)</f>
        <v>122</v>
      </c>
      <c r="P3283" s="19">
        <f t="shared" si="102"/>
        <v>129.36000000000001</v>
      </c>
      <c r="Q3283" t="s">
        <v>8321</v>
      </c>
      <c r="R3283" t="s">
        <v>8322</v>
      </c>
      <c r="S3283" s="30">
        <f>(((I3283/60)/60)/24)+DATE(1970, 1, 1)</f>
        <v>42249.019733796296</v>
      </c>
      <c r="T3283" s="30">
        <f t="shared" si="103"/>
        <v>42219.019733796296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 s="19">
        <v>31000</v>
      </c>
      <c r="E3284" s="19">
        <v>31820.5</v>
      </c>
      <c r="F3284" s="3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38">
        <f>ROUND((E3284/D3284)*100, 0)</f>
        <v>103</v>
      </c>
      <c r="P3284" s="19">
        <f t="shared" si="102"/>
        <v>134.26</v>
      </c>
      <c r="Q3284" t="s">
        <v>8321</v>
      </c>
      <c r="R3284" t="s">
        <v>8322</v>
      </c>
      <c r="S3284" s="30">
        <f>(((I3284/60)/60)/24)+DATE(1970, 1, 1)</f>
        <v>42489.19430555556</v>
      </c>
      <c r="T3284" s="30">
        <f t="shared" si="103"/>
        <v>42445.19430555556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 s="19">
        <v>800</v>
      </c>
      <c r="E3285" s="19">
        <v>838</v>
      </c>
      <c r="F3285" s="34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38">
        <f>ROUND((E3285/D3285)*100, 0)</f>
        <v>105</v>
      </c>
      <c r="P3285" s="19">
        <f t="shared" si="102"/>
        <v>17.829999999999998</v>
      </c>
      <c r="Q3285" t="s">
        <v>8321</v>
      </c>
      <c r="R3285" t="s">
        <v>8322</v>
      </c>
      <c r="S3285" s="30">
        <f>(((I3285/60)/60)/24)+DATE(1970, 1, 1)</f>
        <v>42410.875</v>
      </c>
      <c r="T3285" s="30">
        <f t="shared" si="103"/>
        <v>42379.74418981481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 s="19">
        <v>3000</v>
      </c>
      <c r="E3286" s="19">
        <v>3048</v>
      </c>
      <c r="F3286" s="34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38">
        <f>ROUND((E3286/D3286)*100, 0)</f>
        <v>102</v>
      </c>
      <c r="P3286" s="19">
        <f t="shared" si="102"/>
        <v>203.2</v>
      </c>
      <c r="Q3286" t="s">
        <v>8321</v>
      </c>
      <c r="R3286" t="s">
        <v>8322</v>
      </c>
      <c r="S3286" s="30">
        <f>(((I3286/60)/60)/24)+DATE(1970, 1, 1)</f>
        <v>42398.249305555553</v>
      </c>
      <c r="T3286" s="30">
        <f t="shared" si="103"/>
        <v>42380.884872685187</v>
      </c>
    </row>
    <row r="3287" spans="1:20" x14ac:dyDescent="0.25">
      <c r="A3287">
        <v>3285</v>
      </c>
      <c r="B3287" s="3" t="s">
        <v>3285</v>
      </c>
      <c r="C3287" s="3" t="s">
        <v>7395</v>
      </c>
      <c r="D3287" s="19">
        <v>4999</v>
      </c>
      <c r="E3287" s="19">
        <v>5604</v>
      </c>
      <c r="F3287" s="34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38">
        <f>ROUND((E3287/D3287)*100, 0)</f>
        <v>112</v>
      </c>
      <c r="P3287" s="19">
        <f t="shared" si="102"/>
        <v>69.19</v>
      </c>
      <c r="Q3287" t="s">
        <v>8321</v>
      </c>
      <c r="R3287" t="s">
        <v>8322</v>
      </c>
      <c r="S3287" s="30">
        <f>(((I3287/60)/60)/24)+DATE(1970, 1, 1)</f>
        <v>42794.208333333328</v>
      </c>
      <c r="T3287" s="30">
        <f t="shared" si="103"/>
        <v>42762.942430555559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 s="19">
        <v>15000</v>
      </c>
      <c r="E3288" s="19">
        <v>15265</v>
      </c>
      <c r="F3288" s="34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38">
        <f>ROUND((E3288/D3288)*100, 0)</f>
        <v>102</v>
      </c>
      <c r="P3288" s="19">
        <f t="shared" si="102"/>
        <v>125.12</v>
      </c>
      <c r="Q3288" t="s">
        <v>8321</v>
      </c>
      <c r="R3288" t="s">
        <v>8322</v>
      </c>
      <c r="S3288" s="30">
        <f>(((I3288/60)/60)/24)+DATE(1970, 1, 1)</f>
        <v>42597.840069444443</v>
      </c>
      <c r="T3288" s="30">
        <f t="shared" si="103"/>
        <v>42567.840069444443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 s="19">
        <v>2500</v>
      </c>
      <c r="E3289" s="19">
        <v>2500</v>
      </c>
      <c r="F3289" s="34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38">
        <f>ROUND((E3289/D3289)*100, 0)</f>
        <v>100</v>
      </c>
      <c r="P3289" s="19">
        <f t="shared" si="102"/>
        <v>73.53</v>
      </c>
      <c r="Q3289" t="s">
        <v>8321</v>
      </c>
      <c r="R3289" t="s">
        <v>8322</v>
      </c>
      <c r="S3289" s="30">
        <f>(((I3289/60)/60)/24)+DATE(1970, 1, 1)</f>
        <v>42336.750324074077</v>
      </c>
      <c r="T3289" s="30">
        <f t="shared" si="103"/>
        <v>42311.750324074077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 s="19">
        <v>10000</v>
      </c>
      <c r="E3290" s="19">
        <v>10026.49</v>
      </c>
      <c r="F3290" s="34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38">
        <f>ROUND((E3290/D3290)*100, 0)</f>
        <v>100</v>
      </c>
      <c r="P3290" s="19">
        <f t="shared" si="102"/>
        <v>48.44</v>
      </c>
      <c r="Q3290" t="s">
        <v>8321</v>
      </c>
      <c r="R3290" t="s">
        <v>8322</v>
      </c>
      <c r="S3290" s="30">
        <f>(((I3290/60)/60)/24)+DATE(1970, 1, 1)</f>
        <v>42541.958333333328</v>
      </c>
      <c r="T3290" s="30">
        <f t="shared" si="103"/>
        <v>42505.774479166663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 s="19">
        <v>500</v>
      </c>
      <c r="E3291" s="19">
        <v>665.21</v>
      </c>
      <c r="F3291" s="34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38">
        <f>ROUND((E3291/D3291)*100, 0)</f>
        <v>133</v>
      </c>
      <c r="P3291" s="19">
        <f t="shared" si="102"/>
        <v>26.61</v>
      </c>
      <c r="Q3291" t="s">
        <v>8321</v>
      </c>
      <c r="R3291" t="s">
        <v>8322</v>
      </c>
      <c r="S3291" s="30">
        <f>(((I3291/60)/60)/24)+DATE(1970, 1, 1)</f>
        <v>42786.368078703701</v>
      </c>
      <c r="T3291" s="30">
        <f t="shared" si="103"/>
        <v>42758.368078703701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 s="19">
        <v>2000</v>
      </c>
      <c r="E3292" s="19">
        <v>2424</v>
      </c>
      <c r="F3292" s="34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38">
        <f>ROUND((E3292/D3292)*100, 0)</f>
        <v>121</v>
      </c>
      <c r="P3292" s="19">
        <f t="shared" si="102"/>
        <v>33.67</v>
      </c>
      <c r="Q3292" t="s">
        <v>8321</v>
      </c>
      <c r="R3292" t="s">
        <v>8322</v>
      </c>
      <c r="S3292" s="30">
        <f>(((I3292/60)/60)/24)+DATE(1970, 1, 1)</f>
        <v>42805.51494212963</v>
      </c>
      <c r="T3292" s="30">
        <f t="shared" si="103"/>
        <v>42775.51494212963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 s="19">
        <v>500</v>
      </c>
      <c r="E3293" s="19">
        <v>570</v>
      </c>
      <c r="F3293" s="34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38">
        <f>ROUND((E3293/D3293)*100, 0)</f>
        <v>114</v>
      </c>
      <c r="P3293" s="19">
        <f t="shared" si="102"/>
        <v>40.71</v>
      </c>
      <c r="Q3293" t="s">
        <v>8321</v>
      </c>
      <c r="R3293" t="s">
        <v>8322</v>
      </c>
      <c r="S3293" s="30">
        <f>(((I3293/60)/60)/24)+DATE(1970, 1, 1)</f>
        <v>42264.165972222225</v>
      </c>
      <c r="T3293" s="30">
        <f t="shared" si="103"/>
        <v>42232.702546296292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 s="19">
        <v>101</v>
      </c>
      <c r="E3294" s="19">
        <v>289</v>
      </c>
      <c r="F3294" s="3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39">
        <f>ROUND((E3294/D3294)*100, 0)</f>
        <v>286</v>
      </c>
      <c r="P3294" s="19">
        <f t="shared" si="102"/>
        <v>19.27</v>
      </c>
      <c r="Q3294" t="s">
        <v>8321</v>
      </c>
      <c r="R3294" t="s">
        <v>8322</v>
      </c>
      <c r="S3294" s="30">
        <f>(((I3294/60)/60)/24)+DATE(1970, 1, 1)</f>
        <v>42342.811898148153</v>
      </c>
      <c r="T3294" s="30">
        <f t="shared" si="103"/>
        <v>42282.770231481481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 s="19">
        <v>4500</v>
      </c>
      <c r="E3295" s="19">
        <v>7670</v>
      </c>
      <c r="F3295" s="34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38">
        <f>ROUND((E3295/D3295)*100, 0)</f>
        <v>170</v>
      </c>
      <c r="P3295" s="19">
        <f t="shared" si="102"/>
        <v>84.29</v>
      </c>
      <c r="Q3295" t="s">
        <v>8321</v>
      </c>
      <c r="R3295" t="s">
        <v>8322</v>
      </c>
      <c r="S3295" s="30">
        <f>(((I3295/60)/60)/24)+DATE(1970, 1, 1)</f>
        <v>42798.425370370373</v>
      </c>
      <c r="T3295" s="30">
        <f t="shared" si="103"/>
        <v>42768.425370370373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 s="19">
        <v>600</v>
      </c>
      <c r="E3296" s="19">
        <v>710</v>
      </c>
      <c r="F3296" s="34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38">
        <f>ROUND((E3296/D3296)*100, 0)</f>
        <v>118</v>
      </c>
      <c r="P3296" s="19">
        <f t="shared" si="102"/>
        <v>29.58</v>
      </c>
      <c r="Q3296" t="s">
        <v>8321</v>
      </c>
      <c r="R3296" t="s">
        <v>8322</v>
      </c>
      <c r="S3296" s="30">
        <f>(((I3296/60)/60)/24)+DATE(1970, 1, 1)</f>
        <v>42171.541134259256</v>
      </c>
      <c r="T3296" s="30">
        <f t="shared" si="103"/>
        <v>42141.541134259256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 s="19">
        <v>700</v>
      </c>
      <c r="E3297" s="19">
        <v>720.01</v>
      </c>
      <c r="F3297" s="34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38">
        <f>ROUND((E3297/D3297)*100, 0)</f>
        <v>103</v>
      </c>
      <c r="P3297" s="19">
        <f t="shared" si="102"/>
        <v>26.67</v>
      </c>
      <c r="Q3297" t="s">
        <v>8321</v>
      </c>
      <c r="R3297" t="s">
        <v>8322</v>
      </c>
      <c r="S3297" s="30">
        <f>(((I3297/60)/60)/24)+DATE(1970, 1, 1)</f>
        <v>42639.442465277782</v>
      </c>
      <c r="T3297" s="30">
        <f t="shared" si="103"/>
        <v>42609.442465277782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 s="19">
        <v>1500</v>
      </c>
      <c r="E3298" s="19">
        <v>2161</v>
      </c>
      <c r="F3298" s="34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38">
        <f>ROUND((E3298/D3298)*100, 0)</f>
        <v>144</v>
      </c>
      <c r="P3298" s="19">
        <f t="shared" si="102"/>
        <v>45.98</v>
      </c>
      <c r="Q3298" t="s">
        <v>8321</v>
      </c>
      <c r="R3298" t="s">
        <v>8322</v>
      </c>
      <c r="S3298" s="30">
        <f>(((I3298/60)/60)/24)+DATE(1970, 1, 1)</f>
        <v>42330.916666666672</v>
      </c>
      <c r="T3298" s="30">
        <f t="shared" si="103"/>
        <v>42309.756620370375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 s="19">
        <v>5500</v>
      </c>
      <c r="E3299" s="19">
        <v>5504</v>
      </c>
      <c r="F3299" s="34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38">
        <f>ROUND((E3299/D3299)*100, 0)</f>
        <v>100</v>
      </c>
      <c r="P3299" s="19">
        <f t="shared" si="102"/>
        <v>125.09</v>
      </c>
      <c r="Q3299" t="s">
        <v>8321</v>
      </c>
      <c r="R3299" t="s">
        <v>8322</v>
      </c>
      <c r="S3299" s="30">
        <f>(((I3299/60)/60)/24)+DATE(1970, 1, 1)</f>
        <v>42212.957638888889</v>
      </c>
      <c r="T3299" s="30">
        <f t="shared" si="103"/>
        <v>42193.771481481483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 s="19">
        <v>10000</v>
      </c>
      <c r="E3300" s="19">
        <v>10173</v>
      </c>
      <c r="F3300" s="34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38">
        <f>ROUND((E3300/D3300)*100, 0)</f>
        <v>102</v>
      </c>
      <c r="P3300" s="19">
        <f t="shared" si="102"/>
        <v>141.29</v>
      </c>
      <c r="Q3300" t="s">
        <v>8321</v>
      </c>
      <c r="R3300" t="s">
        <v>8322</v>
      </c>
      <c r="S3300" s="30">
        <f>(((I3300/60)/60)/24)+DATE(1970, 1, 1)</f>
        <v>42260</v>
      </c>
      <c r="T3300" s="30">
        <f t="shared" si="103"/>
        <v>42239.957962962959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 s="19">
        <v>3000</v>
      </c>
      <c r="E3301" s="19">
        <v>3486</v>
      </c>
      <c r="F3301" s="34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38">
        <f>ROUND((E3301/D3301)*100, 0)</f>
        <v>116</v>
      </c>
      <c r="P3301" s="19">
        <f t="shared" si="102"/>
        <v>55.33</v>
      </c>
      <c r="Q3301" t="s">
        <v>8321</v>
      </c>
      <c r="R3301" t="s">
        <v>8322</v>
      </c>
      <c r="S3301" s="30">
        <f>(((I3301/60)/60)/24)+DATE(1970, 1, 1)</f>
        <v>42291.917395833334</v>
      </c>
      <c r="T3301" s="30">
        <f t="shared" si="103"/>
        <v>42261.917395833334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 s="19">
        <v>3000</v>
      </c>
      <c r="E3302" s="19">
        <v>4085</v>
      </c>
      <c r="F3302" s="34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38">
        <f>ROUND((E3302/D3302)*100, 0)</f>
        <v>136</v>
      </c>
      <c r="P3302" s="19">
        <f t="shared" si="102"/>
        <v>46.42</v>
      </c>
      <c r="Q3302" t="s">
        <v>8321</v>
      </c>
      <c r="R3302" t="s">
        <v>8322</v>
      </c>
      <c r="S3302" s="30">
        <f>(((I3302/60)/60)/24)+DATE(1970, 1, 1)</f>
        <v>42123.743773148148</v>
      </c>
      <c r="T3302" s="30">
        <f t="shared" si="103"/>
        <v>42102.743773148148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 s="19">
        <v>3000</v>
      </c>
      <c r="E3303" s="19">
        <v>4004</v>
      </c>
      <c r="F3303" s="34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38">
        <f>ROUND((E3303/D3303)*100, 0)</f>
        <v>133</v>
      </c>
      <c r="P3303" s="19">
        <f t="shared" si="102"/>
        <v>57.2</v>
      </c>
      <c r="Q3303" t="s">
        <v>8321</v>
      </c>
      <c r="R3303" t="s">
        <v>8322</v>
      </c>
      <c r="S3303" s="30">
        <f>(((I3303/60)/60)/24)+DATE(1970, 1, 1)</f>
        <v>42583.290972222225</v>
      </c>
      <c r="T3303" s="30">
        <f t="shared" si="103"/>
        <v>42538.73583333334</v>
      </c>
    </row>
    <row r="3304" spans="1:20" x14ac:dyDescent="0.25">
      <c r="A3304">
        <v>3302</v>
      </c>
      <c r="B3304" s="3" t="s">
        <v>3302</v>
      </c>
      <c r="C3304" s="3" t="s">
        <v>7412</v>
      </c>
      <c r="D3304" s="19">
        <v>8400</v>
      </c>
      <c r="E3304" s="19">
        <v>8685</v>
      </c>
      <c r="F3304" s="3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38">
        <f>ROUND((E3304/D3304)*100, 0)</f>
        <v>103</v>
      </c>
      <c r="P3304" s="19">
        <f t="shared" si="102"/>
        <v>173.7</v>
      </c>
      <c r="Q3304" t="s">
        <v>8321</v>
      </c>
      <c r="R3304" t="s">
        <v>8322</v>
      </c>
      <c r="S3304" s="30">
        <f>(((I3304/60)/60)/24)+DATE(1970, 1, 1)</f>
        <v>42711.35157407407</v>
      </c>
      <c r="T3304" s="30">
        <f t="shared" si="103"/>
        <v>42681.35157407407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 s="19">
        <v>1800</v>
      </c>
      <c r="E3305" s="19">
        <v>2086</v>
      </c>
      <c r="F3305" s="34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38">
        <f>ROUND((E3305/D3305)*100, 0)</f>
        <v>116</v>
      </c>
      <c r="P3305" s="19">
        <f t="shared" si="102"/>
        <v>59.6</v>
      </c>
      <c r="Q3305" t="s">
        <v>8321</v>
      </c>
      <c r="R3305" t="s">
        <v>8322</v>
      </c>
      <c r="S3305" s="30">
        <f>(((I3305/60)/60)/24)+DATE(1970, 1, 1)</f>
        <v>42091.609768518523</v>
      </c>
      <c r="T3305" s="30">
        <f t="shared" si="103"/>
        <v>42056.65143518518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 s="19">
        <v>15000</v>
      </c>
      <c r="E3306" s="19">
        <v>15677.5</v>
      </c>
      <c r="F3306" s="34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38">
        <f>ROUND((E3306/D3306)*100, 0)</f>
        <v>105</v>
      </c>
      <c r="P3306" s="19">
        <f t="shared" si="102"/>
        <v>89.59</v>
      </c>
      <c r="Q3306" t="s">
        <v>8321</v>
      </c>
      <c r="R3306" t="s">
        <v>8322</v>
      </c>
      <c r="S3306" s="30">
        <f>(((I3306/60)/60)/24)+DATE(1970, 1, 1)</f>
        <v>42726.624444444446</v>
      </c>
      <c r="T3306" s="30">
        <f t="shared" si="103"/>
        <v>42696.624444444446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 s="19">
        <v>4000</v>
      </c>
      <c r="E3307" s="19">
        <v>4081</v>
      </c>
      <c r="F3307" s="34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38">
        <f>ROUND((E3307/D3307)*100, 0)</f>
        <v>102</v>
      </c>
      <c r="P3307" s="19">
        <f t="shared" si="102"/>
        <v>204.05</v>
      </c>
      <c r="Q3307" t="s">
        <v>8321</v>
      </c>
      <c r="R3307" t="s">
        <v>8322</v>
      </c>
      <c r="S3307" s="30">
        <f>(((I3307/60)/60)/24)+DATE(1970, 1, 1)</f>
        <v>42216.855879629627</v>
      </c>
      <c r="T3307" s="30">
        <f t="shared" si="103"/>
        <v>42186.855879629627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 s="19">
        <v>1500</v>
      </c>
      <c r="E3308" s="19">
        <v>2630</v>
      </c>
      <c r="F3308" s="34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38">
        <f>ROUND((E3308/D3308)*100, 0)</f>
        <v>175</v>
      </c>
      <c r="P3308" s="19">
        <f t="shared" si="102"/>
        <v>48.7</v>
      </c>
      <c r="Q3308" t="s">
        <v>8321</v>
      </c>
      <c r="R3308" t="s">
        <v>8322</v>
      </c>
      <c r="S3308" s="30">
        <f>(((I3308/60)/60)/24)+DATE(1970, 1, 1)</f>
        <v>42531.125</v>
      </c>
      <c r="T3308" s="30">
        <f t="shared" si="103"/>
        <v>42493.219236111108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 s="19">
        <v>1000</v>
      </c>
      <c r="E3309" s="19">
        <v>1066.8</v>
      </c>
      <c r="F3309" s="34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38">
        <f>ROUND((E3309/D3309)*100, 0)</f>
        <v>107</v>
      </c>
      <c r="P3309" s="19">
        <f t="shared" si="102"/>
        <v>53.34</v>
      </c>
      <c r="Q3309" t="s">
        <v>8321</v>
      </c>
      <c r="R3309" t="s">
        <v>8322</v>
      </c>
      <c r="S3309" s="30">
        <f>(((I3309/60)/60)/24)+DATE(1970, 1, 1)</f>
        <v>42505.057164351849</v>
      </c>
      <c r="T3309" s="30">
        <f t="shared" si="103"/>
        <v>42475.057164351849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 s="19">
        <v>3500</v>
      </c>
      <c r="E3310" s="19">
        <v>4280</v>
      </c>
      <c r="F3310" s="34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38">
        <f>ROUND((E3310/D3310)*100, 0)</f>
        <v>122</v>
      </c>
      <c r="P3310" s="19">
        <f t="shared" si="102"/>
        <v>75.09</v>
      </c>
      <c r="Q3310" t="s">
        <v>8321</v>
      </c>
      <c r="R3310" t="s">
        <v>8322</v>
      </c>
      <c r="S3310" s="30">
        <f>(((I3310/60)/60)/24)+DATE(1970, 1, 1)</f>
        <v>42473.876909722225</v>
      </c>
      <c r="T3310" s="30">
        <f t="shared" si="103"/>
        <v>42452.876909722225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 s="19">
        <v>350</v>
      </c>
      <c r="E3311" s="19">
        <v>558</v>
      </c>
      <c r="F3311" s="34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38">
        <f>ROUND((E3311/D3311)*100, 0)</f>
        <v>159</v>
      </c>
      <c r="P3311" s="19">
        <f t="shared" si="102"/>
        <v>18</v>
      </c>
      <c r="Q3311" t="s">
        <v>8321</v>
      </c>
      <c r="R3311" t="s">
        <v>8322</v>
      </c>
      <c r="S3311" s="30">
        <f>(((I3311/60)/60)/24)+DATE(1970, 1, 1)</f>
        <v>42659.650208333333</v>
      </c>
      <c r="T3311" s="30">
        <f t="shared" si="103"/>
        <v>42628.650208333333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 s="19">
        <v>6500</v>
      </c>
      <c r="E3312" s="19">
        <v>6505</v>
      </c>
      <c r="F3312" s="34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38">
        <f>ROUND((E3312/D3312)*100, 0)</f>
        <v>100</v>
      </c>
      <c r="P3312" s="19">
        <f t="shared" si="102"/>
        <v>209.84</v>
      </c>
      <c r="Q3312" t="s">
        <v>8321</v>
      </c>
      <c r="R3312" t="s">
        <v>8322</v>
      </c>
      <c r="S3312" s="30">
        <f>(((I3312/60)/60)/24)+DATE(1970, 1, 1)</f>
        <v>42283.928530092591</v>
      </c>
      <c r="T3312" s="30">
        <f t="shared" si="103"/>
        <v>42253.928530092591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 s="19">
        <v>2500</v>
      </c>
      <c r="E3313" s="19">
        <v>2746</v>
      </c>
      <c r="F3313" s="34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38">
        <f>ROUND((E3313/D3313)*100, 0)</f>
        <v>110</v>
      </c>
      <c r="P3313" s="19">
        <f t="shared" si="102"/>
        <v>61.02</v>
      </c>
      <c r="Q3313" t="s">
        <v>8321</v>
      </c>
      <c r="R3313" t="s">
        <v>8322</v>
      </c>
      <c r="S3313" s="30">
        <f>(((I3313/60)/60)/24)+DATE(1970, 1, 1)</f>
        <v>42294.29178240741</v>
      </c>
      <c r="T3313" s="30">
        <f t="shared" si="103"/>
        <v>42264.29178240741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 s="19">
        <v>2500</v>
      </c>
      <c r="E3314" s="19">
        <v>2501</v>
      </c>
      <c r="F3314" s="3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38">
        <f>ROUND((E3314/D3314)*100, 0)</f>
        <v>100</v>
      </c>
      <c r="P3314" s="19">
        <f t="shared" si="102"/>
        <v>61</v>
      </c>
      <c r="Q3314" t="s">
        <v>8321</v>
      </c>
      <c r="R3314" t="s">
        <v>8322</v>
      </c>
      <c r="S3314" s="30">
        <f>(((I3314/60)/60)/24)+DATE(1970, 1, 1)</f>
        <v>42685.916666666672</v>
      </c>
      <c r="T3314" s="30">
        <f t="shared" si="103"/>
        <v>42664.809560185182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 s="19">
        <v>2000</v>
      </c>
      <c r="E3315" s="19">
        <v>2321</v>
      </c>
      <c r="F3315" s="34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38">
        <f>ROUND((E3315/D3315)*100, 0)</f>
        <v>116</v>
      </c>
      <c r="P3315" s="19">
        <f t="shared" si="102"/>
        <v>80.03</v>
      </c>
      <c r="Q3315" t="s">
        <v>8321</v>
      </c>
      <c r="R3315" t="s">
        <v>8322</v>
      </c>
      <c r="S3315" s="30">
        <f>(((I3315/60)/60)/24)+DATE(1970, 1, 1)</f>
        <v>42396.041666666672</v>
      </c>
      <c r="T3315" s="30">
        <f t="shared" si="103"/>
        <v>42382.244409722218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 s="19">
        <v>800</v>
      </c>
      <c r="E3316" s="19">
        <v>1686</v>
      </c>
      <c r="F3316" s="34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39">
        <f>ROUND((E3316/D3316)*100, 0)</f>
        <v>211</v>
      </c>
      <c r="P3316" s="19">
        <f t="shared" si="102"/>
        <v>29.07</v>
      </c>
      <c r="Q3316" t="s">
        <v>8321</v>
      </c>
      <c r="R3316" t="s">
        <v>8322</v>
      </c>
      <c r="S3316" s="30">
        <f>(((I3316/60)/60)/24)+DATE(1970, 1, 1)</f>
        <v>42132.836805555555</v>
      </c>
      <c r="T3316" s="30">
        <f t="shared" si="103"/>
        <v>42105.267488425925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 s="19">
        <v>4000</v>
      </c>
      <c r="E3317" s="19">
        <v>4400</v>
      </c>
      <c r="F3317" s="34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38">
        <f>ROUND((E3317/D3317)*100, 0)</f>
        <v>110</v>
      </c>
      <c r="P3317" s="19">
        <f t="shared" si="102"/>
        <v>49.44</v>
      </c>
      <c r="Q3317" t="s">
        <v>8321</v>
      </c>
      <c r="R3317" t="s">
        <v>8322</v>
      </c>
      <c r="S3317" s="30">
        <f>(((I3317/60)/60)/24)+DATE(1970, 1, 1)</f>
        <v>42496.303715277783</v>
      </c>
      <c r="T3317" s="30">
        <f t="shared" si="103"/>
        <v>42466.303715277783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 s="19">
        <v>11737</v>
      </c>
      <c r="E3318" s="19">
        <v>11747.18</v>
      </c>
      <c r="F3318" s="34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38">
        <f>ROUND((E3318/D3318)*100, 0)</f>
        <v>100</v>
      </c>
      <c r="P3318" s="19">
        <f t="shared" si="102"/>
        <v>93.98</v>
      </c>
      <c r="Q3318" t="s">
        <v>8321</v>
      </c>
      <c r="R3318" t="s">
        <v>8322</v>
      </c>
      <c r="S3318" s="30">
        <f>(((I3318/60)/60)/24)+DATE(1970, 1, 1)</f>
        <v>41859.57916666667</v>
      </c>
      <c r="T3318" s="30">
        <f t="shared" si="103"/>
        <v>41826.871238425927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 s="19">
        <v>1050</v>
      </c>
      <c r="E3319" s="19">
        <v>1115</v>
      </c>
      <c r="F3319" s="34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38">
        <f>ROUND((E3319/D3319)*100, 0)</f>
        <v>106</v>
      </c>
      <c r="P3319" s="19">
        <f t="shared" si="102"/>
        <v>61.94</v>
      </c>
      <c r="Q3319" t="s">
        <v>8321</v>
      </c>
      <c r="R3319" t="s">
        <v>8322</v>
      </c>
      <c r="S3319" s="30">
        <f>(((I3319/60)/60)/24)+DATE(1970, 1, 1)</f>
        <v>42529.039629629624</v>
      </c>
      <c r="T3319" s="30">
        <f t="shared" si="103"/>
        <v>42499.039629629624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 s="19">
        <v>2000</v>
      </c>
      <c r="E3320" s="19">
        <v>2512</v>
      </c>
      <c r="F3320" s="34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38">
        <f>ROUND((E3320/D3320)*100, 0)</f>
        <v>126</v>
      </c>
      <c r="P3320" s="19">
        <f t="shared" si="102"/>
        <v>78.5</v>
      </c>
      <c r="Q3320" t="s">
        <v>8321</v>
      </c>
      <c r="R3320" t="s">
        <v>8322</v>
      </c>
      <c r="S3320" s="30">
        <f>(((I3320/60)/60)/24)+DATE(1970, 1, 1)</f>
        <v>42471.104166666672</v>
      </c>
      <c r="T3320" s="30">
        <f t="shared" si="103"/>
        <v>42431.302002314813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 s="19">
        <v>500</v>
      </c>
      <c r="E3321" s="19">
        <v>540</v>
      </c>
      <c r="F3321" s="34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38">
        <f>ROUND((E3321/D3321)*100, 0)</f>
        <v>108</v>
      </c>
      <c r="P3321" s="19">
        <f t="shared" si="102"/>
        <v>33.75</v>
      </c>
      <c r="Q3321" t="s">
        <v>8321</v>
      </c>
      <c r="R3321" t="s">
        <v>8322</v>
      </c>
      <c r="S3321" s="30">
        <f>(((I3321/60)/60)/24)+DATE(1970, 1, 1)</f>
        <v>42035.585486111115</v>
      </c>
      <c r="T3321" s="30">
        <f t="shared" si="103"/>
        <v>41990.585486111115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 s="19">
        <v>2500</v>
      </c>
      <c r="E3322" s="19">
        <v>2525</v>
      </c>
      <c r="F3322" s="34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38">
        <f>ROUND((E3322/D3322)*100, 0)</f>
        <v>101</v>
      </c>
      <c r="P3322" s="19">
        <f t="shared" si="102"/>
        <v>66.45</v>
      </c>
      <c r="Q3322" t="s">
        <v>8321</v>
      </c>
      <c r="R3322" t="s">
        <v>8322</v>
      </c>
      <c r="S3322" s="30">
        <f>(((I3322/60)/60)/24)+DATE(1970, 1, 1)</f>
        <v>42543.045798611114</v>
      </c>
      <c r="T3322" s="30">
        <f t="shared" si="103"/>
        <v>42513.045798611114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 s="19">
        <v>500</v>
      </c>
      <c r="E3323" s="19">
        <v>537</v>
      </c>
      <c r="F3323" s="34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38">
        <f>ROUND((E3323/D3323)*100, 0)</f>
        <v>107</v>
      </c>
      <c r="P3323" s="19">
        <f t="shared" si="102"/>
        <v>35.799999999999997</v>
      </c>
      <c r="Q3323" t="s">
        <v>8321</v>
      </c>
      <c r="R3323" t="s">
        <v>8322</v>
      </c>
      <c r="S3323" s="30">
        <f>(((I3323/60)/60)/24)+DATE(1970, 1, 1)</f>
        <v>41928.165972222225</v>
      </c>
      <c r="T3323" s="30">
        <f t="shared" si="103"/>
        <v>41914.100289351853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 s="19">
        <v>3300</v>
      </c>
      <c r="E3324" s="19">
        <v>3350</v>
      </c>
      <c r="F3324" s="3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38">
        <f>ROUND((E3324/D3324)*100, 0)</f>
        <v>102</v>
      </c>
      <c r="P3324" s="19">
        <f t="shared" si="102"/>
        <v>145.65</v>
      </c>
      <c r="Q3324" t="s">
        <v>8321</v>
      </c>
      <c r="R3324" t="s">
        <v>8322</v>
      </c>
      <c r="S3324" s="30">
        <f>(((I3324/60)/60)/24)+DATE(1970, 1, 1)</f>
        <v>42543.163194444445</v>
      </c>
      <c r="T3324" s="30">
        <f t="shared" si="103"/>
        <v>42521.010370370372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 s="19">
        <v>1000</v>
      </c>
      <c r="E3325" s="19">
        <v>1259</v>
      </c>
      <c r="F3325" s="34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38">
        <f>ROUND((E3325/D3325)*100, 0)</f>
        <v>126</v>
      </c>
      <c r="P3325" s="19">
        <f t="shared" si="102"/>
        <v>25.69</v>
      </c>
      <c r="Q3325" t="s">
        <v>8321</v>
      </c>
      <c r="R3325" t="s">
        <v>8322</v>
      </c>
      <c r="S3325" s="30">
        <f>(((I3325/60)/60)/24)+DATE(1970, 1, 1)</f>
        <v>42638.36583333333</v>
      </c>
      <c r="T3325" s="30">
        <f t="shared" si="103"/>
        <v>42608.36583333333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 s="19">
        <v>1500</v>
      </c>
      <c r="E3326" s="19">
        <v>1525</v>
      </c>
      <c r="F3326" s="34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38">
        <f>ROUND((E3326/D3326)*100, 0)</f>
        <v>102</v>
      </c>
      <c r="P3326" s="19">
        <f t="shared" si="102"/>
        <v>152.5</v>
      </c>
      <c r="Q3326" t="s">
        <v>8321</v>
      </c>
      <c r="R3326" t="s">
        <v>8322</v>
      </c>
      <c r="S3326" s="30">
        <f>(((I3326/60)/60)/24)+DATE(1970, 1, 1)</f>
        <v>42526.58321759259</v>
      </c>
      <c r="T3326" s="30">
        <f t="shared" si="103"/>
        <v>42512.58321759259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 s="19">
        <v>400</v>
      </c>
      <c r="E3327" s="19">
        <v>450</v>
      </c>
      <c r="F3327" s="34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38">
        <f>ROUND((E3327/D3327)*100, 0)</f>
        <v>113</v>
      </c>
      <c r="P3327" s="19">
        <f t="shared" si="102"/>
        <v>30</v>
      </c>
      <c r="Q3327" t="s">
        <v>8321</v>
      </c>
      <c r="R3327" t="s">
        <v>8322</v>
      </c>
      <c r="S3327" s="30">
        <f>(((I3327/60)/60)/24)+DATE(1970, 1, 1)</f>
        <v>42099.743946759263</v>
      </c>
      <c r="T3327" s="30">
        <f t="shared" si="103"/>
        <v>42064.785613425927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 s="19">
        <v>8000</v>
      </c>
      <c r="E3328" s="19">
        <v>8110</v>
      </c>
      <c r="F3328" s="34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38">
        <f>ROUND((E3328/D3328)*100, 0)</f>
        <v>101</v>
      </c>
      <c r="P3328" s="19">
        <f t="shared" si="102"/>
        <v>142.28</v>
      </c>
      <c r="Q3328" t="s">
        <v>8321</v>
      </c>
      <c r="R3328" t="s">
        <v>8322</v>
      </c>
      <c r="S3328" s="30">
        <f>(((I3328/60)/60)/24)+DATE(1970, 1, 1)</f>
        <v>42071.67251157407</v>
      </c>
      <c r="T3328" s="30">
        <f t="shared" si="103"/>
        <v>42041.714178240742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 s="19">
        <v>800</v>
      </c>
      <c r="E3329" s="19">
        <v>810</v>
      </c>
      <c r="F3329" s="34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38">
        <f>ROUND((E3329/D3329)*100, 0)</f>
        <v>101</v>
      </c>
      <c r="P3329" s="19">
        <f t="shared" si="102"/>
        <v>24.55</v>
      </c>
      <c r="Q3329" t="s">
        <v>8321</v>
      </c>
      <c r="R3329" t="s">
        <v>8322</v>
      </c>
      <c r="S3329" s="30">
        <f>(((I3329/60)/60)/24)+DATE(1970, 1, 1)</f>
        <v>42498.374606481477</v>
      </c>
      <c r="T3329" s="30">
        <f t="shared" si="103"/>
        <v>42468.374606481477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 s="19">
        <v>1800</v>
      </c>
      <c r="E3330" s="19">
        <v>2635</v>
      </c>
      <c r="F3330" s="34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38">
        <f>ROUND((E3330/D3330)*100, 0)</f>
        <v>146</v>
      </c>
      <c r="P3330" s="19">
        <f t="shared" si="102"/>
        <v>292.77999999999997</v>
      </c>
      <c r="Q3330" t="s">
        <v>8321</v>
      </c>
      <c r="R3330" t="s">
        <v>8322</v>
      </c>
      <c r="S3330" s="30">
        <f>(((I3330/60)/60)/24)+DATE(1970, 1, 1)</f>
        <v>41825.041666666664</v>
      </c>
      <c r="T3330" s="30">
        <f t="shared" si="103"/>
        <v>41822.57503472222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 s="19">
        <v>1000</v>
      </c>
      <c r="E3331" s="19">
        <v>1168</v>
      </c>
      <c r="F3331" s="34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38">
        <f>ROUND((E3331/D3331)*100, 0)</f>
        <v>117</v>
      </c>
      <c r="P3331" s="19">
        <f t="shared" ref="P3331:P3394" si="104">IFERROR(ROUND((E3331/L3331), 2),0)</f>
        <v>44.92</v>
      </c>
      <c r="Q3331" t="s">
        <v>8321</v>
      </c>
      <c r="R3331" t="s">
        <v>8322</v>
      </c>
      <c r="S3331" s="30">
        <f>(((I3331/60)/60)/24)+DATE(1970, 1, 1)</f>
        <v>41847.958333333336</v>
      </c>
      <c r="T3331" s="30">
        <f t="shared" ref="T3331:T3394" si="105">(((J3331/60)/60)/24)+DATE(1970, 1, 1)</f>
        <v>41837.323009259257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 s="19">
        <v>1500</v>
      </c>
      <c r="E3332" s="19">
        <v>1594</v>
      </c>
      <c r="F3332" s="34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38">
        <f>ROUND((E3332/D3332)*100, 0)</f>
        <v>106</v>
      </c>
      <c r="P3332" s="19">
        <f t="shared" si="104"/>
        <v>23.1</v>
      </c>
      <c r="Q3332" t="s">
        <v>8321</v>
      </c>
      <c r="R3332" t="s">
        <v>8322</v>
      </c>
      <c r="S3332" s="30">
        <f>(((I3332/60)/60)/24)+DATE(1970, 1, 1)</f>
        <v>42095.845694444448</v>
      </c>
      <c r="T3332" s="30">
        <f t="shared" si="105"/>
        <v>42065.887361111112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 s="19">
        <v>5000</v>
      </c>
      <c r="E3333" s="19">
        <v>5226</v>
      </c>
      <c r="F3333" s="34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38">
        <f>ROUND((E3333/D3333)*100, 0)</f>
        <v>105</v>
      </c>
      <c r="P3333" s="19">
        <f t="shared" si="104"/>
        <v>80.400000000000006</v>
      </c>
      <c r="Q3333" t="s">
        <v>8321</v>
      </c>
      <c r="R3333" t="s">
        <v>8322</v>
      </c>
      <c r="S3333" s="30">
        <f>(((I3333/60)/60)/24)+DATE(1970, 1, 1)</f>
        <v>42283.697754629626</v>
      </c>
      <c r="T3333" s="30">
        <f t="shared" si="105"/>
        <v>42248.697754629626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 s="19">
        <v>6000</v>
      </c>
      <c r="E3334" s="19">
        <v>6000</v>
      </c>
      <c r="F3334" s="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38">
        <f>ROUND((E3334/D3334)*100, 0)</f>
        <v>100</v>
      </c>
      <c r="P3334" s="19">
        <f t="shared" si="104"/>
        <v>72.290000000000006</v>
      </c>
      <c r="Q3334" t="s">
        <v>8321</v>
      </c>
      <c r="R3334" t="s">
        <v>8322</v>
      </c>
      <c r="S3334" s="30">
        <f>(((I3334/60)/60)/24)+DATE(1970, 1, 1)</f>
        <v>41839.860300925924</v>
      </c>
      <c r="T3334" s="30">
        <f t="shared" si="105"/>
        <v>41809.860300925924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 s="19">
        <v>3500</v>
      </c>
      <c r="E3335" s="19">
        <v>3660</v>
      </c>
      <c r="F3335" s="34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38">
        <f>ROUND((E3335/D3335)*100, 0)</f>
        <v>105</v>
      </c>
      <c r="P3335" s="19">
        <f t="shared" si="104"/>
        <v>32.97</v>
      </c>
      <c r="Q3335" t="s">
        <v>8321</v>
      </c>
      <c r="R3335" t="s">
        <v>8322</v>
      </c>
      <c r="S3335" s="30">
        <f>(((I3335/60)/60)/24)+DATE(1970, 1, 1)</f>
        <v>42170.676851851851</v>
      </c>
      <c r="T3335" s="30">
        <f t="shared" si="105"/>
        <v>42148.676851851851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 s="19">
        <v>3871</v>
      </c>
      <c r="E3336" s="19">
        <v>5366</v>
      </c>
      <c r="F3336" s="34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38">
        <f>ROUND((E3336/D3336)*100, 0)</f>
        <v>139</v>
      </c>
      <c r="P3336" s="19">
        <f t="shared" si="104"/>
        <v>116.65</v>
      </c>
      <c r="Q3336" t="s">
        <v>8321</v>
      </c>
      <c r="R3336" t="s">
        <v>8322</v>
      </c>
      <c r="S3336" s="30">
        <f>(((I3336/60)/60)/24)+DATE(1970, 1, 1)</f>
        <v>42215.521087962959</v>
      </c>
      <c r="T3336" s="30">
        <f t="shared" si="105"/>
        <v>42185.521087962959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 s="19">
        <v>5000</v>
      </c>
      <c r="E3337" s="19">
        <v>5016</v>
      </c>
      <c r="F3337" s="34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38">
        <f>ROUND((E3337/D3337)*100, 0)</f>
        <v>100</v>
      </c>
      <c r="P3337" s="19">
        <f t="shared" si="104"/>
        <v>79.62</v>
      </c>
      <c r="Q3337" t="s">
        <v>8321</v>
      </c>
      <c r="R3337" t="s">
        <v>8322</v>
      </c>
      <c r="S3337" s="30">
        <f>(((I3337/60)/60)/24)+DATE(1970, 1, 1)</f>
        <v>41854.958333333336</v>
      </c>
      <c r="T3337" s="30">
        <f t="shared" si="105"/>
        <v>41827.674143518518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 s="19">
        <v>250</v>
      </c>
      <c r="E3338" s="19">
        <v>250</v>
      </c>
      <c r="F3338" s="34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38">
        <f>ROUND((E3338/D3338)*100, 0)</f>
        <v>100</v>
      </c>
      <c r="P3338" s="19">
        <f t="shared" si="104"/>
        <v>27.78</v>
      </c>
      <c r="Q3338" t="s">
        <v>8321</v>
      </c>
      <c r="R3338" t="s">
        <v>8322</v>
      </c>
      <c r="S3338" s="30">
        <f>(((I3338/60)/60)/24)+DATE(1970, 1, 1)</f>
        <v>42465.35701388889</v>
      </c>
      <c r="T3338" s="30">
        <f t="shared" si="105"/>
        <v>42437.398680555561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 s="19">
        <v>2500</v>
      </c>
      <c r="E3339" s="19">
        <v>2755</v>
      </c>
      <c r="F3339" s="34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38">
        <f>ROUND((E3339/D3339)*100, 0)</f>
        <v>110</v>
      </c>
      <c r="P3339" s="19">
        <f t="shared" si="104"/>
        <v>81.03</v>
      </c>
      <c r="Q3339" t="s">
        <v>8321</v>
      </c>
      <c r="R3339" t="s">
        <v>8322</v>
      </c>
      <c r="S3339" s="30">
        <f>(((I3339/60)/60)/24)+DATE(1970, 1, 1)</f>
        <v>41922.875</v>
      </c>
      <c r="T3339" s="30">
        <f t="shared" si="105"/>
        <v>41901.282025462962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 s="19">
        <v>15000</v>
      </c>
      <c r="E3340" s="19">
        <v>15327</v>
      </c>
      <c r="F3340" s="34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38">
        <f>ROUND((E3340/D3340)*100, 0)</f>
        <v>102</v>
      </c>
      <c r="P3340" s="19">
        <f t="shared" si="104"/>
        <v>136.85</v>
      </c>
      <c r="Q3340" t="s">
        <v>8321</v>
      </c>
      <c r="R3340" t="s">
        <v>8322</v>
      </c>
      <c r="S3340" s="30">
        <f>(((I3340/60)/60)/24)+DATE(1970, 1, 1)</f>
        <v>42790.574999999997</v>
      </c>
      <c r="T3340" s="30">
        <f t="shared" si="105"/>
        <v>42769.574999999997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 s="19">
        <v>8000</v>
      </c>
      <c r="E3341" s="19">
        <v>8348</v>
      </c>
      <c r="F3341" s="34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38">
        <f>ROUND((E3341/D3341)*100, 0)</f>
        <v>104</v>
      </c>
      <c r="P3341" s="19">
        <f t="shared" si="104"/>
        <v>177.62</v>
      </c>
      <c r="Q3341" t="s">
        <v>8321</v>
      </c>
      <c r="R3341" t="s">
        <v>8322</v>
      </c>
      <c r="S3341" s="30">
        <f>(((I3341/60)/60)/24)+DATE(1970, 1, 1)</f>
        <v>42579.665717592594</v>
      </c>
      <c r="T3341" s="30">
        <f t="shared" si="105"/>
        <v>42549.665717592594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 s="19">
        <v>3000</v>
      </c>
      <c r="E3342" s="19">
        <v>4145</v>
      </c>
      <c r="F3342" s="34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38">
        <f>ROUND((E3342/D3342)*100, 0)</f>
        <v>138</v>
      </c>
      <c r="P3342" s="19">
        <f t="shared" si="104"/>
        <v>109.08</v>
      </c>
      <c r="Q3342" t="s">
        <v>8321</v>
      </c>
      <c r="R3342" t="s">
        <v>8322</v>
      </c>
      <c r="S3342" s="30">
        <f>(((I3342/60)/60)/24)+DATE(1970, 1, 1)</f>
        <v>42710.974004629628</v>
      </c>
      <c r="T3342" s="30">
        <f t="shared" si="105"/>
        <v>42685.974004629628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 s="19">
        <v>3350</v>
      </c>
      <c r="E3343" s="19">
        <v>3350</v>
      </c>
      <c r="F3343" s="34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38">
        <f>ROUND((E3343/D3343)*100, 0)</f>
        <v>100</v>
      </c>
      <c r="P3343" s="19">
        <f t="shared" si="104"/>
        <v>119.64</v>
      </c>
      <c r="Q3343" t="s">
        <v>8321</v>
      </c>
      <c r="R3343" t="s">
        <v>8322</v>
      </c>
      <c r="S3343" s="30">
        <f>(((I3343/60)/60)/24)+DATE(1970, 1, 1)</f>
        <v>42533.708333333328</v>
      </c>
      <c r="T3343" s="30">
        <f t="shared" si="105"/>
        <v>42510.798854166671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 s="19">
        <v>6000</v>
      </c>
      <c r="E3344" s="19">
        <v>6100</v>
      </c>
      <c r="F3344" s="3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38">
        <f>ROUND((E3344/D3344)*100, 0)</f>
        <v>102</v>
      </c>
      <c r="P3344" s="19">
        <f t="shared" si="104"/>
        <v>78.209999999999994</v>
      </c>
      <c r="Q3344" t="s">
        <v>8321</v>
      </c>
      <c r="R3344" t="s">
        <v>8322</v>
      </c>
      <c r="S3344" s="30">
        <f>(((I3344/60)/60)/24)+DATE(1970, 1, 1)</f>
        <v>42095.207638888889</v>
      </c>
      <c r="T3344" s="30">
        <f t="shared" si="105"/>
        <v>42062.296412037031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 s="19">
        <v>700</v>
      </c>
      <c r="E3345" s="19">
        <v>1200</v>
      </c>
      <c r="F3345" s="34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38">
        <f>ROUND((E3345/D3345)*100, 0)</f>
        <v>171</v>
      </c>
      <c r="P3345" s="19">
        <f t="shared" si="104"/>
        <v>52.17</v>
      </c>
      <c r="Q3345" t="s">
        <v>8321</v>
      </c>
      <c r="R3345" t="s">
        <v>8322</v>
      </c>
      <c r="S3345" s="30">
        <f>(((I3345/60)/60)/24)+DATE(1970, 1, 1)</f>
        <v>42473.554166666669</v>
      </c>
      <c r="T3345" s="30">
        <f t="shared" si="105"/>
        <v>42452.916481481487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 s="19">
        <v>4500</v>
      </c>
      <c r="E3346" s="19">
        <v>4565</v>
      </c>
      <c r="F3346" s="34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38">
        <f>ROUND((E3346/D3346)*100, 0)</f>
        <v>101</v>
      </c>
      <c r="P3346" s="19">
        <f t="shared" si="104"/>
        <v>114.13</v>
      </c>
      <c r="Q3346" t="s">
        <v>8321</v>
      </c>
      <c r="R3346" t="s">
        <v>8322</v>
      </c>
      <c r="S3346" s="30">
        <f>(((I3346/60)/60)/24)+DATE(1970, 1, 1)</f>
        <v>41881.200150462959</v>
      </c>
      <c r="T3346" s="30">
        <f t="shared" si="105"/>
        <v>41851.200150462959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 s="19">
        <v>500</v>
      </c>
      <c r="E3347" s="19">
        <v>650</v>
      </c>
      <c r="F3347" s="34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38">
        <f>ROUND((E3347/D3347)*100, 0)</f>
        <v>130</v>
      </c>
      <c r="P3347" s="19">
        <f t="shared" si="104"/>
        <v>50</v>
      </c>
      <c r="Q3347" t="s">
        <v>8321</v>
      </c>
      <c r="R3347" t="s">
        <v>8322</v>
      </c>
      <c r="S3347" s="30">
        <f>(((I3347/60)/60)/24)+DATE(1970, 1, 1)</f>
        <v>42112.025694444441</v>
      </c>
      <c r="T3347" s="30">
        <f t="shared" si="105"/>
        <v>42053.106111111112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 s="19">
        <v>1500</v>
      </c>
      <c r="E3348" s="19">
        <v>1650</v>
      </c>
      <c r="F3348" s="34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38">
        <f>ROUND((E3348/D3348)*100, 0)</f>
        <v>110</v>
      </c>
      <c r="P3348" s="19">
        <f t="shared" si="104"/>
        <v>91.67</v>
      </c>
      <c r="Q3348" t="s">
        <v>8321</v>
      </c>
      <c r="R3348" t="s">
        <v>8322</v>
      </c>
      <c r="S3348" s="30">
        <f>(((I3348/60)/60)/24)+DATE(1970, 1, 1)</f>
        <v>42061.024421296301</v>
      </c>
      <c r="T3348" s="30">
        <f t="shared" si="105"/>
        <v>42054.024421296301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 s="19">
        <v>2000</v>
      </c>
      <c r="E3349" s="19">
        <v>2389</v>
      </c>
      <c r="F3349" s="34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38">
        <f>ROUND((E3349/D3349)*100, 0)</f>
        <v>119</v>
      </c>
      <c r="P3349" s="19">
        <f t="shared" si="104"/>
        <v>108.59</v>
      </c>
      <c r="Q3349" t="s">
        <v>8321</v>
      </c>
      <c r="R3349" t="s">
        <v>8322</v>
      </c>
      <c r="S3349" s="30">
        <f>(((I3349/60)/60)/24)+DATE(1970, 1, 1)</f>
        <v>42498.875</v>
      </c>
      <c r="T3349" s="30">
        <f t="shared" si="105"/>
        <v>42484.551550925928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 s="19">
        <v>5500</v>
      </c>
      <c r="E3350" s="19">
        <v>5516</v>
      </c>
      <c r="F3350" s="34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38">
        <f>ROUND((E3350/D3350)*100, 0)</f>
        <v>100</v>
      </c>
      <c r="P3350" s="19">
        <f t="shared" si="104"/>
        <v>69.819999999999993</v>
      </c>
      <c r="Q3350" t="s">
        <v>8321</v>
      </c>
      <c r="R3350" t="s">
        <v>8322</v>
      </c>
      <c r="S3350" s="30">
        <f>(((I3350/60)/60)/24)+DATE(1970, 1, 1)</f>
        <v>42490.165972222225</v>
      </c>
      <c r="T3350" s="30">
        <f t="shared" si="105"/>
        <v>42466.558796296296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 s="19">
        <v>1000</v>
      </c>
      <c r="E3351" s="19">
        <v>1534</v>
      </c>
      <c r="F3351" s="34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38">
        <f>ROUND((E3351/D3351)*100, 0)</f>
        <v>153</v>
      </c>
      <c r="P3351" s="19">
        <f t="shared" si="104"/>
        <v>109.57</v>
      </c>
      <c r="Q3351" t="s">
        <v>8321</v>
      </c>
      <c r="R3351" t="s">
        <v>8322</v>
      </c>
      <c r="S3351" s="30">
        <f>(((I3351/60)/60)/24)+DATE(1970, 1, 1)</f>
        <v>42534.708333333328</v>
      </c>
      <c r="T3351" s="30">
        <f t="shared" si="105"/>
        <v>42513.110787037032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 s="19">
        <v>3500</v>
      </c>
      <c r="E3352" s="19">
        <v>3655</v>
      </c>
      <c r="F3352" s="34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38">
        <f>ROUND((E3352/D3352)*100, 0)</f>
        <v>104</v>
      </c>
      <c r="P3352" s="19">
        <f t="shared" si="104"/>
        <v>71.67</v>
      </c>
      <c r="Q3352" t="s">
        <v>8321</v>
      </c>
      <c r="R3352" t="s">
        <v>8322</v>
      </c>
      <c r="S3352" s="30">
        <f>(((I3352/60)/60)/24)+DATE(1970, 1, 1)</f>
        <v>42337.958333333328</v>
      </c>
      <c r="T3352" s="30">
        <f t="shared" si="105"/>
        <v>42302.701516203699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 s="19">
        <v>5000</v>
      </c>
      <c r="E3353" s="19">
        <v>5055</v>
      </c>
      <c r="F3353" s="34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38">
        <f>ROUND((E3353/D3353)*100, 0)</f>
        <v>101</v>
      </c>
      <c r="P3353" s="19">
        <f t="shared" si="104"/>
        <v>93.61</v>
      </c>
      <c r="Q3353" t="s">
        <v>8321</v>
      </c>
      <c r="R3353" t="s">
        <v>8322</v>
      </c>
      <c r="S3353" s="30">
        <f>(((I3353/60)/60)/24)+DATE(1970, 1, 1)</f>
        <v>41843.458333333336</v>
      </c>
      <c r="T3353" s="30">
        <f t="shared" si="105"/>
        <v>41806.395428240743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 s="19">
        <v>5000</v>
      </c>
      <c r="E3354" s="19">
        <v>5376</v>
      </c>
      <c r="F3354" s="3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38">
        <f>ROUND((E3354/D3354)*100, 0)</f>
        <v>108</v>
      </c>
      <c r="P3354" s="19">
        <f t="shared" si="104"/>
        <v>76.8</v>
      </c>
      <c r="Q3354" t="s">
        <v>8321</v>
      </c>
      <c r="R3354" t="s">
        <v>8322</v>
      </c>
      <c r="S3354" s="30">
        <f>(((I3354/60)/60)/24)+DATE(1970, 1, 1)</f>
        <v>42552.958333333328</v>
      </c>
      <c r="T3354" s="30">
        <f t="shared" si="105"/>
        <v>42495.992800925931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 s="19">
        <v>500</v>
      </c>
      <c r="E3355" s="19">
        <v>1575</v>
      </c>
      <c r="F3355" s="34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39">
        <f>ROUND((E3355/D3355)*100, 0)</f>
        <v>315</v>
      </c>
      <c r="P3355" s="19">
        <f t="shared" si="104"/>
        <v>35.799999999999997</v>
      </c>
      <c r="Q3355" t="s">
        <v>8321</v>
      </c>
      <c r="R3355" t="s">
        <v>8322</v>
      </c>
      <c r="S3355" s="30">
        <f>(((I3355/60)/60)/24)+DATE(1970, 1, 1)</f>
        <v>42492.958333333328</v>
      </c>
      <c r="T3355" s="30">
        <f t="shared" si="105"/>
        <v>42479.432291666672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 s="19">
        <v>3000</v>
      </c>
      <c r="E3356" s="19">
        <v>3058</v>
      </c>
      <c r="F3356" s="34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38">
        <f>ROUND((E3356/D3356)*100, 0)</f>
        <v>102</v>
      </c>
      <c r="P3356" s="19">
        <f t="shared" si="104"/>
        <v>55.6</v>
      </c>
      <c r="Q3356" t="s">
        <v>8321</v>
      </c>
      <c r="R3356" t="s">
        <v>8322</v>
      </c>
      <c r="S3356" s="30">
        <f>(((I3356/60)/60)/24)+DATE(1970, 1, 1)</f>
        <v>42306.167361111111</v>
      </c>
      <c r="T3356" s="30">
        <f t="shared" si="105"/>
        <v>42270.7269212963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 s="19">
        <v>1750</v>
      </c>
      <c r="E3357" s="19">
        <v>2210</v>
      </c>
      <c r="F3357" s="34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38">
        <f>ROUND((E3357/D3357)*100, 0)</f>
        <v>126</v>
      </c>
      <c r="P3357" s="19">
        <f t="shared" si="104"/>
        <v>147.33000000000001</v>
      </c>
      <c r="Q3357" t="s">
        <v>8321</v>
      </c>
      <c r="R3357" t="s">
        <v>8322</v>
      </c>
      <c r="S3357" s="30">
        <f>(((I3357/60)/60)/24)+DATE(1970, 1, 1)</f>
        <v>42500.470138888893</v>
      </c>
      <c r="T3357" s="30">
        <f t="shared" si="105"/>
        <v>42489.619525462964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 s="19">
        <v>1500</v>
      </c>
      <c r="E3358" s="19">
        <v>1521</v>
      </c>
      <c r="F3358" s="34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38">
        <f>ROUND((E3358/D3358)*100, 0)</f>
        <v>101</v>
      </c>
      <c r="P3358" s="19">
        <f t="shared" si="104"/>
        <v>56.33</v>
      </c>
      <c r="Q3358" t="s">
        <v>8321</v>
      </c>
      <c r="R3358" t="s">
        <v>8322</v>
      </c>
      <c r="S3358" s="30">
        <f>(((I3358/60)/60)/24)+DATE(1970, 1, 1)</f>
        <v>42566.815648148149</v>
      </c>
      <c r="T3358" s="30">
        <f t="shared" si="105"/>
        <v>42536.815648148149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 s="19">
        <v>2000</v>
      </c>
      <c r="E3359" s="19">
        <v>2020</v>
      </c>
      <c r="F3359" s="34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38">
        <f>ROUND((E3359/D3359)*100, 0)</f>
        <v>101</v>
      </c>
      <c r="P3359" s="19">
        <f t="shared" si="104"/>
        <v>96.19</v>
      </c>
      <c r="Q3359" t="s">
        <v>8321</v>
      </c>
      <c r="R3359" t="s">
        <v>8322</v>
      </c>
      <c r="S3359" s="30">
        <f>(((I3359/60)/60)/24)+DATE(1970, 1, 1)</f>
        <v>41852.417939814812</v>
      </c>
      <c r="T3359" s="30">
        <f t="shared" si="105"/>
        <v>41822.417939814812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 s="19">
        <v>10000</v>
      </c>
      <c r="E3360" s="19">
        <v>10299</v>
      </c>
      <c r="F3360" s="34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38">
        <f>ROUND((E3360/D3360)*100, 0)</f>
        <v>103</v>
      </c>
      <c r="P3360" s="19">
        <f t="shared" si="104"/>
        <v>63.57</v>
      </c>
      <c r="Q3360" t="s">
        <v>8321</v>
      </c>
      <c r="R3360" t="s">
        <v>8322</v>
      </c>
      <c r="S3360" s="30">
        <f>(((I3360/60)/60)/24)+DATE(1970, 1, 1)</f>
        <v>41962.352766203709</v>
      </c>
      <c r="T3360" s="30">
        <f t="shared" si="105"/>
        <v>41932.311099537037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 s="19">
        <v>4000</v>
      </c>
      <c r="E3361" s="19">
        <v>4250</v>
      </c>
      <c r="F3361" s="34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38">
        <f>ROUND((E3361/D3361)*100, 0)</f>
        <v>106</v>
      </c>
      <c r="P3361" s="19">
        <f t="shared" si="104"/>
        <v>184.78</v>
      </c>
      <c r="Q3361" t="s">
        <v>8321</v>
      </c>
      <c r="R3361" t="s">
        <v>8322</v>
      </c>
      <c r="S3361" s="30">
        <f>(((I3361/60)/60)/24)+DATE(1970, 1, 1)</f>
        <v>42791.057106481487</v>
      </c>
      <c r="T3361" s="30">
        <f t="shared" si="105"/>
        <v>42746.057106481487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 s="19">
        <v>9000</v>
      </c>
      <c r="E3362" s="19">
        <v>9124</v>
      </c>
      <c r="F3362" s="34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38">
        <f>ROUND((E3362/D3362)*100, 0)</f>
        <v>101</v>
      </c>
      <c r="P3362" s="19">
        <f t="shared" si="104"/>
        <v>126.72</v>
      </c>
      <c r="Q3362" t="s">
        <v>8321</v>
      </c>
      <c r="R3362" t="s">
        <v>8322</v>
      </c>
      <c r="S3362" s="30">
        <f>(((I3362/60)/60)/24)+DATE(1970, 1, 1)</f>
        <v>42718.665972222225</v>
      </c>
      <c r="T3362" s="30">
        <f t="shared" si="105"/>
        <v>42697.082673611112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 s="19">
        <v>5000</v>
      </c>
      <c r="E3363" s="19">
        <v>5673</v>
      </c>
      <c r="F3363" s="34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38">
        <f>ROUND((E3363/D3363)*100, 0)</f>
        <v>113</v>
      </c>
      <c r="P3363" s="19">
        <f t="shared" si="104"/>
        <v>83.43</v>
      </c>
      <c r="Q3363" t="s">
        <v>8321</v>
      </c>
      <c r="R3363" t="s">
        <v>8322</v>
      </c>
      <c r="S3363" s="30">
        <f>(((I3363/60)/60)/24)+DATE(1970, 1, 1)</f>
        <v>41883.665972222225</v>
      </c>
      <c r="T3363" s="30">
        <f t="shared" si="105"/>
        <v>41866.025347222225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 s="19">
        <v>500</v>
      </c>
      <c r="E3364" s="19">
        <v>1090</v>
      </c>
      <c r="F3364" s="3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39">
        <f>ROUND((E3364/D3364)*100, 0)</f>
        <v>218</v>
      </c>
      <c r="P3364" s="19">
        <f t="shared" si="104"/>
        <v>54.5</v>
      </c>
      <c r="Q3364" t="s">
        <v>8321</v>
      </c>
      <c r="R3364" t="s">
        <v>8322</v>
      </c>
      <c r="S3364" s="30">
        <f>(((I3364/60)/60)/24)+DATE(1970, 1, 1)</f>
        <v>42070.204861111109</v>
      </c>
      <c r="T3364" s="30">
        <f t="shared" si="105"/>
        <v>42056.091631944444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 s="19">
        <v>7750</v>
      </c>
      <c r="E3365" s="19">
        <v>7860</v>
      </c>
      <c r="F3365" s="34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38">
        <f>ROUND((E3365/D3365)*100, 0)</f>
        <v>101</v>
      </c>
      <c r="P3365" s="19">
        <f t="shared" si="104"/>
        <v>302.31</v>
      </c>
      <c r="Q3365" t="s">
        <v>8321</v>
      </c>
      <c r="R3365" t="s">
        <v>8322</v>
      </c>
      <c r="S3365" s="30">
        <f>(((I3365/60)/60)/24)+DATE(1970, 1, 1)</f>
        <v>41870.666666666664</v>
      </c>
      <c r="T3365" s="30">
        <f t="shared" si="105"/>
        <v>41851.771354166667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 s="19">
        <v>3000</v>
      </c>
      <c r="E3366" s="19">
        <v>3178</v>
      </c>
      <c r="F3366" s="34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38">
        <f>ROUND((E3366/D3366)*100, 0)</f>
        <v>106</v>
      </c>
      <c r="P3366" s="19">
        <f t="shared" si="104"/>
        <v>44.14</v>
      </c>
      <c r="Q3366" t="s">
        <v>8321</v>
      </c>
      <c r="R3366" t="s">
        <v>8322</v>
      </c>
      <c r="S3366" s="30">
        <f>(((I3366/60)/60)/24)+DATE(1970, 1, 1)</f>
        <v>42444.875</v>
      </c>
      <c r="T3366" s="30">
        <f t="shared" si="105"/>
        <v>42422.977418981478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 s="19">
        <v>2500</v>
      </c>
      <c r="E3367" s="19">
        <v>2600</v>
      </c>
      <c r="F3367" s="34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38">
        <f>ROUND((E3367/D3367)*100, 0)</f>
        <v>104</v>
      </c>
      <c r="P3367" s="19">
        <f t="shared" si="104"/>
        <v>866.67</v>
      </c>
      <c r="Q3367" t="s">
        <v>8321</v>
      </c>
      <c r="R3367" t="s">
        <v>8322</v>
      </c>
      <c r="S3367" s="30">
        <f>(((I3367/60)/60)/24)+DATE(1970, 1, 1)</f>
        <v>42351.101759259262</v>
      </c>
      <c r="T3367" s="30">
        <f t="shared" si="105"/>
        <v>42321.101759259262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 s="19">
        <v>500</v>
      </c>
      <c r="E3368" s="19">
        <v>1105</v>
      </c>
      <c r="F3368" s="34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39">
        <f>ROUND((E3368/D3368)*100, 0)</f>
        <v>221</v>
      </c>
      <c r="P3368" s="19">
        <f t="shared" si="104"/>
        <v>61.39</v>
      </c>
      <c r="Q3368" t="s">
        <v>8321</v>
      </c>
      <c r="R3368" t="s">
        <v>8322</v>
      </c>
      <c r="S3368" s="30">
        <f>(((I3368/60)/60)/24)+DATE(1970, 1, 1)</f>
        <v>42137.067557870367</v>
      </c>
      <c r="T3368" s="30">
        <f t="shared" si="105"/>
        <v>42107.067557870367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 s="19">
        <v>750</v>
      </c>
      <c r="E3369" s="19">
        <v>890</v>
      </c>
      <c r="F3369" s="34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38">
        <f>ROUND((E3369/D3369)*100, 0)</f>
        <v>119</v>
      </c>
      <c r="P3369" s="19">
        <f t="shared" si="104"/>
        <v>29.67</v>
      </c>
      <c r="Q3369" t="s">
        <v>8321</v>
      </c>
      <c r="R3369" t="s">
        <v>8322</v>
      </c>
      <c r="S3369" s="30">
        <f>(((I3369/60)/60)/24)+DATE(1970, 1, 1)</f>
        <v>42217.933958333335</v>
      </c>
      <c r="T3369" s="30">
        <f t="shared" si="105"/>
        <v>42192.933958333335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 s="19">
        <v>1000</v>
      </c>
      <c r="E3370" s="19">
        <v>1046</v>
      </c>
      <c r="F3370" s="34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38">
        <f>ROUND((E3370/D3370)*100, 0)</f>
        <v>105</v>
      </c>
      <c r="P3370" s="19">
        <f t="shared" si="104"/>
        <v>45.48</v>
      </c>
      <c r="Q3370" t="s">
        <v>8321</v>
      </c>
      <c r="R3370" t="s">
        <v>8322</v>
      </c>
      <c r="S3370" s="30">
        <f>(((I3370/60)/60)/24)+DATE(1970, 1, 1)</f>
        <v>42005.208333333328</v>
      </c>
      <c r="T3370" s="30">
        <f t="shared" si="105"/>
        <v>41969.199756944443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 s="19">
        <v>5000</v>
      </c>
      <c r="E3371" s="19">
        <v>5195</v>
      </c>
      <c r="F3371" s="34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38">
        <f>ROUND((E3371/D3371)*100, 0)</f>
        <v>104</v>
      </c>
      <c r="P3371" s="19">
        <f t="shared" si="104"/>
        <v>96.2</v>
      </c>
      <c r="Q3371" t="s">
        <v>8321</v>
      </c>
      <c r="R3371" t="s">
        <v>8322</v>
      </c>
      <c r="S3371" s="30">
        <f>(((I3371/60)/60)/24)+DATE(1970, 1, 1)</f>
        <v>42750.041435185187</v>
      </c>
      <c r="T3371" s="30">
        <f t="shared" si="105"/>
        <v>42690.041435185187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 s="19">
        <v>1500</v>
      </c>
      <c r="E3372" s="19">
        <v>1766</v>
      </c>
      <c r="F3372" s="34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38">
        <f>ROUND((E3372/D3372)*100, 0)</f>
        <v>118</v>
      </c>
      <c r="P3372" s="19">
        <f t="shared" si="104"/>
        <v>67.92</v>
      </c>
      <c r="Q3372" t="s">
        <v>8321</v>
      </c>
      <c r="R3372" t="s">
        <v>8322</v>
      </c>
      <c r="S3372" s="30">
        <f>(((I3372/60)/60)/24)+DATE(1970, 1, 1)</f>
        <v>42721.333333333328</v>
      </c>
      <c r="T3372" s="30">
        <f t="shared" si="105"/>
        <v>42690.334317129629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 s="19">
        <v>200</v>
      </c>
      <c r="E3373" s="19">
        <v>277</v>
      </c>
      <c r="F3373" s="34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38">
        <f>ROUND((E3373/D3373)*100, 0)</f>
        <v>139</v>
      </c>
      <c r="P3373" s="19">
        <f t="shared" si="104"/>
        <v>30.78</v>
      </c>
      <c r="Q3373" t="s">
        <v>8321</v>
      </c>
      <c r="R3373" t="s">
        <v>8322</v>
      </c>
      <c r="S3373" s="30">
        <f>(((I3373/60)/60)/24)+DATE(1970, 1, 1)</f>
        <v>42340.874594907407</v>
      </c>
      <c r="T3373" s="30">
        <f t="shared" si="105"/>
        <v>42312.874594907407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 s="19">
        <v>1000</v>
      </c>
      <c r="E3374" s="19">
        <v>1035</v>
      </c>
      <c r="F3374" s="3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38">
        <f>ROUND((E3374/D3374)*100, 0)</f>
        <v>104</v>
      </c>
      <c r="P3374" s="19">
        <f t="shared" si="104"/>
        <v>38.33</v>
      </c>
      <c r="Q3374" t="s">
        <v>8321</v>
      </c>
      <c r="R3374" t="s">
        <v>8322</v>
      </c>
      <c r="S3374" s="30">
        <f>(((I3374/60)/60)/24)+DATE(1970, 1, 1)</f>
        <v>41876.207638888889</v>
      </c>
      <c r="T3374" s="30">
        <f t="shared" si="105"/>
        <v>41855.548101851848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 s="19">
        <v>2000</v>
      </c>
      <c r="E3375" s="19">
        <v>2005</v>
      </c>
      <c r="F3375" s="34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38">
        <f>ROUND((E3375/D3375)*100, 0)</f>
        <v>100</v>
      </c>
      <c r="P3375" s="19">
        <f t="shared" si="104"/>
        <v>66.83</v>
      </c>
      <c r="Q3375" t="s">
        <v>8321</v>
      </c>
      <c r="R3375" t="s">
        <v>8322</v>
      </c>
      <c r="S3375" s="30">
        <f>(((I3375/60)/60)/24)+DATE(1970, 1, 1)</f>
        <v>42203.666666666672</v>
      </c>
      <c r="T3375" s="30">
        <f t="shared" si="105"/>
        <v>42179.854629629626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 s="19">
        <v>3500</v>
      </c>
      <c r="E3376" s="19">
        <v>3730</v>
      </c>
      <c r="F3376" s="34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38">
        <f>ROUND((E3376/D3376)*100, 0)</f>
        <v>107</v>
      </c>
      <c r="P3376" s="19">
        <f t="shared" si="104"/>
        <v>71.73</v>
      </c>
      <c r="Q3376" t="s">
        <v>8321</v>
      </c>
      <c r="R3376" t="s">
        <v>8322</v>
      </c>
      <c r="S3376" s="30">
        <f>(((I3376/60)/60)/24)+DATE(1970, 1, 1)</f>
        <v>42305.731666666667</v>
      </c>
      <c r="T3376" s="30">
        <f t="shared" si="105"/>
        <v>42275.731666666667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 s="19">
        <v>3000</v>
      </c>
      <c r="E3377" s="19">
        <v>3000</v>
      </c>
      <c r="F3377" s="34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38">
        <f>ROUND((E3377/D3377)*100, 0)</f>
        <v>100</v>
      </c>
      <c r="P3377" s="19">
        <f t="shared" si="104"/>
        <v>176.47</v>
      </c>
      <c r="Q3377" t="s">
        <v>8321</v>
      </c>
      <c r="R3377" t="s">
        <v>8322</v>
      </c>
      <c r="S3377" s="30">
        <f>(((I3377/60)/60)/24)+DATE(1970, 1, 1)</f>
        <v>41777.610798611109</v>
      </c>
      <c r="T3377" s="30">
        <f t="shared" si="105"/>
        <v>41765.610798611109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 s="19">
        <v>8000</v>
      </c>
      <c r="E3378" s="19">
        <v>8001</v>
      </c>
      <c r="F3378" s="34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38">
        <f>ROUND((E3378/D3378)*100, 0)</f>
        <v>100</v>
      </c>
      <c r="P3378" s="19">
        <f t="shared" si="104"/>
        <v>421.11</v>
      </c>
      <c r="Q3378" t="s">
        <v>8321</v>
      </c>
      <c r="R3378" t="s">
        <v>8322</v>
      </c>
      <c r="S3378" s="30">
        <f>(((I3378/60)/60)/24)+DATE(1970, 1, 1)</f>
        <v>42119.659652777773</v>
      </c>
      <c r="T3378" s="30">
        <f t="shared" si="105"/>
        <v>42059.701319444444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 s="19">
        <v>8000</v>
      </c>
      <c r="E3379" s="19">
        <v>8084</v>
      </c>
      <c r="F3379" s="34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38">
        <f>ROUND((E3379/D3379)*100, 0)</f>
        <v>101</v>
      </c>
      <c r="P3379" s="19">
        <f t="shared" si="104"/>
        <v>104.99</v>
      </c>
      <c r="Q3379" t="s">
        <v>8321</v>
      </c>
      <c r="R3379" t="s">
        <v>8322</v>
      </c>
      <c r="S3379" s="30">
        <f>(((I3379/60)/60)/24)+DATE(1970, 1, 1)</f>
        <v>42083.705555555556</v>
      </c>
      <c r="T3379" s="30">
        <f t="shared" si="105"/>
        <v>42053.732627314821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 s="19">
        <v>550</v>
      </c>
      <c r="E3380" s="19">
        <v>592</v>
      </c>
      <c r="F3380" s="34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38">
        <f>ROUND((E3380/D3380)*100, 0)</f>
        <v>108</v>
      </c>
      <c r="P3380" s="19">
        <f t="shared" si="104"/>
        <v>28.19</v>
      </c>
      <c r="Q3380" t="s">
        <v>8321</v>
      </c>
      <c r="R3380" t="s">
        <v>8322</v>
      </c>
      <c r="S3380" s="30">
        <f>(((I3380/60)/60)/24)+DATE(1970, 1, 1)</f>
        <v>41882.547222222223</v>
      </c>
      <c r="T3380" s="30">
        <f t="shared" si="105"/>
        <v>41858.355393518519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 s="19">
        <v>2000</v>
      </c>
      <c r="E3381" s="19">
        <v>2073</v>
      </c>
      <c r="F3381" s="34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38">
        <f>ROUND((E3381/D3381)*100, 0)</f>
        <v>104</v>
      </c>
      <c r="P3381" s="19">
        <f t="shared" si="104"/>
        <v>54.55</v>
      </c>
      <c r="Q3381" t="s">
        <v>8321</v>
      </c>
      <c r="R3381" t="s">
        <v>8322</v>
      </c>
      <c r="S3381" s="30">
        <f>(((I3381/60)/60)/24)+DATE(1970, 1, 1)</f>
        <v>42242.958333333328</v>
      </c>
      <c r="T3381" s="30">
        <f t="shared" si="105"/>
        <v>42225.513888888891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 s="19">
        <v>3000</v>
      </c>
      <c r="E3382" s="19">
        <v>3133</v>
      </c>
      <c r="F3382" s="34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38">
        <f>ROUND((E3382/D3382)*100, 0)</f>
        <v>104</v>
      </c>
      <c r="P3382" s="19">
        <f t="shared" si="104"/>
        <v>111.89</v>
      </c>
      <c r="Q3382" t="s">
        <v>8321</v>
      </c>
      <c r="R3382" t="s">
        <v>8322</v>
      </c>
      <c r="S3382" s="30">
        <f>(((I3382/60)/60)/24)+DATE(1970, 1, 1)</f>
        <v>41972.995115740734</v>
      </c>
      <c r="T3382" s="30">
        <f t="shared" si="105"/>
        <v>41937.95344907407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 s="19">
        <v>4000</v>
      </c>
      <c r="E3383" s="19">
        <v>4090</v>
      </c>
      <c r="F3383" s="34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38">
        <f>ROUND((E3383/D3383)*100, 0)</f>
        <v>102</v>
      </c>
      <c r="P3383" s="19">
        <f t="shared" si="104"/>
        <v>85.21</v>
      </c>
      <c r="Q3383" t="s">
        <v>8321</v>
      </c>
      <c r="R3383" t="s">
        <v>8322</v>
      </c>
      <c r="S3383" s="30">
        <f>(((I3383/60)/60)/24)+DATE(1970, 1, 1)</f>
        <v>42074.143321759257</v>
      </c>
      <c r="T3383" s="30">
        <f t="shared" si="105"/>
        <v>42044.184988425928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 s="19">
        <v>3500</v>
      </c>
      <c r="E3384" s="19">
        <v>3526</v>
      </c>
      <c r="F3384" s="3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38">
        <f>ROUND((E3384/D3384)*100, 0)</f>
        <v>101</v>
      </c>
      <c r="P3384" s="19">
        <f t="shared" si="104"/>
        <v>76.650000000000006</v>
      </c>
      <c r="Q3384" t="s">
        <v>8321</v>
      </c>
      <c r="R3384" t="s">
        <v>8322</v>
      </c>
      <c r="S3384" s="30">
        <f>(((I3384/60)/60)/24)+DATE(1970, 1, 1)</f>
        <v>42583.957638888889</v>
      </c>
      <c r="T3384" s="30">
        <f t="shared" si="105"/>
        <v>42559.431203703702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 s="19">
        <v>1750</v>
      </c>
      <c r="E3385" s="19">
        <v>1955</v>
      </c>
      <c r="F3385" s="34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38">
        <f>ROUND((E3385/D3385)*100, 0)</f>
        <v>112</v>
      </c>
      <c r="P3385" s="19">
        <f t="shared" si="104"/>
        <v>65.17</v>
      </c>
      <c r="Q3385" t="s">
        <v>8321</v>
      </c>
      <c r="R3385" t="s">
        <v>8322</v>
      </c>
      <c r="S3385" s="30">
        <f>(((I3385/60)/60)/24)+DATE(1970, 1, 1)</f>
        <v>42544.782638888893</v>
      </c>
      <c r="T3385" s="30">
        <f t="shared" si="105"/>
        <v>42524.782638888893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 s="19">
        <v>6000</v>
      </c>
      <c r="E3386" s="19">
        <v>6000.66</v>
      </c>
      <c r="F3386" s="34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38">
        <f>ROUND((E3386/D3386)*100, 0)</f>
        <v>100</v>
      </c>
      <c r="P3386" s="19">
        <f t="shared" si="104"/>
        <v>93.76</v>
      </c>
      <c r="Q3386" t="s">
        <v>8321</v>
      </c>
      <c r="R3386" t="s">
        <v>8322</v>
      </c>
      <c r="S3386" s="30">
        <f>(((I3386/60)/60)/24)+DATE(1970, 1, 1)</f>
        <v>42329.125</v>
      </c>
      <c r="T3386" s="30">
        <f t="shared" si="105"/>
        <v>42292.087592592594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 s="19">
        <v>2000</v>
      </c>
      <c r="E3387" s="19">
        <v>2000</v>
      </c>
      <c r="F3387" s="34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38">
        <f>ROUND((E3387/D3387)*100, 0)</f>
        <v>100</v>
      </c>
      <c r="P3387" s="19">
        <f t="shared" si="104"/>
        <v>133.33000000000001</v>
      </c>
      <c r="Q3387" t="s">
        <v>8321</v>
      </c>
      <c r="R3387" t="s">
        <v>8322</v>
      </c>
      <c r="S3387" s="30">
        <f>(((I3387/60)/60)/24)+DATE(1970, 1, 1)</f>
        <v>41983.8675</v>
      </c>
      <c r="T3387" s="30">
        <f t="shared" si="105"/>
        <v>41953.8675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 s="19">
        <v>2000</v>
      </c>
      <c r="E3388" s="19">
        <v>2100</v>
      </c>
      <c r="F3388" s="34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38">
        <f>ROUND((E3388/D3388)*100, 0)</f>
        <v>105</v>
      </c>
      <c r="P3388" s="19">
        <f t="shared" si="104"/>
        <v>51.22</v>
      </c>
      <c r="Q3388" t="s">
        <v>8321</v>
      </c>
      <c r="R3388" t="s">
        <v>8322</v>
      </c>
      <c r="S3388" s="30">
        <f>(((I3388/60)/60)/24)+DATE(1970, 1, 1)</f>
        <v>41976.644745370373</v>
      </c>
      <c r="T3388" s="30">
        <f t="shared" si="105"/>
        <v>41946.644745370373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 s="19">
        <v>3000</v>
      </c>
      <c r="E3389" s="19">
        <v>3506</v>
      </c>
      <c r="F3389" s="34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38">
        <f>ROUND((E3389/D3389)*100, 0)</f>
        <v>117</v>
      </c>
      <c r="P3389" s="19">
        <f t="shared" si="104"/>
        <v>100.17</v>
      </c>
      <c r="Q3389" t="s">
        <v>8321</v>
      </c>
      <c r="R3389" t="s">
        <v>8322</v>
      </c>
      <c r="S3389" s="30">
        <f>(((I3389/60)/60)/24)+DATE(1970, 1, 1)</f>
        <v>41987.762592592597</v>
      </c>
      <c r="T3389" s="30">
        <f t="shared" si="105"/>
        <v>41947.762592592589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 s="19">
        <v>1500</v>
      </c>
      <c r="E3390" s="19">
        <v>1557</v>
      </c>
      <c r="F3390" s="34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38">
        <f>ROUND((E3390/D3390)*100, 0)</f>
        <v>104</v>
      </c>
      <c r="P3390" s="19">
        <f t="shared" si="104"/>
        <v>34.6</v>
      </c>
      <c r="Q3390" t="s">
        <v>8321</v>
      </c>
      <c r="R3390" t="s">
        <v>8322</v>
      </c>
      <c r="S3390" s="30">
        <f>(((I3390/60)/60)/24)+DATE(1970, 1, 1)</f>
        <v>42173.461122685185</v>
      </c>
      <c r="T3390" s="30">
        <f t="shared" si="105"/>
        <v>42143.461122685185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 s="19">
        <v>10000</v>
      </c>
      <c r="E3391" s="19">
        <v>11450</v>
      </c>
      <c r="F3391" s="34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38">
        <f>ROUND((E3391/D3391)*100, 0)</f>
        <v>115</v>
      </c>
      <c r="P3391" s="19">
        <f t="shared" si="104"/>
        <v>184.68</v>
      </c>
      <c r="Q3391" t="s">
        <v>8321</v>
      </c>
      <c r="R3391" t="s">
        <v>8322</v>
      </c>
      <c r="S3391" s="30">
        <f>(((I3391/60)/60)/24)+DATE(1970, 1, 1)</f>
        <v>42524.563449074078</v>
      </c>
      <c r="T3391" s="30">
        <f t="shared" si="105"/>
        <v>42494.563449074078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 s="19">
        <v>1500</v>
      </c>
      <c r="E3392" s="19">
        <v>1536</v>
      </c>
      <c r="F3392" s="34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38">
        <f>ROUND((E3392/D3392)*100, 0)</f>
        <v>102</v>
      </c>
      <c r="P3392" s="19">
        <f t="shared" si="104"/>
        <v>69.819999999999993</v>
      </c>
      <c r="Q3392" t="s">
        <v>8321</v>
      </c>
      <c r="R3392" t="s">
        <v>8322</v>
      </c>
      <c r="S3392" s="30">
        <f>(((I3392/60)/60)/24)+DATE(1970, 1, 1)</f>
        <v>41830.774826388886</v>
      </c>
      <c r="T3392" s="30">
        <f t="shared" si="105"/>
        <v>41815.774826388886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 s="19">
        <v>500</v>
      </c>
      <c r="E3393" s="19">
        <v>1115</v>
      </c>
      <c r="F3393" s="34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39">
        <f>ROUND((E3393/D3393)*100, 0)</f>
        <v>223</v>
      </c>
      <c r="P3393" s="19">
        <f t="shared" si="104"/>
        <v>61.94</v>
      </c>
      <c r="Q3393" t="s">
        <v>8321</v>
      </c>
      <c r="R3393" t="s">
        <v>8322</v>
      </c>
      <c r="S3393" s="30">
        <f>(((I3393/60)/60)/24)+DATE(1970, 1, 1)</f>
        <v>41859.936111111114</v>
      </c>
      <c r="T3393" s="30">
        <f t="shared" si="105"/>
        <v>41830.545694444445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 s="19">
        <v>500</v>
      </c>
      <c r="E3394" s="19">
        <v>500</v>
      </c>
      <c r="F3394" s="3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38">
        <f>ROUND((E3394/D3394)*100, 0)</f>
        <v>100</v>
      </c>
      <c r="P3394" s="19">
        <f t="shared" si="104"/>
        <v>41.67</v>
      </c>
      <c r="Q3394" t="s">
        <v>8321</v>
      </c>
      <c r="R3394" t="s">
        <v>8322</v>
      </c>
      <c r="S3394" s="30">
        <f>(((I3394/60)/60)/24)+DATE(1970, 1, 1)</f>
        <v>42496.845543981486</v>
      </c>
      <c r="T3394" s="30">
        <f t="shared" si="105"/>
        <v>42446.845543981486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 s="19">
        <v>1500</v>
      </c>
      <c r="E3395" s="19">
        <v>1587</v>
      </c>
      <c r="F3395" s="34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38">
        <f>ROUND((E3395/D3395)*100, 0)</f>
        <v>106</v>
      </c>
      <c r="P3395" s="19">
        <f t="shared" ref="P3395:P3458" si="106">IFERROR(ROUND((E3395/L3395), 2),0)</f>
        <v>36.07</v>
      </c>
      <c r="Q3395" t="s">
        <v>8321</v>
      </c>
      <c r="R3395" t="s">
        <v>8322</v>
      </c>
      <c r="S3395" s="30">
        <f>(((I3395/60)/60)/24)+DATE(1970, 1, 1)</f>
        <v>41949.031944444447</v>
      </c>
      <c r="T3395" s="30">
        <f t="shared" ref="T3395:T3458" si="107">(((J3395/60)/60)/24)+DATE(1970, 1, 1)</f>
        <v>41923.921643518523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 s="19">
        <v>550</v>
      </c>
      <c r="E3396" s="19">
        <v>783</v>
      </c>
      <c r="F3396" s="34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38">
        <f>ROUND((E3396/D3396)*100, 0)</f>
        <v>142</v>
      </c>
      <c r="P3396" s="19">
        <f t="shared" si="106"/>
        <v>29</v>
      </c>
      <c r="Q3396" t="s">
        <v>8321</v>
      </c>
      <c r="R3396" t="s">
        <v>8322</v>
      </c>
      <c r="S3396" s="30">
        <f>(((I3396/60)/60)/24)+DATE(1970, 1, 1)</f>
        <v>41847.59542824074</v>
      </c>
      <c r="T3396" s="30">
        <f t="shared" si="107"/>
        <v>41817.59542824074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 s="19">
        <v>500</v>
      </c>
      <c r="E3397" s="19">
        <v>920</v>
      </c>
      <c r="F3397" s="34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38">
        <f>ROUND((E3397/D3397)*100, 0)</f>
        <v>184</v>
      </c>
      <c r="P3397" s="19">
        <f t="shared" si="106"/>
        <v>24.21</v>
      </c>
      <c r="Q3397" t="s">
        <v>8321</v>
      </c>
      <c r="R3397" t="s">
        <v>8322</v>
      </c>
      <c r="S3397" s="30">
        <f>(((I3397/60)/60)/24)+DATE(1970, 1, 1)</f>
        <v>42154.756944444445</v>
      </c>
      <c r="T3397" s="30">
        <f t="shared" si="107"/>
        <v>42140.712314814817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 s="19">
        <v>1500</v>
      </c>
      <c r="E3398" s="19">
        <v>1565</v>
      </c>
      <c r="F3398" s="34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38">
        <f>ROUND((E3398/D3398)*100, 0)</f>
        <v>104</v>
      </c>
      <c r="P3398" s="19">
        <f t="shared" si="106"/>
        <v>55.89</v>
      </c>
      <c r="Q3398" t="s">
        <v>8321</v>
      </c>
      <c r="R3398" t="s">
        <v>8322</v>
      </c>
      <c r="S3398" s="30">
        <f>(((I3398/60)/60)/24)+DATE(1970, 1, 1)</f>
        <v>41791.165972222225</v>
      </c>
      <c r="T3398" s="30">
        <f t="shared" si="107"/>
        <v>41764.44663194444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 s="19">
        <v>250</v>
      </c>
      <c r="E3399" s="19">
        <v>280</v>
      </c>
      <c r="F3399" s="34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38">
        <f>ROUND((E3399/D3399)*100, 0)</f>
        <v>112</v>
      </c>
      <c r="P3399" s="19">
        <f t="shared" si="106"/>
        <v>11.67</v>
      </c>
      <c r="Q3399" t="s">
        <v>8321</v>
      </c>
      <c r="R3399" t="s">
        <v>8322</v>
      </c>
      <c r="S3399" s="30">
        <f>(((I3399/60)/60)/24)+DATE(1970, 1, 1)</f>
        <v>42418.916666666672</v>
      </c>
      <c r="T3399" s="30">
        <f t="shared" si="107"/>
        <v>42378.478344907402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 s="19">
        <v>4000</v>
      </c>
      <c r="E3400" s="19">
        <v>4443</v>
      </c>
      <c r="F3400" s="34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38">
        <f>ROUND((E3400/D3400)*100, 0)</f>
        <v>111</v>
      </c>
      <c r="P3400" s="19">
        <f t="shared" si="106"/>
        <v>68.349999999999994</v>
      </c>
      <c r="Q3400" t="s">
        <v>8321</v>
      </c>
      <c r="R3400" t="s">
        <v>8322</v>
      </c>
      <c r="S3400" s="30">
        <f>(((I3400/60)/60)/24)+DATE(1970, 1, 1)</f>
        <v>41964.708333333328</v>
      </c>
      <c r="T3400" s="30">
        <f t="shared" si="107"/>
        <v>41941.75203703704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 s="19">
        <v>1200</v>
      </c>
      <c r="E3401" s="19">
        <v>1245</v>
      </c>
      <c r="F3401" s="34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38">
        <f>ROUND((E3401/D3401)*100, 0)</f>
        <v>104</v>
      </c>
      <c r="P3401" s="19">
        <f t="shared" si="106"/>
        <v>27.07</v>
      </c>
      <c r="Q3401" t="s">
        <v>8321</v>
      </c>
      <c r="R3401" t="s">
        <v>8322</v>
      </c>
      <c r="S3401" s="30">
        <f>(((I3401/60)/60)/24)+DATE(1970, 1, 1)</f>
        <v>42056.920428240745</v>
      </c>
      <c r="T3401" s="30">
        <f t="shared" si="107"/>
        <v>42026.920428240745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 s="19">
        <v>10000</v>
      </c>
      <c r="E3402" s="19">
        <v>10041</v>
      </c>
      <c r="F3402" s="34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38">
        <f>ROUND((E3402/D3402)*100, 0)</f>
        <v>100</v>
      </c>
      <c r="P3402" s="19">
        <f t="shared" si="106"/>
        <v>118.13</v>
      </c>
      <c r="Q3402" t="s">
        <v>8321</v>
      </c>
      <c r="R3402" t="s">
        <v>8322</v>
      </c>
      <c r="S3402" s="30">
        <f>(((I3402/60)/60)/24)+DATE(1970, 1, 1)</f>
        <v>41879.953865740739</v>
      </c>
      <c r="T3402" s="30">
        <f t="shared" si="107"/>
        <v>41834.953865740739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 s="19">
        <v>2900</v>
      </c>
      <c r="E3403" s="19">
        <v>2954</v>
      </c>
      <c r="F3403" s="34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38">
        <f>ROUND((E3403/D3403)*100, 0)</f>
        <v>102</v>
      </c>
      <c r="P3403" s="19">
        <f t="shared" si="106"/>
        <v>44.76</v>
      </c>
      <c r="Q3403" t="s">
        <v>8321</v>
      </c>
      <c r="R3403" t="s">
        <v>8322</v>
      </c>
      <c r="S3403" s="30">
        <f>(((I3403/60)/60)/24)+DATE(1970, 1, 1)</f>
        <v>42223.723912037036</v>
      </c>
      <c r="T3403" s="30">
        <f t="shared" si="107"/>
        <v>42193.723912037036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 s="19">
        <v>15000</v>
      </c>
      <c r="E3404" s="19">
        <v>16465</v>
      </c>
      <c r="F3404" s="3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38">
        <f>ROUND((E3404/D3404)*100, 0)</f>
        <v>110</v>
      </c>
      <c r="P3404" s="19">
        <f t="shared" si="106"/>
        <v>99.79</v>
      </c>
      <c r="Q3404" t="s">
        <v>8321</v>
      </c>
      <c r="R3404" t="s">
        <v>8322</v>
      </c>
      <c r="S3404" s="30">
        <f>(((I3404/60)/60)/24)+DATE(1970, 1, 1)</f>
        <v>42320.104861111111</v>
      </c>
      <c r="T3404" s="30">
        <f t="shared" si="107"/>
        <v>42290.61855324074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 s="19">
        <v>2000</v>
      </c>
      <c r="E3405" s="19">
        <v>2000</v>
      </c>
      <c r="F3405" s="34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38">
        <f>ROUND((E3405/D3405)*100, 0)</f>
        <v>100</v>
      </c>
      <c r="P3405" s="19">
        <f t="shared" si="106"/>
        <v>117.65</v>
      </c>
      <c r="Q3405" t="s">
        <v>8321</v>
      </c>
      <c r="R3405" t="s">
        <v>8322</v>
      </c>
      <c r="S3405" s="30">
        <f>(((I3405/60)/60)/24)+DATE(1970, 1, 1)</f>
        <v>42180.462083333332</v>
      </c>
      <c r="T3405" s="30">
        <f t="shared" si="107"/>
        <v>42150.462083333332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 s="19">
        <v>500</v>
      </c>
      <c r="E3406" s="19">
        <v>610</v>
      </c>
      <c r="F3406" s="34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38">
        <f>ROUND((E3406/D3406)*100, 0)</f>
        <v>122</v>
      </c>
      <c r="P3406" s="19">
        <f t="shared" si="106"/>
        <v>203.33</v>
      </c>
      <c r="Q3406" t="s">
        <v>8321</v>
      </c>
      <c r="R3406" t="s">
        <v>8322</v>
      </c>
      <c r="S3406" s="30">
        <f>(((I3406/60)/60)/24)+DATE(1970, 1, 1)</f>
        <v>42172.503495370373</v>
      </c>
      <c r="T3406" s="30">
        <f t="shared" si="107"/>
        <v>42152.503495370373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 s="19">
        <v>350</v>
      </c>
      <c r="E3407" s="19">
        <v>481.5</v>
      </c>
      <c r="F3407" s="34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38">
        <f>ROUND((E3407/D3407)*100, 0)</f>
        <v>138</v>
      </c>
      <c r="P3407" s="19">
        <f t="shared" si="106"/>
        <v>28.32</v>
      </c>
      <c r="Q3407" t="s">
        <v>8321</v>
      </c>
      <c r="R3407" t="s">
        <v>8322</v>
      </c>
      <c r="S3407" s="30">
        <f>(((I3407/60)/60)/24)+DATE(1970, 1, 1)</f>
        <v>42430.999305555553</v>
      </c>
      <c r="T3407" s="30">
        <f t="shared" si="107"/>
        <v>42410.017199074078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 s="19">
        <v>10000</v>
      </c>
      <c r="E3408" s="19">
        <v>10031</v>
      </c>
      <c r="F3408" s="34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38">
        <f>ROUND((E3408/D3408)*100, 0)</f>
        <v>100</v>
      </c>
      <c r="P3408" s="19">
        <f t="shared" si="106"/>
        <v>110.23</v>
      </c>
      <c r="Q3408" t="s">
        <v>8321</v>
      </c>
      <c r="R3408" t="s">
        <v>8322</v>
      </c>
      <c r="S3408" s="30">
        <f>(((I3408/60)/60)/24)+DATE(1970, 1, 1)</f>
        <v>41836.492777777778</v>
      </c>
      <c r="T3408" s="30">
        <f t="shared" si="107"/>
        <v>41791.492777777778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 s="19">
        <v>2000</v>
      </c>
      <c r="E3409" s="19">
        <v>2142</v>
      </c>
      <c r="F3409" s="34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38">
        <f>ROUND((E3409/D3409)*100, 0)</f>
        <v>107</v>
      </c>
      <c r="P3409" s="19">
        <f t="shared" si="106"/>
        <v>31.97</v>
      </c>
      <c r="Q3409" t="s">
        <v>8321</v>
      </c>
      <c r="R3409" t="s">
        <v>8322</v>
      </c>
      <c r="S3409" s="30">
        <f>(((I3409/60)/60)/24)+DATE(1970, 1, 1)</f>
        <v>41826.422326388885</v>
      </c>
      <c r="T3409" s="30">
        <f t="shared" si="107"/>
        <v>41796.422326388885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 s="19">
        <v>500</v>
      </c>
      <c r="E3410" s="19">
        <v>1055</v>
      </c>
      <c r="F3410" s="34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39">
        <f>ROUND((E3410/D3410)*100, 0)</f>
        <v>211</v>
      </c>
      <c r="P3410" s="19">
        <f t="shared" si="106"/>
        <v>58.61</v>
      </c>
      <c r="Q3410" t="s">
        <v>8321</v>
      </c>
      <c r="R3410" t="s">
        <v>8322</v>
      </c>
      <c r="S3410" s="30">
        <f>(((I3410/60)/60)/24)+DATE(1970, 1, 1)</f>
        <v>41838.991944444446</v>
      </c>
      <c r="T3410" s="30">
        <f t="shared" si="107"/>
        <v>41808.991944444446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 s="19">
        <v>500</v>
      </c>
      <c r="E3411" s="19">
        <v>618</v>
      </c>
      <c r="F3411" s="34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38">
        <f>ROUND((E3411/D3411)*100, 0)</f>
        <v>124</v>
      </c>
      <c r="P3411" s="19">
        <f t="shared" si="106"/>
        <v>29.43</v>
      </c>
      <c r="Q3411" t="s">
        <v>8321</v>
      </c>
      <c r="R3411" t="s">
        <v>8322</v>
      </c>
      <c r="S3411" s="30">
        <f>(((I3411/60)/60)/24)+DATE(1970, 1, 1)</f>
        <v>42582.873611111107</v>
      </c>
      <c r="T3411" s="30">
        <f t="shared" si="107"/>
        <v>42544.814328703709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 s="19">
        <v>3000</v>
      </c>
      <c r="E3412" s="19">
        <v>3255</v>
      </c>
      <c r="F3412" s="34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38">
        <f>ROUND((E3412/D3412)*100, 0)</f>
        <v>109</v>
      </c>
      <c r="P3412" s="19">
        <f t="shared" si="106"/>
        <v>81.38</v>
      </c>
      <c r="Q3412" t="s">
        <v>8321</v>
      </c>
      <c r="R3412" t="s">
        <v>8322</v>
      </c>
      <c r="S3412" s="30">
        <f>(((I3412/60)/60)/24)+DATE(1970, 1, 1)</f>
        <v>42527.291666666672</v>
      </c>
      <c r="T3412" s="30">
        <f t="shared" si="107"/>
        <v>42500.041550925926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 s="19">
        <v>15000</v>
      </c>
      <c r="E3413" s="19">
        <v>15535</v>
      </c>
      <c r="F3413" s="34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38">
        <f>ROUND((E3413/D3413)*100, 0)</f>
        <v>104</v>
      </c>
      <c r="P3413" s="19">
        <f t="shared" si="106"/>
        <v>199.17</v>
      </c>
      <c r="Q3413" t="s">
        <v>8321</v>
      </c>
      <c r="R3413" t="s">
        <v>8322</v>
      </c>
      <c r="S3413" s="30">
        <f>(((I3413/60)/60)/24)+DATE(1970, 1, 1)</f>
        <v>42285.022824074069</v>
      </c>
      <c r="T3413" s="30">
        <f t="shared" si="107"/>
        <v>42265.022824074069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 s="19">
        <v>3000</v>
      </c>
      <c r="E3414" s="19">
        <v>3000</v>
      </c>
      <c r="F3414" s="3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38">
        <f>ROUND((E3414/D3414)*100, 0)</f>
        <v>100</v>
      </c>
      <c r="P3414" s="19">
        <f t="shared" si="106"/>
        <v>115.38</v>
      </c>
      <c r="Q3414" t="s">
        <v>8321</v>
      </c>
      <c r="R3414" t="s">
        <v>8322</v>
      </c>
      <c r="S3414" s="30">
        <f>(((I3414/60)/60)/24)+DATE(1970, 1, 1)</f>
        <v>41909.959050925929</v>
      </c>
      <c r="T3414" s="30">
        <f t="shared" si="107"/>
        <v>41879.959050925929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 s="19">
        <v>500</v>
      </c>
      <c r="E3415" s="19">
        <v>650</v>
      </c>
      <c r="F3415" s="34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38">
        <f>ROUND((E3415/D3415)*100, 0)</f>
        <v>130</v>
      </c>
      <c r="P3415" s="19">
        <f t="shared" si="106"/>
        <v>46.43</v>
      </c>
      <c r="Q3415" t="s">
        <v>8321</v>
      </c>
      <c r="R3415" t="s">
        <v>8322</v>
      </c>
      <c r="S3415" s="30">
        <f>(((I3415/60)/60)/24)+DATE(1970, 1, 1)</f>
        <v>42063.207638888889</v>
      </c>
      <c r="T3415" s="30">
        <f t="shared" si="107"/>
        <v>42053.733078703706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 s="19">
        <v>3000</v>
      </c>
      <c r="E3416" s="19">
        <v>3105</v>
      </c>
      <c r="F3416" s="34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38">
        <f>ROUND((E3416/D3416)*100, 0)</f>
        <v>104</v>
      </c>
      <c r="P3416" s="19">
        <f t="shared" si="106"/>
        <v>70.569999999999993</v>
      </c>
      <c r="Q3416" t="s">
        <v>8321</v>
      </c>
      <c r="R3416" t="s">
        <v>8322</v>
      </c>
      <c r="S3416" s="30">
        <f>(((I3416/60)/60)/24)+DATE(1970, 1, 1)</f>
        <v>42705.332638888889</v>
      </c>
      <c r="T3416" s="30">
        <f t="shared" si="107"/>
        <v>42675.832465277781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 s="19">
        <v>200</v>
      </c>
      <c r="E3417" s="19">
        <v>200</v>
      </c>
      <c r="F3417" s="34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38">
        <f>ROUND((E3417/D3417)*100, 0)</f>
        <v>100</v>
      </c>
      <c r="P3417" s="19">
        <f t="shared" si="106"/>
        <v>22.22</v>
      </c>
      <c r="Q3417" t="s">
        <v>8321</v>
      </c>
      <c r="R3417" t="s">
        <v>8322</v>
      </c>
      <c r="S3417" s="30">
        <f>(((I3417/60)/60)/24)+DATE(1970, 1, 1)</f>
        <v>42477.979166666672</v>
      </c>
      <c r="T3417" s="30">
        <f t="shared" si="107"/>
        <v>42467.144166666665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 s="19">
        <v>4000</v>
      </c>
      <c r="E3418" s="19">
        <v>4784</v>
      </c>
      <c r="F3418" s="34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38">
        <f>ROUND((E3418/D3418)*100, 0)</f>
        <v>120</v>
      </c>
      <c r="P3418" s="19">
        <f t="shared" si="106"/>
        <v>159.47</v>
      </c>
      <c r="Q3418" t="s">
        <v>8321</v>
      </c>
      <c r="R3418" t="s">
        <v>8322</v>
      </c>
      <c r="S3418" s="30">
        <f>(((I3418/60)/60)/24)+DATE(1970, 1, 1)</f>
        <v>42117.770833333328</v>
      </c>
      <c r="T3418" s="30">
        <f t="shared" si="107"/>
        <v>42089.412557870368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 s="19">
        <v>1700</v>
      </c>
      <c r="E3419" s="19">
        <v>1700.01</v>
      </c>
      <c r="F3419" s="34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38">
        <f>ROUND((E3419/D3419)*100, 0)</f>
        <v>100</v>
      </c>
      <c r="P3419" s="19">
        <f t="shared" si="106"/>
        <v>37.78</v>
      </c>
      <c r="Q3419" t="s">
        <v>8321</v>
      </c>
      <c r="R3419" t="s">
        <v>8322</v>
      </c>
      <c r="S3419" s="30">
        <f>(((I3419/60)/60)/24)+DATE(1970, 1, 1)</f>
        <v>41938.029861111114</v>
      </c>
      <c r="T3419" s="30">
        <f t="shared" si="107"/>
        <v>41894.91375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 s="19">
        <v>4000</v>
      </c>
      <c r="E3420" s="19">
        <v>4035</v>
      </c>
      <c r="F3420" s="34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38">
        <f>ROUND((E3420/D3420)*100, 0)</f>
        <v>101</v>
      </c>
      <c r="P3420" s="19">
        <f t="shared" si="106"/>
        <v>72.05</v>
      </c>
      <c r="Q3420" t="s">
        <v>8321</v>
      </c>
      <c r="R3420" t="s">
        <v>8322</v>
      </c>
      <c r="S3420" s="30">
        <f>(((I3420/60)/60)/24)+DATE(1970, 1, 1)</f>
        <v>41782.83457175926</v>
      </c>
      <c r="T3420" s="30">
        <f t="shared" si="107"/>
        <v>41752.83457175926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 s="19">
        <v>2750</v>
      </c>
      <c r="E3421" s="19">
        <v>2930</v>
      </c>
      <c r="F3421" s="34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38">
        <f>ROUND((E3421/D3421)*100, 0)</f>
        <v>107</v>
      </c>
      <c r="P3421" s="19">
        <f t="shared" si="106"/>
        <v>63.7</v>
      </c>
      <c r="Q3421" t="s">
        <v>8321</v>
      </c>
      <c r="R3421" t="s">
        <v>8322</v>
      </c>
      <c r="S3421" s="30">
        <f>(((I3421/60)/60)/24)+DATE(1970, 1, 1)</f>
        <v>42466.895833333328</v>
      </c>
      <c r="T3421" s="30">
        <f t="shared" si="107"/>
        <v>42448.821585648147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 s="19">
        <v>700</v>
      </c>
      <c r="E3422" s="19">
        <v>966</v>
      </c>
      <c r="F3422" s="34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38">
        <f>ROUND((E3422/D3422)*100, 0)</f>
        <v>138</v>
      </c>
      <c r="P3422" s="19">
        <f t="shared" si="106"/>
        <v>28.41</v>
      </c>
      <c r="Q3422" t="s">
        <v>8321</v>
      </c>
      <c r="R3422" t="s">
        <v>8322</v>
      </c>
      <c r="S3422" s="30">
        <f>(((I3422/60)/60)/24)+DATE(1970, 1, 1)</f>
        <v>42414</v>
      </c>
      <c r="T3422" s="30">
        <f t="shared" si="107"/>
        <v>42405.090300925927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 s="19">
        <v>10000</v>
      </c>
      <c r="E3423" s="19">
        <v>10115</v>
      </c>
      <c r="F3423" s="34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38">
        <f>ROUND((E3423/D3423)*100, 0)</f>
        <v>101</v>
      </c>
      <c r="P3423" s="19">
        <f t="shared" si="106"/>
        <v>103.21</v>
      </c>
      <c r="Q3423" t="s">
        <v>8321</v>
      </c>
      <c r="R3423" t="s">
        <v>8322</v>
      </c>
      <c r="S3423" s="30">
        <f>(((I3423/60)/60)/24)+DATE(1970, 1, 1)</f>
        <v>42067.791238425925</v>
      </c>
      <c r="T3423" s="30">
        <f t="shared" si="107"/>
        <v>42037.791238425925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 s="19">
        <v>3000</v>
      </c>
      <c r="E3424" s="19">
        <v>3273</v>
      </c>
      <c r="F3424" s="3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38">
        <f>ROUND((E3424/D3424)*100, 0)</f>
        <v>109</v>
      </c>
      <c r="P3424" s="19">
        <f t="shared" si="106"/>
        <v>71.150000000000006</v>
      </c>
      <c r="Q3424" t="s">
        <v>8321</v>
      </c>
      <c r="R3424" t="s">
        <v>8322</v>
      </c>
      <c r="S3424" s="30">
        <f>(((I3424/60)/60)/24)+DATE(1970, 1, 1)</f>
        <v>42352</v>
      </c>
      <c r="T3424" s="30">
        <f t="shared" si="107"/>
        <v>42323.562222222223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 s="19">
        <v>250</v>
      </c>
      <c r="E3425" s="19">
        <v>350</v>
      </c>
      <c r="F3425" s="34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38">
        <f>ROUND((E3425/D3425)*100, 0)</f>
        <v>140</v>
      </c>
      <c r="P3425" s="19">
        <f t="shared" si="106"/>
        <v>35</v>
      </c>
      <c r="Q3425" t="s">
        <v>8321</v>
      </c>
      <c r="R3425" t="s">
        <v>8322</v>
      </c>
      <c r="S3425" s="30">
        <f>(((I3425/60)/60)/24)+DATE(1970, 1, 1)</f>
        <v>42118.911354166667</v>
      </c>
      <c r="T3425" s="30">
        <f t="shared" si="107"/>
        <v>42088.911354166667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 s="19">
        <v>6000</v>
      </c>
      <c r="E3426" s="19">
        <v>6215</v>
      </c>
      <c r="F3426" s="34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38">
        <f>ROUND((E3426/D3426)*100, 0)</f>
        <v>104</v>
      </c>
      <c r="P3426" s="19">
        <f t="shared" si="106"/>
        <v>81.78</v>
      </c>
      <c r="Q3426" t="s">
        <v>8321</v>
      </c>
      <c r="R3426" t="s">
        <v>8322</v>
      </c>
      <c r="S3426" s="30">
        <f>(((I3426/60)/60)/24)+DATE(1970, 1, 1)</f>
        <v>42040.290972222225</v>
      </c>
      <c r="T3426" s="30">
        <f t="shared" si="107"/>
        <v>42018.676898148144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 s="19">
        <v>30000</v>
      </c>
      <c r="E3427" s="19">
        <v>30891.1</v>
      </c>
      <c r="F3427" s="34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38">
        <f>ROUND((E3427/D3427)*100, 0)</f>
        <v>103</v>
      </c>
      <c r="P3427" s="19">
        <f t="shared" si="106"/>
        <v>297.02999999999997</v>
      </c>
      <c r="Q3427" t="s">
        <v>8321</v>
      </c>
      <c r="R3427" t="s">
        <v>8322</v>
      </c>
      <c r="S3427" s="30">
        <f>(((I3427/60)/60)/24)+DATE(1970, 1, 1)</f>
        <v>41916.617314814815</v>
      </c>
      <c r="T3427" s="30">
        <f t="shared" si="107"/>
        <v>41884.617314814815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 s="19">
        <v>3750</v>
      </c>
      <c r="E3428" s="19">
        <v>4055</v>
      </c>
      <c r="F3428" s="34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38">
        <f>ROUND((E3428/D3428)*100, 0)</f>
        <v>108</v>
      </c>
      <c r="P3428" s="19">
        <f t="shared" si="106"/>
        <v>46.61</v>
      </c>
      <c r="Q3428" t="s">
        <v>8321</v>
      </c>
      <c r="R3428" t="s">
        <v>8322</v>
      </c>
      <c r="S3428" s="30">
        <f>(((I3428/60)/60)/24)+DATE(1970, 1, 1)</f>
        <v>41903.083333333336</v>
      </c>
      <c r="T3428" s="30">
        <f t="shared" si="107"/>
        <v>41884.056747685187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 s="19">
        <v>1500</v>
      </c>
      <c r="E3429" s="19">
        <v>1500</v>
      </c>
      <c r="F3429" s="34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38">
        <f>ROUND((E3429/D3429)*100, 0)</f>
        <v>100</v>
      </c>
      <c r="P3429" s="19">
        <f t="shared" si="106"/>
        <v>51.72</v>
      </c>
      <c r="Q3429" t="s">
        <v>8321</v>
      </c>
      <c r="R3429" t="s">
        <v>8322</v>
      </c>
      <c r="S3429" s="30">
        <f>(((I3429/60)/60)/24)+DATE(1970, 1, 1)</f>
        <v>41822.645277777774</v>
      </c>
      <c r="T3429" s="30">
        <f t="shared" si="107"/>
        <v>41792.645277777774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 s="19">
        <v>2000</v>
      </c>
      <c r="E3430" s="19">
        <v>2055</v>
      </c>
      <c r="F3430" s="34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38">
        <f>ROUND((E3430/D3430)*100, 0)</f>
        <v>103</v>
      </c>
      <c r="P3430" s="19">
        <f t="shared" si="106"/>
        <v>40.29</v>
      </c>
      <c r="Q3430" t="s">
        <v>8321</v>
      </c>
      <c r="R3430" t="s">
        <v>8322</v>
      </c>
      <c r="S3430" s="30">
        <f>(((I3430/60)/60)/24)+DATE(1970, 1, 1)</f>
        <v>42063.708333333328</v>
      </c>
      <c r="T3430" s="30">
        <f t="shared" si="107"/>
        <v>42038.720451388886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 s="19">
        <v>150</v>
      </c>
      <c r="E3431" s="19">
        <v>195</v>
      </c>
      <c r="F3431" s="34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38">
        <f>ROUND((E3431/D3431)*100, 0)</f>
        <v>130</v>
      </c>
      <c r="P3431" s="19">
        <f t="shared" si="106"/>
        <v>16.25</v>
      </c>
      <c r="Q3431" t="s">
        <v>8321</v>
      </c>
      <c r="R3431" t="s">
        <v>8322</v>
      </c>
      <c r="S3431" s="30">
        <f>(((I3431/60)/60)/24)+DATE(1970, 1, 1)</f>
        <v>42676.021539351852</v>
      </c>
      <c r="T3431" s="30">
        <f t="shared" si="107"/>
        <v>42662.021539351852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 s="19">
        <v>2000</v>
      </c>
      <c r="E3432" s="19">
        <v>2170.9899999999998</v>
      </c>
      <c r="F3432" s="34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38">
        <f>ROUND((E3432/D3432)*100, 0)</f>
        <v>109</v>
      </c>
      <c r="P3432" s="19">
        <f t="shared" si="106"/>
        <v>30.15</v>
      </c>
      <c r="Q3432" t="s">
        <v>8321</v>
      </c>
      <c r="R3432" t="s">
        <v>8322</v>
      </c>
      <c r="S3432" s="30">
        <f>(((I3432/60)/60)/24)+DATE(1970, 1, 1)</f>
        <v>41850.945613425924</v>
      </c>
      <c r="T3432" s="30">
        <f t="shared" si="107"/>
        <v>41820.945613425924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 s="19">
        <v>2000</v>
      </c>
      <c r="E3433" s="19">
        <v>2000</v>
      </c>
      <c r="F3433" s="34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38">
        <f>ROUND((E3433/D3433)*100, 0)</f>
        <v>100</v>
      </c>
      <c r="P3433" s="19">
        <f t="shared" si="106"/>
        <v>95.24</v>
      </c>
      <c r="Q3433" t="s">
        <v>8321</v>
      </c>
      <c r="R3433" t="s">
        <v>8322</v>
      </c>
      <c r="S3433" s="30">
        <f>(((I3433/60)/60)/24)+DATE(1970, 1, 1)</f>
        <v>41869.730937500004</v>
      </c>
      <c r="T3433" s="30">
        <f t="shared" si="107"/>
        <v>41839.730937500004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 s="19">
        <v>2000</v>
      </c>
      <c r="E3434" s="19">
        <v>2193</v>
      </c>
      <c r="F3434" s="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38">
        <f>ROUND((E3434/D3434)*100, 0)</f>
        <v>110</v>
      </c>
      <c r="P3434" s="19">
        <f t="shared" si="106"/>
        <v>52.21</v>
      </c>
      <c r="Q3434" t="s">
        <v>8321</v>
      </c>
      <c r="R3434" t="s">
        <v>8322</v>
      </c>
      <c r="S3434" s="30">
        <f>(((I3434/60)/60)/24)+DATE(1970, 1, 1)</f>
        <v>42405.916666666672</v>
      </c>
      <c r="T3434" s="30">
        <f t="shared" si="107"/>
        <v>42380.581180555557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 s="19">
        <v>9500</v>
      </c>
      <c r="E3435" s="19">
        <v>9525</v>
      </c>
      <c r="F3435" s="34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38">
        <f>ROUND((E3435/D3435)*100, 0)</f>
        <v>100</v>
      </c>
      <c r="P3435" s="19">
        <f t="shared" si="106"/>
        <v>134.15</v>
      </c>
      <c r="Q3435" t="s">
        <v>8321</v>
      </c>
      <c r="R3435" t="s">
        <v>8322</v>
      </c>
      <c r="S3435" s="30">
        <f>(((I3435/60)/60)/24)+DATE(1970, 1, 1)</f>
        <v>41807.125</v>
      </c>
      <c r="T3435" s="30">
        <f t="shared" si="107"/>
        <v>41776.063136574077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 s="19">
        <v>10000</v>
      </c>
      <c r="E3436" s="19">
        <v>10555</v>
      </c>
      <c r="F3436" s="34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38">
        <f>ROUND((E3436/D3436)*100, 0)</f>
        <v>106</v>
      </c>
      <c r="P3436" s="19">
        <f t="shared" si="106"/>
        <v>62.83</v>
      </c>
      <c r="Q3436" t="s">
        <v>8321</v>
      </c>
      <c r="R3436" t="s">
        <v>8322</v>
      </c>
      <c r="S3436" s="30">
        <f>(((I3436/60)/60)/24)+DATE(1970, 1, 1)</f>
        <v>41830.380428240744</v>
      </c>
      <c r="T3436" s="30">
        <f t="shared" si="107"/>
        <v>41800.380428240744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 s="19">
        <v>1000</v>
      </c>
      <c r="E3437" s="19">
        <v>1120</v>
      </c>
      <c r="F3437" s="34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38">
        <f>ROUND((E3437/D3437)*100, 0)</f>
        <v>112</v>
      </c>
      <c r="P3437" s="19">
        <f t="shared" si="106"/>
        <v>58.95</v>
      </c>
      <c r="Q3437" t="s">
        <v>8321</v>
      </c>
      <c r="R3437" t="s">
        <v>8322</v>
      </c>
      <c r="S3437" s="30">
        <f>(((I3437/60)/60)/24)+DATE(1970, 1, 1)</f>
        <v>42589.125</v>
      </c>
      <c r="T3437" s="30">
        <f t="shared" si="107"/>
        <v>42572.61681712963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 s="19">
        <v>5000</v>
      </c>
      <c r="E3438" s="19">
        <v>5295</v>
      </c>
      <c r="F3438" s="34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38">
        <f>ROUND((E3438/D3438)*100, 0)</f>
        <v>106</v>
      </c>
      <c r="P3438" s="19">
        <f t="shared" si="106"/>
        <v>143.11000000000001</v>
      </c>
      <c r="Q3438" t="s">
        <v>8321</v>
      </c>
      <c r="R3438" t="s">
        <v>8322</v>
      </c>
      <c r="S3438" s="30">
        <f>(((I3438/60)/60)/24)+DATE(1970, 1, 1)</f>
        <v>41872.686111111114</v>
      </c>
      <c r="T3438" s="30">
        <f t="shared" si="107"/>
        <v>41851.541585648149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 s="19">
        <v>3000</v>
      </c>
      <c r="E3439" s="19">
        <v>3030</v>
      </c>
      <c r="F3439" s="34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38">
        <f>ROUND((E3439/D3439)*100, 0)</f>
        <v>101</v>
      </c>
      <c r="P3439" s="19">
        <f t="shared" si="106"/>
        <v>84.17</v>
      </c>
      <c r="Q3439" t="s">
        <v>8321</v>
      </c>
      <c r="R3439" t="s">
        <v>8322</v>
      </c>
      <c r="S3439" s="30">
        <f>(((I3439/60)/60)/24)+DATE(1970, 1, 1)</f>
        <v>42235.710879629631</v>
      </c>
      <c r="T3439" s="30">
        <f t="shared" si="107"/>
        <v>42205.710879629631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 s="19">
        <v>2500</v>
      </c>
      <c r="E3440" s="19">
        <v>2605</v>
      </c>
      <c r="F3440" s="34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38">
        <f>ROUND((E3440/D3440)*100, 0)</f>
        <v>104</v>
      </c>
      <c r="P3440" s="19">
        <f t="shared" si="106"/>
        <v>186.07</v>
      </c>
      <c r="Q3440" t="s">
        <v>8321</v>
      </c>
      <c r="R3440" t="s">
        <v>8322</v>
      </c>
      <c r="S3440" s="30">
        <f>(((I3440/60)/60)/24)+DATE(1970, 1, 1)</f>
        <v>42126.875</v>
      </c>
      <c r="T3440" s="30">
        <f t="shared" si="107"/>
        <v>42100.927858796291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 s="19">
        <v>1200</v>
      </c>
      <c r="E3441" s="19">
        <v>1616.14</v>
      </c>
      <c r="F3441" s="34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38">
        <f>ROUND((E3441/D3441)*100, 0)</f>
        <v>135</v>
      </c>
      <c r="P3441" s="19">
        <f t="shared" si="106"/>
        <v>89.79</v>
      </c>
      <c r="Q3441" t="s">
        <v>8321</v>
      </c>
      <c r="R3441" t="s">
        <v>8322</v>
      </c>
      <c r="S3441" s="30">
        <f>(((I3441/60)/60)/24)+DATE(1970, 1, 1)</f>
        <v>42388.207638888889</v>
      </c>
      <c r="T3441" s="30">
        <f t="shared" si="107"/>
        <v>42374.911226851851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 s="19">
        <v>5000</v>
      </c>
      <c r="E3442" s="19">
        <v>5260.92</v>
      </c>
      <c r="F3442" s="34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38">
        <f>ROUND((E3442/D3442)*100, 0)</f>
        <v>105</v>
      </c>
      <c r="P3442" s="19">
        <f t="shared" si="106"/>
        <v>64.16</v>
      </c>
      <c r="Q3442" t="s">
        <v>8321</v>
      </c>
      <c r="R3442" t="s">
        <v>8322</v>
      </c>
      <c r="S3442" s="30">
        <f>(((I3442/60)/60)/24)+DATE(1970, 1, 1)</f>
        <v>41831.677083333336</v>
      </c>
      <c r="T3442" s="30">
        <f t="shared" si="107"/>
        <v>41809.12300925926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 s="19">
        <v>2500</v>
      </c>
      <c r="E3443" s="19">
        <v>2565</v>
      </c>
      <c r="F3443" s="34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38">
        <f>ROUND((E3443/D3443)*100, 0)</f>
        <v>103</v>
      </c>
      <c r="P3443" s="19">
        <f t="shared" si="106"/>
        <v>59.65</v>
      </c>
      <c r="Q3443" t="s">
        <v>8321</v>
      </c>
      <c r="R3443" t="s">
        <v>8322</v>
      </c>
      <c r="S3443" s="30">
        <f>(((I3443/60)/60)/24)+DATE(1970, 1, 1)</f>
        <v>42321.845138888893</v>
      </c>
      <c r="T3443" s="30">
        <f t="shared" si="107"/>
        <v>42294.429641203707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 s="19">
        <v>250</v>
      </c>
      <c r="E3444" s="19">
        <v>250</v>
      </c>
      <c r="F3444" s="3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38">
        <f>ROUND((E3444/D3444)*100, 0)</f>
        <v>100</v>
      </c>
      <c r="P3444" s="19">
        <f t="shared" si="106"/>
        <v>31.25</v>
      </c>
      <c r="Q3444" t="s">
        <v>8321</v>
      </c>
      <c r="R3444" t="s">
        <v>8322</v>
      </c>
      <c r="S3444" s="30">
        <f>(((I3444/60)/60)/24)+DATE(1970, 1, 1)</f>
        <v>42154.841111111105</v>
      </c>
      <c r="T3444" s="30">
        <f t="shared" si="107"/>
        <v>42124.841111111105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 s="19">
        <v>1000</v>
      </c>
      <c r="E3445" s="19">
        <v>1855</v>
      </c>
      <c r="F3445" s="34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38">
        <f>ROUND((E3445/D3445)*100, 0)</f>
        <v>186</v>
      </c>
      <c r="P3445" s="19">
        <f t="shared" si="106"/>
        <v>41.22</v>
      </c>
      <c r="Q3445" t="s">
        <v>8321</v>
      </c>
      <c r="R3445" t="s">
        <v>8322</v>
      </c>
      <c r="S3445" s="30">
        <f>(((I3445/60)/60)/24)+DATE(1970, 1, 1)</f>
        <v>41891.524837962963</v>
      </c>
      <c r="T3445" s="30">
        <f t="shared" si="107"/>
        <v>41861.524837962963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 s="19">
        <v>300</v>
      </c>
      <c r="E3446" s="19">
        <v>867</v>
      </c>
      <c r="F3446" s="34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39">
        <f>ROUND((E3446/D3446)*100, 0)</f>
        <v>289</v>
      </c>
      <c r="P3446" s="19">
        <f t="shared" si="106"/>
        <v>43.35</v>
      </c>
      <c r="Q3446" t="s">
        <v>8321</v>
      </c>
      <c r="R3446" t="s">
        <v>8322</v>
      </c>
      <c r="S3446" s="30">
        <f>(((I3446/60)/60)/24)+DATE(1970, 1, 1)</f>
        <v>42529.582638888889</v>
      </c>
      <c r="T3446" s="30">
        <f t="shared" si="107"/>
        <v>42521.291504629626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 s="19">
        <v>2000</v>
      </c>
      <c r="E3447" s="19">
        <v>2000</v>
      </c>
      <c r="F3447" s="34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38">
        <f>ROUND((E3447/D3447)*100, 0)</f>
        <v>100</v>
      </c>
      <c r="P3447" s="19">
        <f t="shared" si="106"/>
        <v>64.52</v>
      </c>
      <c r="Q3447" t="s">
        <v>8321</v>
      </c>
      <c r="R3447" t="s">
        <v>8322</v>
      </c>
      <c r="S3447" s="30">
        <f>(((I3447/60)/60)/24)+DATE(1970, 1, 1)</f>
        <v>42300.530509259261</v>
      </c>
      <c r="T3447" s="30">
        <f t="shared" si="107"/>
        <v>42272.530509259261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 s="19">
        <v>1000</v>
      </c>
      <c r="E3448" s="19">
        <v>1082</v>
      </c>
      <c r="F3448" s="34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38">
        <f>ROUND((E3448/D3448)*100, 0)</f>
        <v>108</v>
      </c>
      <c r="P3448" s="19">
        <f t="shared" si="106"/>
        <v>43.28</v>
      </c>
      <c r="Q3448" t="s">
        <v>8321</v>
      </c>
      <c r="R3448" t="s">
        <v>8322</v>
      </c>
      <c r="S3448" s="30">
        <f>(((I3448/60)/60)/24)+DATE(1970, 1, 1)</f>
        <v>42040.513888888891</v>
      </c>
      <c r="T3448" s="30">
        <f t="shared" si="107"/>
        <v>42016.832465277781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 s="19">
        <v>1000</v>
      </c>
      <c r="E3449" s="19">
        <v>1078</v>
      </c>
      <c r="F3449" s="34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38">
        <f>ROUND((E3449/D3449)*100, 0)</f>
        <v>108</v>
      </c>
      <c r="P3449" s="19">
        <f t="shared" si="106"/>
        <v>77</v>
      </c>
      <c r="Q3449" t="s">
        <v>8321</v>
      </c>
      <c r="R3449" t="s">
        <v>8322</v>
      </c>
      <c r="S3449" s="30">
        <f>(((I3449/60)/60)/24)+DATE(1970, 1, 1)</f>
        <v>42447.847361111111</v>
      </c>
      <c r="T3449" s="30">
        <f t="shared" si="107"/>
        <v>42402.889027777783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 s="19">
        <v>2100</v>
      </c>
      <c r="E3450" s="19">
        <v>2305</v>
      </c>
      <c r="F3450" s="34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38">
        <f>ROUND((E3450/D3450)*100, 0)</f>
        <v>110</v>
      </c>
      <c r="P3450" s="19">
        <f t="shared" si="106"/>
        <v>51.22</v>
      </c>
      <c r="Q3450" t="s">
        <v>8321</v>
      </c>
      <c r="R3450" t="s">
        <v>8322</v>
      </c>
      <c r="S3450" s="30">
        <f>(((I3450/60)/60)/24)+DATE(1970, 1, 1)</f>
        <v>41990.119085648148</v>
      </c>
      <c r="T3450" s="30">
        <f t="shared" si="107"/>
        <v>41960.119085648148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 s="19">
        <v>800</v>
      </c>
      <c r="E3451" s="19">
        <v>1365</v>
      </c>
      <c r="F3451" s="34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38">
        <f>ROUND((E3451/D3451)*100, 0)</f>
        <v>171</v>
      </c>
      <c r="P3451" s="19">
        <f t="shared" si="106"/>
        <v>68.25</v>
      </c>
      <c r="Q3451" t="s">
        <v>8321</v>
      </c>
      <c r="R3451" t="s">
        <v>8322</v>
      </c>
      <c r="S3451" s="30">
        <f>(((I3451/60)/60)/24)+DATE(1970, 1, 1)</f>
        <v>42560.166666666672</v>
      </c>
      <c r="T3451" s="30">
        <f t="shared" si="107"/>
        <v>42532.052523148144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 s="19">
        <v>500</v>
      </c>
      <c r="E3452" s="19">
        <v>760</v>
      </c>
      <c r="F3452" s="34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38">
        <f>ROUND((E3452/D3452)*100, 0)</f>
        <v>152</v>
      </c>
      <c r="P3452" s="19">
        <f t="shared" si="106"/>
        <v>19.489999999999998</v>
      </c>
      <c r="Q3452" t="s">
        <v>8321</v>
      </c>
      <c r="R3452" t="s">
        <v>8322</v>
      </c>
      <c r="S3452" s="30">
        <f>(((I3452/60)/60)/24)+DATE(1970, 1, 1)</f>
        <v>42096.662858796291</v>
      </c>
      <c r="T3452" s="30">
        <f t="shared" si="107"/>
        <v>42036.704525462963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 s="19">
        <v>650</v>
      </c>
      <c r="E3453" s="19">
        <v>658</v>
      </c>
      <c r="F3453" s="34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38">
        <f>ROUND((E3453/D3453)*100, 0)</f>
        <v>101</v>
      </c>
      <c r="P3453" s="19">
        <f t="shared" si="106"/>
        <v>41.13</v>
      </c>
      <c r="Q3453" t="s">
        <v>8321</v>
      </c>
      <c r="R3453" t="s">
        <v>8322</v>
      </c>
      <c r="S3453" s="30">
        <f>(((I3453/60)/60)/24)+DATE(1970, 1, 1)</f>
        <v>42115.723692129628</v>
      </c>
      <c r="T3453" s="30">
        <f t="shared" si="107"/>
        <v>42088.723692129628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 s="19">
        <v>1000</v>
      </c>
      <c r="E3454" s="19">
        <v>1532</v>
      </c>
      <c r="F3454" s="3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38">
        <f>ROUND((E3454/D3454)*100, 0)</f>
        <v>153</v>
      </c>
      <c r="P3454" s="19">
        <f t="shared" si="106"/>
        <v>41.41</v>
      </c>
      <c r="Q3454" t="s">
        <v>8321</v>
      </c>
      <c r="R3454" t="s">
        <v>8322</v>
      </c>
      <c r="S3454" s="30">
        <f>(((I3454/60)/60)/24)+DATE(1970, 1, 1)</f>
        <v>41843.165972222225</v>
      </c>
      <c r="T3454" s="30">
        <f t="shared" si="107"/>
        <v>41820.639189814814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 s="19">
        <v>300</v>
      </c>
      <c r="E3455" s="19">
        <v>385</v>
      </c>
      <c r="F3455" s="34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38">
        <f>ROUND((E3455/D3455)*100, 0)</f>
        <v>128</v>
      </c>
      <c r="P3455" s="19">
        <f t="shared" si="106"/>
        <v>27.5</v>
      </c>
      <c r="Q3455" t="s">
        <v>8321</v>
      </c>
      <c r="R3455" t="s">
        <v>8322</v>
      </c>
      <c r="S3455" s="30">
        <f>(((I3455/60)/60)/24)+DATE(1970, 1, 1)</f>
        <v>42595.97865740741</v>
      </c>
      <c r="T3455" s="30">
        <f t="shared" si="107"/>
        <v>42535.97865740741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 s="19">
        <v>700</v>
      </c>
      <c r="E3456" s="19">
        <v>705</v>
      </c>
      <c r="F3456" s="34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38">
        <f>ROUND((E3456/D3456)*100, 0)</f>
        <v>101</v>
      </c>
      <c r="P3456" s="19">
        <f t="shared" si="106"/>
        <v>33.57</v>
      </c>
      <c r="Q3456" t="s">
        <v>8321</v>
      </c>
      <c r="R3456" t="s">
        <v>8322</v>
      </c>
      <c r="S3456" s="30">
        <f>(((I3456/60)/60)/24)+DATE(1970, 1, 1)</f>
        <v>41851.698599537034</v>
      </c>
      <c r="T3456" s="30">
        <f t="shared" si="107"/>
        <v>41821.698599537034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 s="19">
        <v>10000</v>
      </c>
      <c r="E3457" s="19">
        <v>10065</v>
      </c>
      <c r="F3457" s="34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38">
        <f>ROUND((E3457/D3457)*100, 0)</f>
        <v>101</v>
      </c>
      <c r="P3457" s="19">
        <f t="shared" si="106"/>
        <v>145.87</v>
      </c>
      <c r="Q3457" t="s">
        <v>8321</v>
      </c>
      <c r="R3457" t="s">
        <v>8322</v>
      </c>
      <c r="S3457" s="30">
        <f>(((I3457/60)/60)/24)+DATE(1970, 1, 1)</f>
        <v>42656.7503125</v>
      </c>
      <c r="T3457" s="30">
        <f t="shared" si="107"/>
        <v>42626.7503125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 s="19">
        <v>3000</v>
      </c>
      <c r="E3458" s="19">
        <v>5739</v>
      </c>
      <c r="F3458" s="34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38">
        <f>ROUND((E3458/D3458)*100, 0)</f>
        <v>191</v>
      </c>
      <c r="P3458" s="19">
        <f t="shared" si="106"/>
        <v>358.69</v>
      </c>
      <c r="Q3458" t="s">
        <v>8321</v>
      </c>
      <c r="R3458" t="s">
        <v>8322</v>
      </c>
      <c r="S3458" s="30">
        <f>(((I3458/60)/60)/24)+DATE(1970, 1, 1)</f>
        <v>41852.290972222225</v>
      </c>
      <c r="T3458" s="30">
        <f t="shared" si="107"/>
        <v>41821.205636574072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 s="19">
        <v>2000</v>
      </c>
      <c r="E3459" s="19">
        <v>2804</v>
      </c>
      <c r="F3459" s="34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38">
        <f>ROUND((E3459/D3459)*100, 0)</f>
        <v>140</v>
      </c>
      <c r="P3459" s="19">
        <f t="shared" ref="P3459:P3522" si="108">IFERROR(ROUND((E3459/L3459), 2),0)</f>
        <v>50.98</v>
      </c>
      <c r="Q3459" t="s">
        <v>8321</v>
      </c>
      <c r="R3459" t="s">
        <v>8322</v>
      </c>
      <c r="S3459" s="30">
        <f>(((I3459/60)/60)/24)+DATE(1970, 1, 1)</f>
        <v>42047.249305555553</v>
      </c>
      <c r="T3459" s="30">
        <f t="shared" ref="T3459:T3522" si="109">(((J3459/60)/60)/24)+DATE(1970, 1, 1)</f>
        <v>42016.706678240742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 s="19">
        <v>978</v>
      </c>
      <c r="E3460" s="19">
        <v>1216</v>
      </c>
      <c r="F3460" s="34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38">
        <f>ROUND((E3460/D3460)*100, 0)</f>
        <v>124</v>
      </c>
      <c r="P3460" s="19">
        <f t="shared" si="108"/>
        <v>45.04</v>
      </c>
      <c r="Q3460" t="s">
        <v>8321</v>
      </c>
      <c r="R3460" t="s">
        <v>8322</v>
      </c>
      <c r="S3460" s="30">
        <f>(((I3460/60)/60)/24)+DATE(1970, 1, 1)</f>
        <v>42038.185416666667</v>
      </c>
      <c r="T3460" s="30">
        <f t="shared" si="109"/>
        <v>42011.202581018515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 s="19">
        <v>500</v>
      </c>
      <c r="E3461" s="19">
        <v>631</v>
      </c>
      <c r="F3461" s="34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38">
        <f>ROUND((E3461/D3461)*100, 0)</f>
        <v>126</v>
      </c>
      <c r="P3461" s="19">
        <f t="shared" si="108"/>
        <v>17.53</v>
      </c>
      <c r="Q3461" t="s">
        <v>8321</v>
      </c>
      <c r="R3461" t="s">
        <v>8322</v>
      </c>
      <c r="S3461" s="30">
        <f>(((I3461/60)/60)/24)+DATE(1970, 1, 1)</f>
        <v>42510.479861111111</v>
      </c>
      <c r="T3461" s="30">
        <f t="shared" si="109"/>
        <v>42480.479861111111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 s="19">
        <v>500</v>
      </c>
      <c r="E3462" s="19">
        <v>950</v>
      </c>
      <c r="F3462" s="34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38">
        <f>ROUND((E3462/D3462)*100, 0)</f>
        <v>190</v>
      </c>
      <c r="P3462" s="19">
        <f t="shared" si="108"/>
        <v>50</v>
      </c>
      <c r="Q3462" t="s">
        <v>8321</v>
      </c>
      <c r="R3462" t="s">
        <v>8322</v>
      </c>
      <c r="S3462" s="30">
        <f>(((I3462/60)/60)/24)+DATE(1970, 1, 1)</f>
        <v>41866.527222222219</v>
      </c>
      <c r="T3462" s="30">
        <f t="shared" si="109"/>
        <v>41852.527222222219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 s="19">
        <v>500</v>
      </c>
      <c r="E3463" s="19">
        <v>695</v>
      </c>
      <c r="F3463" s="34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38">
        <f>ROUND((E3463/D3463)*100, 0)</f>
        <v>139</v>
      </c>
      <c r="P3463" s="19">
        <f t="shared" si="108"/>
        <v>57.92</v>
      </c>
      <c r="Q3463" t="s">
        <v>8321</v>
      </c>
      <c r="R3463" t="s">
        <v>8322</v>
      </c>
      <c r="S3463" s="30">
        <f>(((I3463/60)/60)/24)+DATE(1970, 1, 1)</f>
        <v>42672.125</v>
      </c>
      <c r="T3463" s="30">
        <f t="shared" si="109"/>
        <v>42643.632858796293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 s="19">
        <v>250</v>
      </c>
      <c r="E3464" s="19">
        <v>505</v>
      </c>
      <c r="F3464" s="3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39">
        <f>ROUND((E3464/D3464)*100, 0)</f>
        <v>202</v>
      </c>
      <c r="P3464" s="19">
        <f t="shared" si="108"/>
        <v>29.71</v>
      </c>
      <c r="Q3464" t="s">
        <v>8321</v>
      </c>
      <c r="R3464" t="s">
        <v>8322</v>
      </c>
      <c r="S3464" s="30">
        <f>(((I3464/60)/60)/24)+DATE(1970, 1, 1)</f>
        <v>42195.75</v>
      </c>
      <c r="T3464" s="30">
        <f t="shared" si="109"/>
        <v>42179.898472222223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 s="19">
        <v>10000</v>
      </c>
      <c r="E3465" s="19">
        <v>10338</v>
      </c>
      <c r="F3465" s="34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38">
        <f>ROUND((E3465/D3465)*100, 0)</f>
        <v>103</v>
      </c>
      <c r="P3465" s="19">
        <f t="shared" si="108"/>
        <v>90.68</v>
      </c>
      <c r="Q3465" t="s">
        <v>8321</v>
      </c>
      <c r="R3465" t="s">
        <v>8322</v>
      </c>
      <c r="S3465" s="30">
        <f>(((I3465/60)/60)/24)+DATE(1970, 1, 1)</f>
        <v>42654.165972222225</v>
      </c>
      <c r="T3465" s="30">
        <f t="shared" si="109"/>
        <v>42612.918807870374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 s="19">
        <v>5000</v>
      </c>
      <c r="E3466" s="19">
        <v>5116.18</v>
      </c>
      <c r="F3466" s="34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38">
        <f>ROUND((E3466/D3466)*100, 0)</f>
        <v>102</v>
      </c>
      <c r="P3466" s="19">
        <f t="shared" si="108"/>
        <v>55.01</v>
      </c>
      <c r="Q3466" t="s">
        <v>8321</v>
      </c>
      <c r="R3466" t="s">
        <v>8322</v>
      </c>
      <c r="S3466" s="30">
        <f>(((I3466/60)/60)/24)+DATE(1970, 1, 1)</f>
        <v>42605.130057870367</v>
      </c>
      <c r="T3466" s="30">
        <f t="shared" si="109"/>
        <v>42575.130057870367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 s="19">
        <v>2000</v>
      </c>
      <c r="E3467" s="19">
        <v>2060</v>
      </c>
      <c r="F3467" s="34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38">
        <f>ROUND((E3467/D3467)*100, 0)</f>
        <v>103</v>
      </c>
      <c r="P3467" s="19">
        <f t="shared" si="108"/>
        <v>57.22</v>
      </c>
      <c r="Q3467" t="s">
        <v>8321</v>
      </c>
      <c r="R3467" t="s">
        <v>8322</v>
      </c>
      <c r="S3467" s="30">
        <f>(((I3467/60)/60)/24)+DATE(1970, 1, 1)</f>
        <v>42225.666666666672</v>
      </c>
      <c r="T3467" s="30">
        <f t="shared" si="109"/>
        <v>42200.625833333332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 s="19">
        <v>3500</v>
      </c>
      <c r="E3468" s="19">
        <v>4450</v>
      </c>
      <c r="F3468" s="34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38">
        <f>ROUND((E3468/D3468)*100, 0)</f>
        <v>127</v>
      </c>
      <c r="P3468" s="19">
        <f t="shared" si="108"/>
        <v>72.95</v>
      </c>
      <c r="Q3468" t="s">
        <v>8321</v>
      </c>
      <c r="R3468" t="s">
        <v>8322</v>
      </c>
      <c r="S3468" s="30">
        <f>(((I3468/60)/60)/24)+DATE(1970, 1, 1)</f>
        <v>42479.977430555555</v>
      </c>
      <c r="T3468" s="30">
        <f t="shared" si="109"/>
        <v>42420.019097222219</v>
      </c>
    </row>
    <row r="3469" spans="1:20" x14ac:dyDescent="0.25">
      <c r="A3469">
        <v>3467</v>
      </c>
      <c r="B3469" s="3" t="s">
        <v>3466</v>
      </c>
      <c r="C3469" s="3" t="s">
        <v>7577</v>
      </c>
      <c r="D3469" s="19">
        <v>3000</v>
      </c>
      <c r="E3469" s="19">
        <v>3030</v>
      </c>
      <c r="F3469" s="34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38">
        <f>ROUND((E3469/D3469)*100, 0)</f>
        <v>101</v>
      </c>
      <c r="P3469" s="19">
        <f t="shared" si="108"/>
        <v>64.47</v>
      </c>
      <c r="Q3469" t="s">
        <v>8321</v>
      </c>
      <c r="R3469" t="s">
        <v>8322</v>
      </c>
      <c r="S3469" s="30">
        <f>(((I3469/60)/60)/24)+DATE(1970, 1, 1)</f>
        <v>42083.630000000005</v>
      </c>
      <c r="T3469" s="30">
        <f t="shared" si="109"/>
        <v>42053.671666666662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 s="19">
        <v>10000</v>
      </c>
      <c r="E3470" s="19">
        <v>12178</v>
      </c>
      <c r="F3470" s="34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38">
        <f>ROUND((E3470/D3470)*100, 0)</f>
        <v>122</v>
      </c>
      <c r="P3470" s="19">
        <f t="shared" si="108"/>
        <v>716.35</v>
      </c>
      <c r="Q3470" t="s">
        <v>8321</v>
      </c>
      <c r="R3470" t="s">
        <v>8322</v>
      </c>
      <c r="S3470" s="30">
        <f>(((I3470/60)/60)/24)+DATE(1970, 1, 1)</f>
        <v>42634.125</v>
      </c>
      <c r="T3470" s="30">
        <f t="shared" si="109"/>
        <v>42605.765381944439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 s="19">
        <v>2800</v>
      </c>
      <c r="E3471" s="19">
        <v>3175</v>
      </c>
      <c r="F3471" s="34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38">
        <f>ROUND((E3471/D3471)*100, 0)</f>
        <v>113</v>
      </c>
      <c r="P3471" s="19">
        <f t="shared" si="108"/>
        <v>50.4</v>
      </c>
      <c r="Q3471" t="s">
        <v>8321</v>
      </c>
      <c r="R3471" t="s">
        <v>8322</v>
      </c>
      <c r="S3471" s="30">
        <f>(((I3471/60)/60)/24)+DATE(1970, 1, 1)</f>
        <v>42488.641724537039</v>
      </c>
      <c r="T3471" s="30">
        <f t="shared" si="109"/>
        <v>42458.641724537039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 s="19">
        <v>250</v>
      </c>
      <c r="E3472" s="19">
        <v>375</v>
      </c>
      <c r="F3472" s="34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38">
        <f>ROUND((E3472/D3472)*100, 0)</f>
        <v>150</v>
      </c>
      <c r="P3472" s="19">
        <f t="shared" si="108"/>
        <v>41.67</v>
      </c>
      <c r="Q3472" t="s">
        <v>8321</v>
      </c>
      <c r="R3472" t="s">
        <v>8322</v>
      </c>
      <c r="S3472" s="30">
        <f>(((I3472/60)/60)/24)+DATE(1970, 1, 1)</f>
        <v>42566.901388888888</v>
      </c>
      <c r="T3472" s="30">
        <f t="shared" si="109"/>
        <v>42529.022013888884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 s="19">
        <v>500</v>
      </c>
      <c r="E3473" s="19">
        <v>1073</v>
      </c>
      <c r="F3473" s="34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39">
        <f>ROUND((E3473/D3473)*100, 0)</f>
        <v>215</v>
      </c>
      <c r="P3473" s="19">
        <f t="shared" si="108"/>
        <v>35.770000000000003</v>
      </c>
      <c r="Q3473" t="s">
        <v>8321</v>
      </c>
      <c r="R3473" t="s">
        <v>8322</v>
      </c>
      <c r="S3473" s="30">
        <f>(((I3473/60)/60)/24)+DATE(1970, 1, 1)</f>
        <v>41882.833333333336</v>
      </c>
      <c r="T3473" s="30">
        <f t="shared" si="109"/>
        <v>41841.820486111108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 s="19">
        <v>2000</v>
      </c>
      <c r="E3474" s="19">
        <v>2041</v>
      </c>
      <c r="F3474" s="3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38">
        <f>ROUND((E3474/D3474)*100, 0)</f>
        <v>102</v>
      </c>
      <c r="P3474" s="19">
        <f t="shared" si="108"/>
        <v>88.74</v>
      </c>
      <c r="Q3474" t="s">
        <v>8321</v>
      </c>
      <c r="R3474" t="s">
        <v>8322</v>
      </c>
      <c r="S3474" s="30">
        <f>(((I3474/60)/60)/24)+DATE(1970, 1, 1)</f>
        <v>41949.249305555553</v>
      </c>
      <c r="T3474" s="30">
        <f t="shared" si="109"/>
        <v>41928.170497685183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 s="19">
        <v>4900</v>
      </c>
      <c r="E3475" s="19">
        <v>4900</v>
      </c>
      <c r="F3475" s="34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38">
        <f>ROUND((E3475/D3475)*100, 0)</f>
        <v>100</v>
      </c>
      <c r="P3475" s="19">
        <f t="shared" si="108"/>
        <v>148.47999999999999</v>
      </c>
      <c r="Q3475" t="s">
        <v>8321</v>
      </c>
      <c r="R3475" t="s">
        <v>8322</v>
      </c>
      <c r="S3475" s="30">
        <f>(((I3475/60)/60)/24)+DATE(1970, 1, 1)</f>
        <v>42083.852083333331</v>
      </c>
      <c r="T3475" s="30">
        <f t="shared" si="109"/>
        <v>42062.834444444445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 s="19">
        <v>2000</v>
      </c>
      <c r="E3476" s="19">
        <v>2020</v>
      </c>
      <c r="F3476" s="34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38">
        <f>ROUND((E3476/D3476)*100, 0)</f>
        <v>101</v>
      </c>
      <c r="P3476" s="19">
        <f t="shared" si="108"/>
        <v>51.79</v>
      </c>
      <c r="Q3476" t="s">
        <v>8321</v>
      </c>
      <c r="R3476" t="s">
        <v>8322</v>
      </c>
      <c r="S3476" s="30">
        <f>(((I3476/60)/60)/24)+DATE(1970, 1, 1)</f>
        <v>42571.501516203702</v>
      </c>
      <c r="T3476" s="30">
        <f t="shared" si="109"/>
        <v>42541.501516203702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 s="19">
        <v>300</v>
      </c>
      <c r="E3477" s="19">
        <v>340</v>
      </c>
      <c r="F3477" s="34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38">
        <f>ROUND((E3477/D3477)*100, 0)</f>
        <v>113</v>
      </c>
      <c r="P3477" s="19">
        <f t="shared" si="108"/>
        <v>20</v>
      </c>
      <c r="Q3477" t="s">
        <v>8321</v>
      </c>
      <c r="R3477" t="s">
        <v>8322</v>
      </c>
      <c r="S3477" s="30">
        <f>(((I3477/60)/60)/24)+DATE(1970, 1, 1)</f>
        <v>41946</v>
      </c>
      <c r="T3477" s="30">
        <f t="shared" si="109"/>
        <v>41918.880833333329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 s="19">
        <v>300</v>
      </c>
      <c r="E3478" s="19">
        <v>312</v>
      </c>
      <c r="F3478" s="34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38">
        <f>ROUND((E3478/D3478)*100, 0)</f>
        <v>104</v>
      </c>
      <c r="P3478" s="19">
        <f t="shared" si="108"/>
        <v>52</v>
      </c>
      <c r="Q3478" t="s">
        <v>8321</v>
      </c>
      <c r="R3478" t="s">
        <v>8322</v>
      </c>
      <c r="S3478" s="30">
        <f>(((I3478/60)/60)/24)+DATE(1970, 1, 1)</f>
        <v>41939.125</v>
      </c>
      <c r="T3478" s="30">
        <f t="shared" si="109"/>
        <v>41921.279976851853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 s="19">
        <v>1800</v>
      </c>
      <c r="E3479" s="19">
        <v>2076</v>
      </c>
      <c r="F3479" s="34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38">
        <f>ROUND((E3479/D3479)*100, 0)</f>
        <v>115</v>
      </c>
      <c r="P3479" s="19">
        <f t="shared" si="108"/>
        <v>53.23</v>
      </c>
      <c r="Q3479" t="s">
        <v>8321</v>
      </c>
      <c r="R3479" t="s">
        <v>8322</v>
      </c>
      <c r="S3479" s="30">
        <f>(((I3479/60)/60)/24)+DATE(1970, 1, 1)</f>
        <v>42141.125</v>
      </c>
      <c r="T3479" s="30">
        <f t="shared" si="109"/>
        <v>42128.736608796295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 s="19">
        <v>2000</v>
      </c>
      <c r="E3480" s="19">
        <v>2257</v>
      </c>
      <c r="F3480" s="34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38">
        <f>ROUND((E3480/D3480)*100, 0)</f>
        <v>113</v>
      </c>
      <c r="P3480" s="19">
        <f t="shared" si="108"/>
        <v>39.6</v>
      </c>
      <c r="Q3480" t="s">
        <v>8321</v>
      </c>
      <c r="R3480" t="s">
        <v>8322</v>
      </c>
      <c r="S3480" s="30">
        <f>(((I3480/60)/60)/24)+DATE(1970, 1, 1)</f>
        <v>42079.875</v>
      </c>
      <c r="T3480" s="30">
        <f t="shared" si="109"/>
        <v>42053.916921296302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 s="19">
        <v>1500</v>
      </c>
      <c r="E3481" s="19">
        <v>1918</v>
      </c>
      <c r="F3481" s="34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38">
        <f>ROUND((E3481/D3481)*100, 0)</f>
        <v>128</v>
      </c>
      <c r="P3481" s="19">
        <f t="shared" si="108"/>
        <v>34.25</v>
      </c>
      <c r="Q3481" t="s">
        <v>8321</v>
      </c>
      <c r="R3481" t="s">
        <v>8322</v>
      </c>
      <c r="S3481" s="30">
        <f>(((I3481/60)/60)/24)+DATE(1970, 1, 1)</f>
        <v>41811.855092592588</v>
      </c>
      <c r="T3481" s="30">
        <f t="shared" si="109"/>
        <v>41781.855092592588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 s="19">
        <v>1500</v>
      </c>
      <c r="E3482" s="19">
        <v>2140</v>
      </c>
      <c r="F3482" s="34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38">
        <f>ROUND((E3482/D3482)*100, 0)</f>
        <v>143</v>
      </c>
      <c r="P3482" s="19">
        <f t="shared" si="108"/>
        <v>164.62</v>
      </c>
      <c r="Q3482" t="s">
        <v>8321</v>
      </c>
      <c r="R3482" t="s">
        <v>8322</v>
      </c>
      <c r="S3482" s="30">
        <f>(((I3482/60)/60)/24)+DATE(1970, 1, 1)</f>
        <v>42195.875</v>
      </c>
      <c r="T3482" s="30">
        <f t="shared" si="109"/>
        <v>42171.317442129628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 s="19">
        <v>10000</v>
      </c>
      <c r="E3483" s="19">
        <v>11880</v>
      </c>
      <c r="F3483" s="34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38">
        <f>ROUND((E3483/D3483)*100, 0)</f>
        <v>119</v>
      </c>
      <c r="P3483" s="19">
        <f t="shared" si="108"/>
        <v>125.05</v>
      </c>
      <c r="Q3483" t="s">
        <v>8321</v>
      </c>
      <c r="R3483" t="s">
        <v>8322</v>
      </c>
      <c r="S3483" s="30">
        <f>(((I3483/60)/60)/24)+DATE(1970, 1, 1)</f>
        <v>42006.24754629629</v>
      </c>
      <c r="T3483" s="30">
        <f t="shared" si="109"/>
        <v>41989.24754629629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 s="19">
        <v>3000</v>
      </c>
      <c r="E3484" s="19">
        <v>4150</v>
      </c>
      <c r="F3484" s="3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38">
        <f>ROUND((E3484/D3484)*100, 0)</f>
        <v>138</v>
      </c>
      <c r="P3484" s="19">
        <f t="shared" si="108"/>
        <v>51.88</v>
      </c>
      <c r="Q3484" t="s">
        <v>8321</v>
      </c>
      <c r="R3484" t="s">
        <v>8322</v>
      </c>
      <c r="S3484" s="30">
        <f>(((I3484/60)/60)/24)+DATE(1970, 1, 1)</f>
        <v>41826.771597222221</v>
      </c>
      <c r="T3484" s="30">
        <f t="shared" si="109"/>
        <v>41796.771597222221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 s="19">
        <v>3350</v>
      </c>
      <c r="E3485" s="19">
        <v>5358</v>
      </c>
      <c r="F3485" s="34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38">
        <f>ROUND((E3485/D3485)*100, 0)</f>
        <v>160</v>
      </c>
      <c r="P3485" s="19">
        <f t="shared" si="108"/>
        <v>40.29</v>
      </c>
      <c r="Q3485" t="s">
        <v>8321</v>
      </c>
      <c r="R3485" t="s">
        <v>8322</v>
      </c>
      <c r="S3485" s="30">
        <f>(((I3485/60)/60)/24)+DATE(1970, 1, 1)</f>
        <v>41823.668761574074</v>
      </c>
      <c r="T3485" s="30">
        <f t="shared" si="109"/>
        <v>41793.668761574074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 s="19">
        <v>2500</v>
      </c>
      <c r="E3486" s="19">
        <v>2856</v>
      </c>
      <c r="F3486" s="34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38">
        <f>ROUND((E3486/D3486)*100, 0)</f>
        <v>114</v>
      </c>
      <c r="P3486" s="19">
        <f t="shared" si="108"/>
        <v>64.91</v>
      </c>
      <c r="Q3486" t="s">
        <v>8321</v>
      </c>
      <c r="R3486" t="s">
        <v>8322</v>
      </c>
      <c r="S3486" s="30">
        <f>(((I3486/60)/60)/24)+DATE(1970, 1, 1)</f>
        <v>42536.760405092587</v>
      </c>
      <c r="T3486" s="30">
        <f t="shared" si="109"/>
        <v>42506.760405092587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 s="19">
        <v>1650</v>
      </c>
      <c r="E3487" s="19">
        <v>1660</v>
      </c>
      <c r="F3487" s="34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38">
        <f>ROUND((E3487/D3487)*100, 0)</f>
        <v>101</v>
      </c>
      <c r="P3487" s="19">
        <f t="shared" si="108"/>
        <v>55.33</v>
      </c>
      <c r="Q3487" t="s">
        <v>8321</v>
      </c>
      <c r="R3487" t="s">
        <v>8322</v>
      </c>
      <c r="S3487" s="30">
        <f>(((I3487/60)/60)/24)+DATE(1970, 1, 1)</f>
        <v>42402.693055555559</v>
      </c>
      <c r="T3487" s="30">
        <f t="shared" si="109"/>
        <v>42372.693055555559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 s="19">
        <v>3000</v>
      </c>
      <c r="E3488" s="19">
        <v>4656</v>
      </c>
      <c r="F3488" s="34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38">
        <f>ROUND((E3488/D3488)*100, 0)</f>
        <v>155</v>
      </c>
      <c r="P3488" s="19">
        <f t="shared" si="108"/>
        <v>83.14</v>
      </c>
      <c r="Q3488" t="s">
        <v>8321</v>
      </c>
      <c r="R3488" t="s">
        <v>8322</v>
      </c>
      <c r="S3488" s="30">
        <f>(((I3488/60)/60)/24)+DATE(1970, 1, 1)</f>
        <v>42158.290972222225</v>
      </c>
      <c r="T3488" s="30">
        <f t="shared" si="109"/>
        <v>42126.87501157407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 s="19">
        <v>2000</v>
      </c>
      <c r="E3489" s="19">
        <v>2555</v>
      </c>
      <c r="F3489" s="34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38">
        <f>ROUND((E3489/D3489)*100, 0)</f>
        <v>128</v>
      </c>
      <c r="P3489" s="19">
        <f t="shared" si="108"/>
        <v>38.71</v>
      </c>
      <c r="Q3489" t="s">
        <v>8321</v>
      </c>
      <c r="R3489" t="s">
        <v>8322</v>
      </c>
      <c r="S3489" s="30">
        <f>(((I3489/60)/60)/24)+DATE(1970, 1, 1)</f>
        <v>42179.940416666665</v>
      </c>
      <c r="T3489" s="30">
        <f t="shared" si="109"/>
        <v>42149.940416666665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 s="19">
        <v>3000</v>
      </c>
      <c r="E3490" s="19">
        <v>3636</v>
      </c>
      <c r="F3490" s="34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38">
        <f>ROUND((E3490/D3490)*100, 0)</f>
        <v>121</v>
      </c>
      <c r="P3490" s="19">
        <f t="shared" si="108"/>
        <v>125.38</v>
      </c>
      <c r="Q3490" t="s">
        <v>8321</v>
      </c>
      <c r="R3490" t="s">
        <v>8322</v>
      </c>
      <c r="S3490" s="30">
        <f>(((I3490/60)/60)/24)+DATE(1970, 1, 1)</f>
        <v>42111.666666666672</v>
      </c>
      <c r="T3490" s="30">
        <f t="shared" si="109"/>
        <v>42087.768055555556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 s="19">
        <v>5000</v>
      </c>
      <c r="E3491" s="19">
        <v>5635</v>
      </c>
      <c r="F3491" s="34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38">
        <f>ROUND((E3491/D3491)*100, 0)</f>
        <v>113</v>
      </c>
      <c r="P3491" s="19">
        <f t="shared" si="108"/>
        <v>78.260000000000005</v>
      </c>
      <c r="Q3491" t="s">
        <v>8321</v>
      </c>
      <c r="R3491" t="s">
        <v>8322</v>
      </c>
      <c r="S3491" s="30">
        <f>(((I3491/60)/60)/24)+DATE(1970, 1, 1)</f>
        <v>41783.875</v>
      </c>
      <c r="T3491" s="30">
        <f t="shared" si="109"/>
        <v>41753.635775462964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 s="19">
        <v>1000</v>
      </c>
      <c r="E3492" s="19">
        <v>1275</v>
      </c>
      <c r="F3492" s="34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38">
        <f>ROUND((E3492/D3492)*100, 0)</f>
        <v>128</v>
      </c>
      <c r="P3492" s="19">
        <f t="shared" si="108"/>
        <v>47.22</v>
      </c>
      <c r="Q3492" t="s">
        <v>8321</v>
      </c>
      <c r="R3492" t="s">
        <v>8322</v>
      </c>
      <c r="S3492" s="30">
        <f>(((I3492/60)/60)/24)+DATE(1970, 1, 1)</f>
        <v>42473.802361111113</v>
      </c>
      <c r="T3492" s="30">
        <f t="shared" si="109"/>
        <v>42443.802361111113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 s="19">
        <v>500</v>
      </c>
      <c r="E3493" s="19">
        <v>791</v>
      </c>
      <c r="F3493" s="34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38">
        <f>ROUND((E3493/D3493)*100, 0)</f>
        <v>158</v>
      </c>
      <c r="P3493" s="19">
        <f t="shared" si="108"/>
        <v>79.099999999999994</v>
      </c>
      <c r="Q3493" t="s">
        <v>8321</v>
      </c>
      <c r="R3493" t="s">
        <v>8322</v>
      </c>
      <c r="S3493" s="30">
        <f>(((I3493/60)/60)/24)+DATE(1970, 1, 1)</f>
        <v>42142.249814814815</v>
      </c>
      <c r="T3493" s="30">
        <f t="shared" si="109"/>
        <v>42121.249814814815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 s="19">
        <v>3800</v>
      </c>
      <c r="E3494" s="19">
        <v>4000.22</v>
      </c>
      <c r="F3494" s="3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38">
        <f>ROUND((E3494/D3494)*100, 0)</f>
        <v>105</v>
      </c>
      <c r="P3494" s="19">
        <f t="shared" si="108"/>
        <v>114.29</v>
      </c>
      <c r="Q3494" t="s">
        <v>8321</v>
      </c>
      <c r="R3494" t="s">
        <v>8322</v>
      </c>
      <c r="S3494" s="30">
        <f>(((I3494/60)/60)/24)+DATE(1970, 1, 1)</f>
        <v>42303.009224537032</v>
      </c>
      <c r="T3494" s="30">
        <f t="shared" si="109"/>
        <v>42268.009224537032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 s="19">
        <v>1500</v>
      </c>
      <c r="E3495" s="19">
        <v>1500</v>
      </c>
      <c r="F3495" s="34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38">
        <f>ROUND((E3495/D3495)*100, 0)</f>
        <v>100</v>
      </c>
      <c r="P3495" s="19">
        <f t="shared" si="108"/>
        <v>51.72</v>
      </c>
      <c r="Q3495" t="s">
        <v>8321</v>
      </c>
      <c r="R3495" t="s">
        <v>8322</v>
      </c>
      <c r="S3495" s="30">
        <f>(((I3495/60)/60)/24)+DATE(1970, 1, 1)</f>
        <v>41868.21597222222</v>
      </c>
      <c r="T3495" s="30">
        <f t="shared" si="109"/>
        <v>41848.866157407407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 s="19">
        <v>400</v>
      </c>
      <c r="E3496" s="19">
        <v>400</v>
      </c>
      <c r="F3496" s="34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38">
        <f>ROUND((E3496/D3496)*100, 0)</f>
        <v>100</v>
      </c>
      <c r="P3496" s="19">
        <f t="shared" si="108"/>
        <v>30.77</v>
      </c>
      <c r="Q3496" t="s">
        <v>8321</v>
      </c>
      <c r="R3496" t="s">
        <v>8322</v>
      </c>
      <c r="S3496" s="30">
        <f>(((I3496/60)/60)/24)+DATE(1970, 1, 1)</f>
        <v>42700.25</v>
      </c>
      <c r="T3496" s="30">
        <f t="shared" si="109"/>
        <v>42689.214988425927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 s="19">
        <v>5000</v>
      </c>
      <c r="E3497" s="19">
        <v>5343</v>
      </c>
      <c r="F3497" s="34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38">
        <f>ROUND((E3497/D3497)*100, 0)</f>
        <v>107</v>
      </c>
      <c r="P3497" s="19">
        <f t="shared" si="108"/>
        <v>74.209999999999994</v>
      </c>
      <c r="Q3497" t="s">
        <v>8321</v>
      </c>
      <c r="R3497" t="s">
        <v>8322</v>
      </c>
      <c r="S3497" s="30">
        <f>(((I3497/60)/60)/24)+DATE(1970, 1, 1)</f>
        <v>41944.720833333333</v>
      </c>
      <c r="T3497" s="30">
        <f t="shared" si="109"/>
        <v>41915.762835648151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 s="19">
        <v>3000</v>
      </c>
      <c r="E3498" s="19">
        <v>3732</v>
      </c>
      <c r="F3498" s="34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38">
        <f>ROUND((E3498/D3498)*100, 0)</f>
        <v>124</v>
      </c>
      <c r="P3498" s="19">
        <f t="shared" si="108"/>
        <v>47.85</v>
      </c>
      <c r="Q3498" t="s">
        <v>8321</v>
      </c>
      <c r="R3498" t="s">
        <v>8322</v>
      </c>
      <c r="S3498" s="30">
        <f>(((I3498/60)/60)/24)+DATE(1970, 1, 1)</f>
        <v>42624.846828703703</v>
      </c>
      <c r="T3498" s="30">
        <f t="shared" si="109"/>
        <v>42584.846828703703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 s="19">
        <v>1551</v>
      </c>
      <c r="E3499" s="19">
        <v>1686</v>
      </c>
      <c r="F3499" s="34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38">
        <f>ROUND((E3499/D3499)*100, 0)</f>
        <v>109</v>
      </c>
      <c r="P3499" s="19">
        <f t="shared" si="108"/>
        <v>34.409999999999997</v>
      </c>
      <c r="Q3499" t="s">
        <v>8321</v>
      </c>
      <c r="R3499" t="s">
        <v>8322</v>
      </c>
      <c r="S3499" s="30">
        <f>(((I3499/60)/60)/24)+DATE(1970, 1, 1)</f>
        <v>42523.916666666672</v>
      </c>
      <c r="T3499" s="30">
        <f t="shared" si="109"/>
        <v>42511.741944444439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 s="19">
        <v>1650</v>
      </c>
      <c r="E3500" s="19">
        <v>1690</v>
      </c>
      <c r="F3500" s="34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38">
        <f>ROUND((E3500/D3500)*100, 0)</f>
        <v>102</v>
      </c>
      <c r="P3500" s="19">
        <f t="shared" si="108"/>
        <v>40.24</v>
      </c>
      <c r="Q3500" t="s">
        <v>8321</v>
      </c>
      <c r="R3500" t="s">
        <v>8322</v>
      </c>
      <c r="S3500" s="30">
        <f>(((I3500/60)/60)/24)+DATE(1970, 1, 1)</f>
        <v>42518.905555555553</v>
      </c>
      <c r="T3500" s="30">
        <f t="shared" si="109"/>
        <v>42459.15861111111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 s="19">
        <v>2000</v>
      </c>
      <c r="E3501" s="19">
        <v>2110</v>
      </c>
      <c r="F3501" s="34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38">
        <f>ROUND((E3501/D3501)*100, 0)</f>
        <v>106</v>
      </c>
      <c r="P3501" s="19">
        <f t="shared" si="108"/>
        <v>60.29</v>
      </c>
      <c r="Q3501" t="s">
        <v>8321</v>
      </c>
      <c r="R3501" t="s">
        <v>8322</v>
      </c>
      <c r="S3501" s="30">
        <f>(((I3501/60)/60)/24)+DATE(1970, 1, 1)</f>
        <v>42186.290972222225</v>
      </c>
      <c r="T3501" s="30">
        <f t="shared" si="109"/>
        <v>42132.036168981482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 s="19">
        <v>1000</v>
      </c>
      <c r="E3502" s="19">
        <v>1063</v>
      </c>
      <c r="F3502" s="34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38">
        <f>ROUND((E3502/D3502)*100, 0)</f>
        <v>106</v>
      </c>
      <c r="P3502" s="19">
        <f t="shared" si="108"/>
        <v>25.31</v>
      </c>
      <c r="Q3502" t="s">
        <v>8321</v>
      </c>
      <c r="R3502" t="s">
        <v>8322</v>
      </c>
      <c r="S3502" s="30">
        <f>(((I3502/60)/60)/24)+DATE(1970, 1, 1)</f>
        <v>42436.207638888889</v>
      </c>
      <c r="T3502" s="30">
        <f t="shared" si="109"/>
        <v>42419.91942129629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 s="19">
        <v>1500</v>
      </c>
      <c r="E3503" s="19">
        <v>1510</v>
      </c>
      <c r="F3503" s="34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38">
        <f>ROUND((E3503/D3503)*100, 0)</f>
        <v>101</v>
      </c>
      <c r="P3503" s="19">
        <f t="shared" si="108"/>
        <v>35.950000000000003</v>
      </c>
      <c r="Q3503" t="s">
        <v>8321</v>
      </c>
      <c r="R3503" t="s">
        <v>8322</v>
      </c>
      <c r="S3503" s="30">
        <f>(((I3503/60)/60)/24)+DATE(1970, 1, 1)</f>
        <v>42258.763831018514</v>
      </c>
      <c r="T3503" s="30">
        <f t="shared" si="109"/>
        <v>42233.763831018514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 s="19">
        <v>4000</v>
      </c>
      <c r="E3504" s="19">
        <v>4216</v>
      </c>
      <c r="F3504" s="3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38">
        <f>ROUND((E3504/D3504)*100, 0)</f>
        <v>105</v>
      </c>
      <c r="P3504" s="19">
        <f t="shared" si="108"/>
        <v>136</v>
      </c>
      <c r="Q3504" t="s">
        <v>8321</v>
      </c>
      <c r="R3504" t="s">
        <v>8322</v>
      </c>
      <c r="S3504" s="30">
        <f>(((I3504/60)/60)/24)+DATE(1970, 1, 1)</f>
        <v>42445.165972222225</v>
      </c>
      <c r="T3504" s="30">
        <f t="shared" si="109"/>
        <v>42430.839398148149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 s="19">
        <v>2500</v>
      </c>
      <c r="E3505" s="19">
        <v>2689</v>
      </c>
      <c r="F3505" s="34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38">
        <f>ROUND((E3505/D3505)*100, 0)</f>
        <v>108</v>
      </c>
      <c r="P3505" s="19">
        <f t="shared" si="108"/>
        <v>70.760000000000005</v>
      </c>
      <c r="Q3505" t="s">
        <v>8321</v>
      </c>
      <c r="R3505" t="s">
        <v>8322</v>
      </c>
      <c r="S3505" s="30">
        <f>(((I3505/60)/60)/24)+DATE(1970, 1, 1)</f>
        <v>42575.478333333333</v>
      </c>
      <c r="T3505" s="30">
        <f t="shared" si="109"/>
        <v>42545.478333333333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 s="19">
        <v>1000</v>
      </c>
      <c r="E3506" s="19">
        <v>1000</v>
      </c>
      <c r="F3506" s="34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38">
        <f>ROUND((E3506/D3506)*100, 0)</f>
        <v>100</v>
      </c>
      <c r="P3506" s="19">
        <f t="shared" si="108"/>
        <v>125</v>
      </c>
      <c r="Q3506" t="s">
        <v>8321</v>
      </c>
      <c r="R3506" t="s">
        <v>8322</v>
      </c>
      <c r="S3506" s="30">
        <f>(((I3506/60)/60)/24)+DATE(1970, 1, 1)</f>
        <v>42327.790405092594</v>
      </c>
      <c r="T3506" s="30">
        <f t="shared" si="109"/>
        <v>42297.748738425929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 s="19">
        <v>2500</v>
      </c>
      <c r="E3507" s="19">
        <v>2594</v>
      </c>
      <c r="F3507" s="34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38">
        <f>ROUND((E3507/D3507)*100, 0)</f>
        <v>104</v>
      </c>
      <c r="P3507" s="19">
        <f t="shared" si="108"/>
        <v>66.510000000000005</v>
      </c>
      <c r="Q3507" t="s">
        <v>8321</v>
      </c>
      <c r="R3507" t="s">
        <v>8322</v>
      </c>
      <c r="S3507" s="30">
        <f>(((I3507/60)/60)/24)+DATE(1970, 1, 1)</f>
        <v>41772.166666666664</v>
      </c>
      <c r="T3507" s="30">
        <f t="shared" si="109"/>
        <v>41760.935706018521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 s="19">
        <v>3000</v>
      </c>
      <c r="E3508" s="19">
        <v>3045</v>
      </c>
      <c r="F3508" s="34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38">
        <f>ROUND((E3508/D3508)*100, 0)</f>
        <v>102</v>
      </c>
      <c r="P3508" s="19">
        <f t="shared" si="108"/>
        <v>105</v>
      </c>
      <c r="Q3508" t="s">
        <v>8321</v>
      </c>
      <c r="R3508" t="s">
        <v>8322</v>
      </c>
      <c r="S3508" s="30">
        <f>(((I3508/60)/60)/24)+DATE(1970, 1, 1)</f>
        <v>41874.734259259261</v>
      </c>
      <c r="T3508" s="30">
        <f t="shared" si="109"/>
        <v>41829.734259259261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 s="19">
        <v>10000</v>
      </c>
      <c r="E3509" s="19">
        <v>10440</v>
      </c>
      <c r="F3509" s="34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38">
        <f>ROUND((E3509/D3509)*100, 0)</f>
        <v>104</v>
      </c>
      <c r="P3509" s="19">
        <f t="shared" si="108"/>
        <v>145</v>
      </c>
      <c r="Q3509" t="s">
        <v>8321</v>
      </c>
      <c r="R3509" t="s">
        <v>8322</v>
      </c>
      <c r="S3509" s="30">
        <f>(((I3509/60)/60)/24)+DATE(1970, 1, 1)</f>
        <v>42521.92288194444</v>
      </c>
      <c r="T3509" s="30">
        <f t="shared" si="109"/>
        <v>42491.92288194444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 s="19">
        <v>100</v>
      </c>
      <c r="E3510" s="19">
        <v>180</v>
      </c>
      <c r="F3510" s="34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38">
        <f>ROUND((E3510/D3510)*100, 0)</f>
        <v>180</v>
      </c>
      <c r="P3510" s="19">
        <f t="shared" si="108"/>
        <v>12</v>
      </c>
      <c r="Q3510" t="s">
        <v>8321</v>
      </c>
      <c r="R3510" t="s">
        <v>8322</v>
      </c>
      <c r="S3510" s="30">
        <f>(((I3510/60)/60)/24)+DATE(1970, 1, 1)</f>
        <v>42500.875</v>
      </c>
      <c r="T3510" s="30">
        <f t="shared" si="109"/>
        <v>42477.729780092588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 s="19">
        <v>3000</v>
      </c>
      <c r="E3511" s="19">
        <v>3190</v>
      </c>
      <c r="F3511" s="34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38">
        <f>ROUND((E3511/D3511)*100, 0)</f>
        <v>106</v>
      </c>
      <c r="P3511" s="19">
        <f t="shared" si="108"/>
        <v>96.67</v>
      </c>
      <c r="Q3511" t="s">
        <v>8321</v>
      </c>
      <c r="R3511" t="s">
        <v>8322</v>
      </c>
      <c r="S3511" s="30">
        <f>(((I3511/60)/60)/24)+DATE(1970, 1, 1)</f>
        <v>41964.204861111109</v>
      </c>
      <c r="T3511" s="30">
        <f t="shared" si="109"/>
        <v>41950.859560185185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 s="19">
        <v>900</v>
      </c>
      <c r="E3512" s="19">
        <v>905</v>
      </c>
      <c r="F3512" s="34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38">
        <f>ROUND((E3512/D3512)*100, 0)</f>
        <v>101</v>
      </c>
      <c r="P3512" s="19">
        <f t="shared" si="108"/>
        <v>60.33</v>
      </c>
      <c r="Q3512" t="s">
        <v>8321</v>
      </c>
      <c r="R3512" t="s">
        <v>8322</v>
      </c>
      <c r="S3512" s="30">
        <f>(((I3512/60)/60)/24)+DATE(1970, 1, 1)</f>
        <v>41822.62090277778</v>
      </c>
      <c r="T3512" s="30">
        <f t="shared" si="109"/>
        <v>41802.62090277778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 s="19">
        <v>1500</v>
      </c>
      <c r="E3513" s="19">
        <v>1518</v>
      </c>
      <c r="F3513" s="34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38">
        <f>ROUND((E3513/D3513)*100, 0)</f>
        <v>101</v>
      </c>
      <c r="P3513" s="19">
        <f t="shared" si="108"/>
        <v>79.89</v>
      </c>
      <c r="Q3513" t="s">
        <v>8321</v>
      </c>
      <c r="R3513" t="s">
        <v>8322</v>
      </c>
      <c r="S3513" s="30">
        <f>(((I3513/60)/60)/24)+DATE(1970, 1, 1)</f>
        <v>41950.770833333336</v>
      </c>
      <c r="T3513" s="30">
        <f t="shared" si="109"/>
        <v>41927.873784722222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 s="19">
        <v>1000</v>
      </c>
      <c r="E3514" s="19">
        <v>1000</v>
      </c>
      <c r="F3514" s="3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38">
        <f>ROUND((E3514/D3514)*100, 0)</f>
        <v>100</v>
      </c>
      <c r="P3514" s="19">
        <f t="shared" si="108"/>
        <v>58.82</v>
      </c>
      <c r="Q3514" t="s">
        <v>8321</v>
      </c>
      <c r="R3514" t="s">
        <v>8322</v>
      </c>
      <c r="S3514" s="30">
        <f>(((I3514/60)/60)/24)+DATE(1970, 1, 1)</f>
        <v>42117.49527777778</v>
      </c>
      <c r="T3514" s="30">
        <f t="shared" si="109"/>
        <v>42057.536944444444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 s="19">
        <v>2800</v>
      </c>
      <c r="E3515" s="19">
        <v>3315</v>
      </c>
      <c r="F3515" s="34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38">
        <f>ROUND((E3515/D3515)*100, 0)</f>
        <v>118</v>
      </c>
      <c r="P3515" s="19">
        <f t="shared" si="108"/>
        <v>75.34</v>
      </c>
      <c r="Q3515" t="s">
        <v>8321</v>
      </c>
      <c r="R3515" t="s">
        <v>8322</v>
      </c>
      <c r="S3515" s="30">
        <f>(((I3515/60)/60)/24)+DATE(1970, 1, 1)</f>
        <v>41794.207638888889</v>
      </c>
      <c r="T3515" s="30">
        <f t="shared" si="109"/>
        <v>41781.096203703702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 s="19">
        <v>500</v>
      </c>
      <c r="E3516" s="19">
        <v>550</v>
      </c>
      <c r="F3516" s="34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38">
        <f>ROUND((E3516/D3516)*100, 0)</f>
        <v>110</v>
      </c>
      <c r="P3516" s="19">
        <f t="shared" si="108"/>
        <v>55</v>
      </c>
      <c r="Q3516" t="s">
        <v>8321</v>
      </c>
      <c r="R3516" t="s">
        <v>8322</v>
      </c>
      <c r="S3516" s="30">
        <f>(((I3516/60)/60)/24)+DATE(1970, 1, 1)</f>
        <v>42037.207638888889</v>
      </c>
      <c r="T3516" s="30">
        <f t="shared" si="109"/>
        <v>42020.846666666665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 s="19">
        <v>3000</v>
      </c>
      <c r="E3517" s="19">
        <v>3080</v>
      </c>
      <c r="F3517" s="34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38">
        <f>ROUND((E3517/D3517)*100, 0)</f>
        <v>103</v>
      </c>
      <c r="P3517" s="19">
        <f t="shared" si="108"/>
        <v>66.959999999999994</v>
      </c>
      <c r="Q3517" t="s">
        <v>8321</v>
      </c>
      <c r="R3517" t="s">
        <v>8322</v>
      </c>
      <c r="S3517" s="30">
        <f>(((I3517/60)/60)/24)+DATE(1970, 1, 1)</f>
        <v>42155.772812499999</v>
      </c>
      <c r="T3517" s="30">
        <f t="shared" si="109"/>
        <v>42125.772812499999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 s="19">
        <v>2500</v>
      </c>
      <c r="E3518" s="19">
        <v>2500</v>
      </c>
      <c r="F3518" s="34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38">
        <f>ROUND((E3518/D3518)*100, 0)</f>
        <v>100</v>
      </c>
      <c r="P3518" s="19">
        <f t="shared" si="108"/>
        <v>227.27</v>
      </c>
      <c r="Q3518" t="s">
        <v>8321</v>
      </c>
      <c r="R3518" t="s">
        <v>8322</v>
      </c>
      <c r="S3518" s="30">
        <f>(((I3518/60)/60)/24)+DATE(1970, 1, 1)</f>
        <v>41890.125</v>
      </c>
      <c r="T3518" s="30">
        <f t="shared" si="109"/>
        <v>41856.010069444441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 s="19">
        <v>4000</v>
      </c>
      <c r="E3519" s="19">
        <v>4000</v>
      </c>
      <c r="F3519" s="34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38">
        <f>ROUND((E3519/D3519)*100, 0)</f>
        <v>100</v>
      </c>
      <c r="P3519" s="19">
        <f t="shared" si="108"/>
        <v>307.69</v>
      </c>
      <c r="Q3519" t="s">
        <v>8321</v>
      </c>
      <c r="R3519" t="s">
        <v>8322</v>
      </c>
      <c r="S3519" s="30">
        <f>(((I3519/60)/60)/24)+DATE(1970, 1, 1)</f>
        <v>41824.458333333336</v>
      </c>
      <c r="T3519" s="30">
        <f t="shared" si="109"/>
        <v>41794.817523148151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 s="19">
        <v>1500</v>
      </c>
      <c r="E3520" s="19">
        <v>1650.69</v>
      </c>
      <c r="F3520" s="34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38">
        <f>ROUND((E3520/D3520)*100, 0)</f>
        <v>110</v>
      </c>
      <c r="P3520" s="19">
        <f t="shared" si="108"/>
        <v>50.02</v>
      </c>
      <c r="Q3520" t="s">
        <v>8321</v>
      </c>
      <c r="R3520" t="s">
        <v>8322</v>
      </c>
      <c r="S3520" s="30">
        <f>(((I3520/60)/60)/24)+DATE(1970, 1, 1)</f>
        <v>41914.597916666666</v>
      </c>
      <c r="T3520" s="30">
        <f t="shared" si="109"/>
        <v>41893.783553240741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 s="19">
        <v>2000</v>
      </c>
      <c r="E3521" s="19">
        <v>2027</v>
      </c>
      <c r="F3521" s="34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38">
        <f>ROUND((E3521/D3521)*100, 0)</f>
        <v>101</v>
      </c>
      <c r="P3521" s="19">
        <f t="shared" si="108"/>
        <v>72.39</v>
      </c>
      <c r="Q3521" t="s">
        <v>8321</v>
      </c>
      <c r="R3521" t="s">
        <v>8322</v>
      </c>
      <c r="S3521" s="30">
        <f>(((I3521/60)/60)/24)+DATE(1970, 1, 1)</f>
        <v>42067.598958333328</v>
      </c>
      <c r="T3521" s="30">
        <f t="shared" si="109"/>
        <v>42037.598958333328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 s="19">
        <v>2000</v>
      </c>
      <c r="E3522" s="19">
        <v>2015</v>
      </c>
      <c r="F3522" s="34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38">
        <f>ROUND((E3522/D3522)*100, 0)</f>
        <v>101</v>
      </c>
      <c r="P3522" s="19">
        <f t="shared" si="108"/>
        <v>95.95</v>
      </c>
      <c r="Q3522" t="s">
        <v>8321</v>
      </c>
      <c r="R3522" t="s">
        <v>8322</v>
      </c>
      <c r="S3522" s="30">
        <f>(((I3522/60)/60)/24)+DATE(1970, 1, 1)</f>
        <v>42253.57430555555</v>
      </c>
      <c r="T3522" s="30">
        <f t="shared" si="109"/>
        <v>42227.824212962965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 s="19">
        <v>350</v>
      </c>
      <c r="E3523" s="19">
        <v>593</v>
      </c>
      <c r="F3523" s="34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38">
        <f>ROUND((E3523/D3523)*100, 0)</f>
        <v>169</v>
      </c>
      <c r="P3523" s="19">
        <f t="shared" ref="P3523:P3586" si="110">IFERROR(ROUND((E3523/L3523), 2),0)</f>
        <v>45.62</v>
      </c>
      <c r="Q3523" t="s">
        <v>8321</v>
      </c>
      <c r="R3523" t="s">
        <v>8322</v>
      </c>
      <c r="S3523" s="30">
        <f>(((I3523/60)/60)/24)+DATE(1970, 1, 1)</f>
        <v>41911.361342592594</v>
      </c>
      <c r="T3523" s="30">
        <f t="shared" ref="T3523:T3586" si="111">(((J3523/60)/60)/24)+DATE(1970, 1, 1)</f>
        <v>41881.361342592594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 s="19">
        <v>1395</v>
      </c>
      <c r="E3524" s="19">
        <v>1395</v>
      </c>
      <c r="F3524" s="3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38">
        <f>ROUND((E3524/D3524)*100, 0)</f>
        <v>100</v>
      </c>
      <c r="P3524" s="19">
        <f t="shared" si="110"/>
        <v>41.03</v>
      </c>
      <c r="Q3524" t="s">
        <v>8321</v>
      </c>
      <c r="R3524" t="s">
        <v>8322</v>
      </c>
      <c r="S3524" s="30">
        <f>(((I3524/60)/60)/24)+DATE(1970, 1, 1)</f>
        <v>42262.420833333337</v>
      </c>
      <c r="T3524" s="30">
        <f t="shared" si="111"/>
        <v>42234.789884259255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 s="19">
        <v>4000</v>
      </c>
      <c r="E3525" s="19">
        <v>4546</v>
      </c>
      <c r="F3525" s="34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38">
        <f>ROUND((E3525/D3525)*100, 0)</f>
        <v>114</v>
      </c>
      <c r="P3525" s="19">
        <f t="shared" si="110"/>
        <v>56.83</v>
      </c>
      <c r="Q3525" t="s">
        <v>8321</v>
      </c>
      <c r="R3525" t="s">
        <v>8322</v>
      </c>
      <c r="S3525" s="30">
        <f>(((I3525/60)/60)/24)+DATE(1970, 1, 1)</f>
        <v>42638.958333333328</v>
      </c>
      <c r="T3525" s="30">
        <f t="shared" si="111"/>
        <v>42581.397546296299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 s="19">
        <v>10000</v>
      </c>
      <c r="E3526" s="19">
        <v>10156</v>
      </c>
      <c r="F3526" s="34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38">
        <f>ROUND((E3526/D3526)*100, 0)</f>
        <v>102</v>
      </c>
      <c r="P3526" s="19">
        <f t="shared" si="110"/>
        <v>137.24</v>
      </c>
      <c r="Q3526" t="s">
        <v>8321</v>
      </c>
      <c r="R3526" t="s">
        <v>8322</v>
      </c>
      <c r="S3526" s="30">
        <f>(((I3526/60)/60)/24)+DATE(1970, 1, 1)</f>
        <v>41895.166666666664</v>
      </c>
      <c r="T3526" s="30">
        <f t="shared" si="111"/>
        <v>41880.76357638889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 s="19">
        <v>500</v>
      </c>
      <c r="E3527" s="19">
        <v>530</v>
      </c>
      <c r="F3527" s="34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38">
        <f>ROUND((E3527/D3527)*100, 0)</f>
        <v>106</v>
      </c>
      <c r="P3527" s="19">
        <f t="shared" si="110"/>
        <v>75.709999999999994</v>
      </c>
      <c r="Q3527" t="s">
        <v>8321</v>
      </c>
      <c r="R3527" t="s">
        <v>8322</v>
      </c>
      <c r="S3527" s="30">
        <f>(((I3527/60)/60)/24)+DATE(1970, 1, 1)</f>
        <v>42225.666666666672</v>
      </c>
      <c r="T3527" s="30">
        <f t="shared" si="111"/>
        <v>42214.6956712963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 s="19">
        <v>3300</v>
      </c>
      <c r="E3528" s="19">
        <v>3366</v>
      </c>
      <c r="F3528" s="34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38">
        <f>ROUND((E3528/D3528)*100, 0)</f>
        <v>102</v>
      </c>
      <c r="P3528" s="19">
        <f t="shared" si="110"/>
        <v>99</v>
      </c>
      <c r="Q3528" t="s">
        <v>8321</v>
      </c>
      <c r="R3528" t="s">
        <v>8322</v>
      </c>
      <c r="S3528" s="30">
        <f>(((I3528/60)/60)/24)+DATE(1970, 1, 1)</f>
        <v>42488.249305555553</v>
      </c>
      <c r="T3528" s="30">
        <f t="shared" si="111"/>
        <v>42460.335312499999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 s="19">
        <v>6000</v>
      </c>
      <c r="E3529" s="19">
        <v>7015</v>
      </c>
      <c r="F3529" s="34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38">
        <f>ROUND((E3529/D3529)*100, 0)</f>
        <v>117</v>
      </c>
      <c r="P3529" s="19">
        <f t="shared" si="110"/>
        <v>81.569999999999993</v>
      </c>
      <c r="Q3529" t="s">
        <v>8321</v>
      </c>
      <c r="R3529" t="s">
        <v>8322</v>
      </c>
      <c r="S3529" s="30">
        <f>(((I3529/60)/60)/24)+DATE(1970, 1, 1)</f>
        <v>42196.165972222225</v>
      </c>
      <c r="T3529" s="30">
        <f t="shared" si="111"/>
        <v>42167.023206018523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 s="19">
        <v>1650</v>
      </c>
      <c r="E3530" s="19">
        <v>1669</v>
      </c>
      <c r="F3530" s="34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38">
        <f>ROUND((E3530/D3530)*100, 0)</f>
        <v>101</v>
      </c>
      <c r="P3530" s="19">
        <f t="shared" si="110"/>
        <v>45.11</v>
      </c>
      <c r="Q3530" t="s">
        <v>8321</v>
      </c>
      <c r="R3530" t="s">
        <v>8322</v>
      </c>
      <c r="S3530" s="30">
        <f>(((I3530/60)/60)/24)+DATE(1970, 1, 1)</f>
        <v>42753.50136574074</v>
      </c>
      <c r="T3530" s="30">
        <f t="shared" si="111"/>
        <v>42733.50136574074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 s="19">
        <v>500</v>
      </c>
      <c r="E3531" s="19">
        <v>660</v>
      </c>
      <c r="F3531" s="34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38">
        <f>ROUND((E3531/D3531)*100, 0)</f>
        <v>132</v>
      </c>
      <c r="P3531" s="19">
        <f t="shared" si="110"/>
        <v>36.67</v>
      </c>
      <c r="Q3531" t="s">
        <v>8321</v>
      </c>
      <c r="R3531" t="s">
        <v>8322</v>
      </c>
      <c r="S3531" s="30">
        <f>(((I3531/60)/60)/24)+DATE(1970, 1, 1)</f>
        <v>42198.041666666672</v>
      </c>
      <c r="T3531" s="30">
        <f t="shared" si="111"/>
        <v>42177.761782407411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 s="19">
        <v>2750</v>
      </c>
      <c r="E3532" s="19">
        <v>2750</v>
      </c>
      <c r="F3532" s="34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38">
        <f>ROUND((E3532/D3532)*100, 0)</f>
        <v>100</v>
      </c>
      <c r="P3532" s="19">
        <f t="shared" si="110"/>
        <v>125</v>
      </c>
      <c r="Q3532" t="s">
        <v>8321</v>
      </c>
      <c r="R3532" t="s">
        <v>8322</v>
      </c>
      <c r="S3532" s="30">
        <f>(((I3532/60)/60)/24)+DATE(1970, 1, 1)</f>
        <v>42470.833333333328</v>
      </c>
      <c r="T3532" s="30">
        <f t="shared" si="111"/>
        <v>42442.623344907406</v>
      </c>
    </row>
    <row r="3533" spans="1:20" x14ac:dyDescent="0.25">
      <c r="A3533">
        <v>3531</v>
      </c>
      <c r="B3533" s="3" t="s">
        <v>3530</v>
      </c>
      <c r="C3533" s="3" t="s">
        <v>7641</v>
      </c>
      <c r="D3533" s="19">
        <v>1000</v>
      </c>
      <c r="E3533" s="19">
        <v>1280</v>
      </c>
      <c r="F3533" s="34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38">
        <f>ROUND((E3533/D3533)*100, 0)</f>
        <v>128</v>
      </c>
      <c r="P3533" s="19">
        <f t="shared" si="110"/>
        <v>49.23</v>
      </c>
      <c r="Q3533" t="s">
        <v>8321</v>
      </c>
      <c r="R3533" t="s">
        <v>8322</v>
      </c>
      <c r="S3533" s="30">
        <f>(((I3533/60)/60)/24)+DATE(1970, 1, 1)</f>
        <v>42551.654328703706</v>
      </c>
      <c r="T3533" s="30">
        <f t="shared" si="111"/>
        <v>42521.654328703706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 s="19">
        <v>960</v>
      </c>
      <c r="E3534" s="19">
        <v>1142</v>
      </c>
      <c r="F3534" s="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38">
        <f>ROUND((E3534/D3534)*100, 0)</f>
        <v>119</v>
      </c>
      <c r="P3534" s="19">
        <f t="shared" si="110"/>
        <v>42.3</v>
      </c>
      <c r="Q3534" t="s">
        <v>8321</v>
      </c>
      <c r="R3534" t="s">
        <v>8322</v>
      </c>
      <c r="S3534" s="30">
        <f>(((I3534/60)/60)/24)+DATE(1970, 1, 1)</f>
        <v>41900.165972222225</v>
      </c>
      <c r="T3534" s="30">
        <f t="shared" si="111"/>
        <v>41884.599849537037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 s="19">
        <v>500</v>
      </c>
      <c r="E3535" s="19">
        <v>631</v>
      </c>
      <c r="F3535" s="34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38">
        <f>ROUND((E3535/D3535)*100, 0)</f>
        <v>126</v>
      </c>
      <c r="P3535" s="19">
        <f t="shared" si="110"/>
        <v>78.88</v>
      </c>
      <c r="Q3535" t="s">
        <v>8321</v>
      </c>
      <c r="R3535" t="s">
        <v>8322</v>
      </c>
      <c r="S3535" s="30">
        <f>(((I3535/60)/60)/24)+DATE(1970, 1, 1)</f>
        <v>42319.802858796291</v>
      </c>
      <c r="T3535" s="30">
        <f t="shared" si="111"/>
        <v>42289.761192129634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 s="19">
        <v>5000</v>
      </c>
      <c r="E3536" s="19">
        <v>7810</v>
      </c>
      <c r="F3536" s="34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38">
        <f>ROUND((E3536/D3536)*100, 0)</f>
        <v>156</v>
      </c>
      <c r="P3536" s="19">
        <f t="shared" si="110"/>
        <v>38.28</v>
      </c>
      <c r="Q3536" t="s">
        <v>8321</v>
      </c>
      <c r="R3536" t="s">
        <v>8322</v>
      </c>
      <c r="S3536" s="30">
        <f>(((I3536/60)/60)/24)+DATE(1970, 1, 1)</f>
        <v>42278.6252662037</v>
      </c>
      <c r="T3536" s="30">
        <f t="shared" si="111"/>
        <v>42243.6252662037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 s="19">
        <v>2000</v>
      </c>
      <c r="E3537" s="19">
        <v>2063</v>
      </c>
      <c r="F3537" s="34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38">
        <f>ROUND((E3537/D3537)*100, 0)</f>
        <v>103</v>
      </c>
      <c r="P3537" s="19">
        <f t="shared" si="110"/>
        <v>44.85</v>
      </c>
      <c r="Q3537" t="s">
        <v>8321</v>
      </c>
      <c r="R3537" t="s">
        <v>8322</v>
      </c>
      <c r="S3537" s="30">
        <f>(((I3537/60)/60)/24)+DATE(1970, 1, 1)</f>
        <v>42279.75</v>
      </c>
      <c r="T3537" s="30">
        <f t="shared" si="111"/>
        <v>42248.640162037031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 s="19">
        <v>150</v>
      </c>
      <c r="E3538" s="19">
        <v>230</v>
      </c>
      <c r="F3538" s="34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38">
        <f>ROUND((E3538/D3538)*100, 0)</f>
        <v>153</v>
      </c>
      <c r="P3538" s="19">
        <f t="shared" si="110"/>
        <v>13.53</v>
      </c>
      <c r="Q3538" t="s">
        <v>8321</v>
      </c>
      <c r="R3538" t="s">
        <v>8322</v>
      </c>
      <c r="S3538" s="30">
        <f>(((I3538/60)/60)/24)+DATE(1970, 1, 1)</f>
        <v>42358.499305555553</v>
      </c>
      <c r="T3538" s="30">
        <f t="shared" si="111"/>
        <v>42328.727141203708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 s="19">
        <v>675</v>
      </c>
      <c r="E3539" s="19">
        <v>1218</v>
      </c>
      <c r="F3539" s="34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38">
        <f>ROUND((E3539/D3539)*100, 0)</f>
        <v>180</v>
      </c>
      <c r="P3539" s="19">
        <f t="shared" si="110"/>
        <v>43.5</v>
      </c>
      <c r="Q3539" t="s">
        <v>8321</v>
      </c>
      <c r="R3539" t="s">
        <v>8322</v>
      </c>
      <c r="S3539" s="30">
        <f>(((I3539/60)/60)/24)+DATE(1970, 1, 1)</f>
        <v>41960.332638888889</v>
      </c>
      <c r="T3539" s="30">
        <f t="shared" si="111"/>
        <v>41923.354351851849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 s="19">
        <v>2000</v>
      </c>
      <c r="E3540" s="19">
        <v>2569</v>
      </c>
      <c r="F3540" s="34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38">
        <f>ROUND((E3540/D3540)*100, 0)</f>
        <v>128</v>
      </c>
      <c r="P3540" s="19">
        <f t="shared" si="110"/>
        <v>30.95</v>
      </c>
      <c r="Q3540" t="s">
        <v>8321</v>
      </c>
      <c r="R3540" t="s">
        <v>8322</v>
      </c>
      <c r="S3540" s="30">
        <f>(((I3540/60)/60)/24)+DATE(1970, 1, 1)</f>
        <v>42599.420601851853</v>
      </c>
      <c r="T3540" s="30">
        <f t="shared" si="111"/>
        <v>42571.420601851853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 s="19">
        <v>600</v>
      </c>
      <c r="E3541" s="19">
        <v>718</v>
      </c>
      <c r="F3541" s="34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38">
        <f>ROUND((E3541/D3541)*100, 0)</f>
        <v>120</v>
      </c>
      <c r="P3541" s="19">
        <f t="shared" si="110"/>
        <v>55.23</v>
      </c>
      <c r="Q3541" t="s">
        <v>8321</v>
      </c>
      <c r="R3541" t="s">
        <v>8322</v>
      </c>
      <c r="S3541" s="30">
        <f>(((I3541/60)/60)/24)+DATE(1970, 1, 1)</f>
        <v>42621.756041666667</v>
      </c>
      <c r="T3541" s="30">
        <f t="shared" si="111"/>
        <v>42600.756041666667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 s="19">
        <v>300</v>
      </c>
      <c r="E3542" s="19">
        <v>369</v>
      </c>
      <c r="F3542" s="34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38">
        <f>ROUND((E3542/D3542)*100, 0)</f>
        <v>123</v>
      </c>
      <c r="P3542" s="19">
        <f t="shared" si="110"/>
        <v>46.13</v>
      </c>
      <c r="Q3542" t="s">
        <v>8321</v>
      </c>
      <c r="R3542" t="s">
        <v>8322</v>
      </c>
      <c r="S3542" s="30">
        <f>(((I3542/60)/60)/24)+DATE(1970, 1, 1)</f>
        <v>42547.003368055557</v>
      </c>
      <c r="T3542" s="30">
        <f t="shared" si="111"/>
        <v>42517.003368055557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 s="19">
        <v>1200</v>
      </c>
      <c r="E3543" s="19">
        <v>1260</v>
      </c>
      <c r="F3543" s="34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38">
        <f>ROUND((E3543/D3543)*100, 0)</f>
        <v>105</v>
      </c>
      <c r="P3543" s="19">
        <f t="shared" si="110"/>
        <v>39.380000000000003</v>
      </c>
      <c r="Q3543" t="s">
        <v>8321</v>
      </c>
      <c r="R3543" t="s">
        <v>8322</v>
      </c>
      <c r="S3543" s="30">
        <f>(((I3543/60)/60)/24)+DATE(1970, 1, 1)</f>
        <v>42247.730034722219</v>
      </c>
      <c r="T3543" s="30">
        <f t="shared" si="111"/>
        <v>42222.730034722219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 s="19">
        <v>5500</v>
      </c>
      <c r="E3544" s="19">
        <v>5623</v>
      </c>
      <c r="F3544" s="3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38">
        <f>ROUND((E3544/D3544)*100, 0)</f>
        <v>102</v>
      </c>
      <c r="P3544" s="19">
        <f t="shared" si="110"/>
        <v>66.150000000000006</v>
      </c>
      <c r="Q3544" t="s">
        <v>8321</v>
      </c>
      <c r="R3544" t="s">
        <v>8322</v>
      </c>
      <c r="S3544" s="30">
        <f>(((I3544/60)/60)/24)+DATE(1970, 1, 1)</f>
        <v>41889.599791666667</v>
      </c>
      <c r="T3544" s="30">
        <f t="shared" si="111"/>
        <v>41829.599791666667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 s="19">
        <v>1500</v>
      </c>
      <c r="E3545" s="19">
        <v>1570</v>
      </c>
      <c r="F3545" s="34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38">
        <f>ROUND((E3545/D3545)*100, 0)</f>
        <v>105</v>
      </c>
      <c r="P3545" s="19">
        <f t="shared" si="110"/>
        <v>54.14</v>
      </c>
      <c r="Q3545" t="s">
        <v>8321</v>
      </c>
      <c r="R3545" t="s">
        <v>8322</v>
      </c>
      <c r="S3545" s="30">
        <f>(((I3545/60)/60)/24)+DATE(1970, 1, 1)</f>
        <v>42180.755312499998</v>
      </c>
      <c r="T3545" s="30">
        <f t="shared" si="111"/>
        <v>42150.755312499998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 s="19">
        <v>2500</v>
      </c>
      <c r="E3546" s="19">
        <v>2500</v>
      </c>
      <c r="F3546" s="34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38">
        <f>ROUND((E3546/D3546)*100, 0)</f>
        <v>100</v>
      </c>
      <c r="P3546" s="19">
        <f t="shared" si="110"/>
        <v>104.17</v>
      </c>
      <c r="Q3546" t="s">
        <v>8321</v>
      </c>
      <c r="R3546" t="s">
        <v>8322</v>
      </c>
      <c r="S3546" s="30">
        <f>(((I3546/60)/60)/24)+DATE(1970, 1, 1)</f>
        <v>42070.831678240742</v>
      </c>
      <c r="T3546" s="30">
        <f t="shared" si="111"/>
        <v>42040.831678240742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 s="19">
        <v>250</v>
      </c>
      <c r="E3547" s="19">
        <v>251</v>
      </c>
      <c r="F3547" s="34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38">
        <f>ROUND((E3547/D3547)*100, 0)</f>
        <v>100</v>
      </c>
      <c r="P3547" s="19">
        <f t="shared" si="110"/>
        <v>31.38</v>
      </c>
      <c r="Q3547" t="s">
        <v>8321</v>
      </c>
      <c r="R3547" t="s">
        <v>8322</v>
      </c>
      <c r="S3547" s="30">
        <f>(((I3547/60)/60)/24)+DATE(1970, 1, 1)</f>
        <v>42105.807395833333</v>
      </c>
      <c r="T3547" s="30">
        <f t="shared" si="111"/>
        <v>42075.807395833333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 s="19">
        <v>1100</v>
      </c>
      <c r="E3548" s="19">
        <v>1125</v>
      </c>
      <c r="F3548" s="34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38">
        <f>ROUND((E3548/D3548)*100, 0)</f>
        <v>102</v>
      </c>
      <c r="P3548" s="19">
        <f t="shared" si="110"/>
        <v>59.21</v>
      </c>
      <c r="Q3548" t="s">
        <v>8321</v>
      </c>
      <c r="R3548" t="s">
        <v>8322</v>
      </c>
      <c r="S3548" s="30">
        <f>(((I3548/60)/60)/24)+DATE(1970, 1, 1)</f>
        <v>42095.165972222225</v>
      </c>
      <c r="T3548" s="30">
        <f t="shared" si="111"/>
        <v>42073.660694444443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 s="19">
        <v>35000</v>
      </c>
      <c r="E3549" s="19">
        <v>40043.25</v>
      </c>
      <c r="F3549" s="34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38">
        <f>ROUND((E3549/D3549)*100, 0)</f>
        <v>114</v>
      </c>
      <c r="P3549" s="19">
        <f t="shared" si="110"/>
        <v>119.18</v>
      </c>
      <c r="Q3549" t="s">
        <v>8321</v>
      </c>
      <c r="R3549" t="s">
        <v>8322</v>
      </c>
      <c r="S3549" s="30">
        <f>(((I3549/60)/60)/24)+DATE(1970, 1, 1)</f>
        <v>42504.165972222225</v>
      </c>
      <c r="T3549" s="30">
        <f t="shared" si="111"/>
        <v>42480.078715277778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 s="19">
        <v>2100</v>
      </c>
      <c r="E3550" s="19">
        <v>2140</v>
      </c>
      <c r="F3550" s="34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38">
        <f>ROUND((E3550/D3550)*100, 0)</f>
        <v>102</v>
      </c>
      <c r="P3550" s="19">
        <f t="shared" si="110"/>
        <v>164.62</v>
      </c>
      <c r="Q3550" t="s">
        <v>8321</v>
      </c>
      <c r="R3550" t="s">
        <v>8322</v>
      </c>
      <c r="S3550" s="30">
        <f>(((I3550/60)/60)/24)+DATE(1970, 1, 1)</f>
        <v>42434.041666666672</v>
      </c>
      <c r="T3550" s="30">
        <f t="shared" si="111"/>
        <v>42411.942291666666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 s="19">
        <v>1000</v>
      </c>
      <c r="E3551" s="19">
        <v>1020</v>
      </c>
      <c r="F3551" s="34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38">
        <f>ROUND((E3551/D3551)*100, 0)</f>
        <v>102</v>
      </c>
      <c r="P3551" s="19">
        <f t="shared" si="110"/>
        <v>24.29</v>
      </c>
      <c r="Q3551" t="s">
        <v>8321</v>
      </c>
      <c r="R3551" t="s">
        <v>8322</v>
      </c>
      <c r="S3551" s="30">
        <f>(((I3551/60)/60)/24)+DATE(1970, 1, 1)</f>
        <v>42251.394363425927</v>
      </c>
      <c r="T3551" s="30">
        <f t="shared" si="111"/>
        <v>42223.394363425927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 s="19">
        <v>2500</v>
      </c>
      <c r="E3552" s="19">
        <v>2620</v>
      </c>
      <c r="F3552" s="34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38">
        <f>ROUND((E3552/D3552)*100, 0)</f>
        <v>105</v>
      </c>
      <c r="P3552" s="19">
        <f t="shared" si="110"/>
        <v>40.94</v>
      </c>
      <c r="Q3552" t="s">
        <v>8321</v>
      </c>
      <c r="R3552" t="s">
        <v>8322</v>
      </c>
      <c r="S3552" s="30">
        <f>(((I3552/60)/60)/24)+DATE(1970, 1, 1)</f>
        <v>42492.893495370372</v>
      </c>
      <c r="T3552" s="30">
        <f t="shared" si="111"/>
        <v>42462.893495370372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 s="19">
        <v>1500</v>
      </c>
      <c r="E3553" s="19">
        <v>1527.5</v>
      </c>
      <c r="F3553" s="34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38">
        <f>ROUND((E3553/D3553)*100, 0)</f>
        <v>102</v>
      </c>
      <c r="P3553" s="19">
        <f t="shared" si="110"/>
        <v>61.1</v>
      </c>
      <c r="Q3553" t="s">
        <v>8321</v>
      </c>
      <c r="R3553" t="s">
        <v>8322</v>
      </c>
      <c r="S3553" s="30">
        <f>(((I3553/60)/60)/24)+DATE(1970, 1, 1)</f>
        <v>41781.921527777777</v>
      </c>
      <c r="T3553" s="30">
        <f t="shared" si="111"/>
        <v>41753.515856481477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 s="19">
        <v>773</v>
      </c>
      <c r="E3554" s="19">
        <v>773</v>
      </c>
      <c r="F3554" s="3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38">
        <f>ROUND((E3554/D3554)*100, 0)</f>
        <v>100</v>
      </c>
      <c r="P3554" s="19">
        <f t="shared" si="110"/>
        <v>38.65</v>
      </c>
      <c r="Q3554" t="s">
        <v>8321</v>
      </c>
      <c r="R3554" t="s">
        <v>8322</v>
      </c>
      <c r="S3554" s="30">
        <f>(((I3554/60)/60)/24)+DATE(1970, 1, 1)</f>
        <v>41818.587083333332</v>
      </c>
      <c r="T3554" s="30">
        <f t="shared" si="111"/>
        <v>41788.587083333332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 s="19">
        <v>5500</v>
      </c>
      <c r="E3555" s="19">
        <v>5845</v>
      </c>
      <c r="F3555" s="34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38">
        <f>ROUND((E3555/D3555)*100, 0)</f>
        <v>106</v>
      </c>
      <c r="P3555" s="19">
        <f t="shared" si="110"/>
        <v>56.2</v>
      </c>
      <c r="Q3555" t="s">
        <v>8321</v>
      </c>
      <c r="R3555" t="s">
        <v>8322</v>
      </c>
      <c r="S3555" s="30">
        <f>(((I3555/60)/60)/24)+DATE(1970, 1, 1)</f>
        <v>42228</v>
      </c>
      <c r="T3555" s="30">
        <f t="shared" si="111"/>
        <v>42196.028703703705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 s="19">
        <v>5000</v>
      </c>
      <c r="E3556" s="19">
        <v>5671.11</v>
      </c>
      <c r="F3556" s="34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38">
        <f>ROUND((E3556/D3556)*100, 0)</f>
        <v>113</v>
      </c>
      <c r="P3556" s="19">
        <f t="shared" si="110"/>
        <v>107</v>
      </c>
      <c r="Q3556" t="s">
        <v>8321</v>
      </c>
      <c r="R3556" t="s">
        <v>8322</v>
      </c>
      <c r="S3556" s="30">
        <f>(((I3556/60)/60)/24)+DATE(1970, 1, 1)</f>
        <v>42046.708333333328</v>
      </c>
      <c r="T3556" s="30">
        <f t="shared" si="111"/>
        <v>42016.050451388888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 s="19">
        <v>2400</v>
      </c>
      <c r="E3557" s="19">
        <v>2400</v>
      </c>
      <c r="F3557" s="34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38">
        <f>ROUND((E3557/D3557)*100, 0)</f>
        <v>100</v>
      </c>
      <c r="P3557" s="19">
        <f t="shared" si="110"/>
        <v>171.43</v>
      </c>
      <c r="Q3557" t="s">
        <v>8321</v>
      </c>
      <c r="R3557" t="s">
        <v>8322</v>
      </c>
      <c r="S3557" s="30">
        <f>(((I3557/60)/60)/24)+DATE(1970, 1, 1)</f>
        <v>42691.483726851846</v>
      </c>
      <c r="T3557" s="30">
        <f t="shared" si="111"/>
        <v>42661.442060185189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 s="19">
        <v>2200</v>
      </c>
      <c r="E3558" s="19">
        <v>2210</v>
      </c>
      <c r="F3558" s="34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38">
        <f>ROUND((E3558/D3558)*100, 0)</f>
        <v>100</v>
      </c>
      <c r="P3558" s="19">
        <f t="shared" si="110"/>
        <v>110.5</v>
      </c>
      <c r="Q3558" t="s">
        <v>8321</v>
      </c>
      <c r="R3558" t="s">
        <v>8322</v>
      </c>
      <c r="S3558" s="30">
        <f>(((I3558/60)/60)/24)+DATE(1970, 1, 1)</f>
        <v>41868.649583333332</v>
      </c>
      <c r="T3558" s="30">
        <f t="shared" si="111"/>
        <v>41808.649583333332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 s="19">
        <v>100000</v>
      </c>
      <c r="E3559" s="19">
        <v>100036</v>
      </c>
      <c r="F3559" s="34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38">
        <f>ROUND((E3559/D3559)*100, 0)</f>
        <v>100</v>
      </c>
      <c r="P3559" s="19">
        <f t="shared" si="110"/>
        <v>179.28</v>
      </c>
      <c r="Q3559" t="s">
        <v>8321</v>
      </c>
      <c r="R3559" t="s">
        <v>8322</v>
      </c>
      <c r="S3559" s="30">
        <f>(((I3559/60)/60)/24)+DATE(1970, 1, 1)</f>
        <v>41764.276747685188</v>
      </c>
      <c r="T3559" s="30">
        <f t="shared" si="111"/>
        <v>41730.276747685188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 s="19">
        <v>350</v>
      </c>
      <c r="E3560" s="19">
        <v>504</v>
      </c>
      <c r="F3560" s="34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38">
        <f>ROUND((E3560/D3560)*100, 0)</f>
        <v>144</v>
      </c>
      <c r="P3560" s="19">
        <f t="shared" si="110"/>
        <v>22.91</v>
      </c>
      <c r="Q3560" t="s">
        <v>8321</v>
      </c>
      <c r="R3560" t="s">
        <v>8322</v>
      </c>
      <c r="S3560" s="30">
        <f>(((I3560/60)/60)/24)+DATE(1970, 1, 1)</f>
        <v>42181.875</v>
      </c>
      <c r="T3560" s="30">
        <f t="shared" si="111"/>
        <v>42139.816840277781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 s="19">
        <v>1000</v>
      </c>
      <c r="E3561" s="19">
        <v>1035</v>
      </c>
      <c r="F3561" s="34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38">
        <f>ROUND((E3561/D3561)*100, 0)</f>
        <v>104</v>
      </c>
      <c r="P3561" s="19">
        <f t="shared" si="110"/>
        <v>43.13</v>
      </c>
      <c r="Q3561" t="s">
        <v>8321</v>
      </c>
      <c r="R3561" t="s">
        <v>8322</v>
      </c>
      <c r="S3561" s="30">
        <f>(((I3561/60)/60)/24)+DATE(1970, 1, 1)</f>
        <v>42216.373611111107</v>
      </c>
      <c r="T3561" s="30">
        <f t="shared" si="111"/>
        <v>42194.096157407403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 s="19">
        <v>3200</v>
      </c>
      <c r="E3562" s="19">
        <v>3470</v>
      </c>
      <c r="F3562" s="34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38">
        <f>ROUND((E3562/D3562)*100, 0)</f>
        <v>108</v>
      </c>
      <c r="P3562" s="19">
        <f t="shared" si="110"/>
        <v>46.89</v>
      </c>
      <c r="Q3562" t="s">
        <v>8321</v>
      </c>
      <c r="R3562" t="s">
        <v>8322</v>
      </c>
      <c r="S3562" s="30">
        <f>(((I3562/60)/60)/24)+DATE(1970, 1, 1)</f>
        <v>42151.114583333328</v>
      </c>
      <c r="T3562" s="30">
        <f t="shared" si="111"/>
        <v>42115.889652777783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 s="19">
        <v>2500</v>
      </c>
      <c r="E3563" s="19">
        <v>2560</v>
      </c>
      <c r="F3563" s="34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38">
        <f>ROUND((E3563/D3563)*100, 0)</f>
        <v>102</v>
      </c>
      <c r="P3563" s="19">
        <f t="shared" si="110"/>
        <v>47.41</v>
      </c>
      <c r="Q3563" t="s">
        <v>8321</v>
      </c>
      <c r="R3563" t="s">
        <v>8322</v>
      </c>
      <c r="S3563" s="30">
        <f>(((I3563/60)/60)/24)+DATE(1970, 1, 1)</f>
        <v>42221.774999999994</v>
      </c>
      <c r="T3563" s="30">
        <f t="shared" si="111"/>
        <v>42203.680300925931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 s="19">
        <v>315</v>
      </c>
      <c r="E3564" s="19">
        <v>469</v>
      </c>
      <c r="F3564" s="3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38">
        <f>ROUND((E3564/D3564)*100, 0)</f>
        <v>149</v>
      </c>
      <c r="P3564" s="19">
        <f t="shared" si="110"/>
        <v>15.13</v>
      </c>
      <c r="Q3564" t="s">
        <v>8321</v>
      </c>
      <c r="R3564" t="s">
        <v>8322</v>
      </c>
      <c r="S3564" s="30">
        <f>(((I3564/60)/60)/24)+DATE(1970, 1, 1)</f>
        <v>42442.916666666672</v>
      </c>
      <c r="T3564" s="30">
        <f t="shared" si="111"/>
        <v>42433.761886574073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 s="19">
        <v>500</v>
      </c>
      <c r="E3565" s="19">
        <v>527.45000000000005</v>
      </c>
      <c r="F3565" s="34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38">
        <f>ROUND((E3565/D3565)*100, 0)</f>
        <v>105</v>
      </c>
      <c r="P3565" s="19">
        <f t="shared" si="110"/>
        <v>21.1</v>
      </c>
      <c r="Q3565" t="s">
        <v>8321</v>
      </c>
      <c r="R3565" t="s">
        <v>8322</v>
      </c>
      <c r="S3565" s="30">
        <f>(((I3565/60)/60)/24)+DATE(1970, 1, 1)</f>
        <v>42583.791666666672</v>
      </c>
      <c r="T3565" s="30">
        <f t="shared" si="111"/>
        <v>42555.671944444446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 s="19">
        <v>1000</v>
      </c>
      <c r="E3566" s="19">
        <v>1005</v>
      </c>
      <c r="F3566" s="34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38">
        <f>ROUND((E3566/D3566)*100, 0)</f>
        <v>101</v>
      </c>
      <c r="P3566" s="19">
        <f t="shared" si="110"/>
        <v>59.12</v>
      </c>
      <c r="Q3566" t="s">
        <v>8321</v>
      </c>
      <c r="R3566" t="s">
        <v>8322</v>
      </c>
      <c r="S3566" s="30">
        <f>(((I3566/60)/60)/24)+DATE(1970, 1, 1)</f>
        <v>42282.666666666672</v>
      </c>
      <c r="T3566" s="30">
        <f t="shared" si="111"/>
        <v>42236.623252314821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 s="19">
        <v>900</v>
      </c>
      <c r="E3567" s="19">
        <v>1175</v>
      </c>
      <c r="F3567" s="34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38">
        <f>ROUND((E3567/D3567)*100, 0)</f>
        <v>131</v>
      </c>
      <c r="P3567" s="19">
        <f t="shared" si="110"/>
        <v>97.92</v>
      </c>
      <c r="Q3567" t="s">
        <v>8321</v>
      </c>
      <c r="R3567" t="s">
        <v>8322</v>
      </c>
      <c r="S3567" s="30">
        <f>(((I3567/60)/60)/24)+DATE(1970, 1, 1)</f>
        <v>42004.743148148147</v>
      </c>
      <c r="T3567" s="30">
        <f t="shared" si="111"/>
        <v>41974.743148148147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 s="19">
        <v>2000</v>
      </c>
      <c r="E3568" s="19">
        <v>2095</v>
      </c>
      <c r="F3568" s="34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38">
        <f>ROUND((E3568/D3568)*100, 0)</f>
        <v>105</v>
      </c>
      <c r="P3568" s="19">
        <f t="shared" si="110"/>
        <v>55.13</v>
      </c>
      <c r="Q3568" t="s">
        <v>8321</v>
      </c>
      <c r="R3568" t="s">
        <v>8322</v>
      </c>
      <c r="S3568" s="30">
        <f>(((I3568/60)/60)/24)+DATE(1970, 1, 1)</f>
        <v>42027.507905092592</v>
      </c>
      <c r="T3568" s="30">
        <f t="shared" si="111"/>
        <v>41997.507905092592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 s="19">
        <v>1000</v>
      </c>
      <c r="E3569" s="19">
        <v>1088</v>
      </c>
      <c r="F3569" s="34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38">
        <f>ROUND((E3569/D3569)*100, 0)</f>
        <v>109</v>
      </c>
      <c r="P3569" s="19">
        <f t="shared" si="110"/>
        <v>26.54</v>
      </c>
      <c r="Q3569" t="s">
        <v>8321</v>
      </c>
      <c r="R3569" t="s">
        <v>8322</v>
      </c>
      <c r="S3569" s="30">
        <f>(((I3569/60)/60)/24)+DATE(1970, 1, 1)</f>
        <v>42165.810694444444</v>
      </c>
      <c r="T3569" s="30">
        <f t="shared" si="111"/>
        <v>42135.810694444444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 s="19">
        <v>1000</v>
      </c>
      <c r="E3570" s="19">
        <v>1110</v>
      </c>
      <c r="F3570" s="34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38">
        <f>ROUND((E3570/D3570)*100, 0)</f>
        <v>111</v>
      </c>
      <c r="P3570" s="19">
        <f t="shared" si="110"/>
        <v>58.42</v>
      </c>
      <c r="Q3570" t="s">
        <v>8321</v>
      </c>
      <c r="R3570" t="s">
        <v>8322</v>
      </c>
      <c r="S3570" s="30">
        <f>(((I3570/60)/60)/24)+DATE(1970, 1, 1)</f>
        <v>41899.740671296298</v>
      </c>
      <c r="T3570" s="30">
        <f t="shared" si="111"/>
        <v>41869.740671296298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 s="19">
        <v>5000</v>
      </c>
      <c r="E3571" s="19">
        <v>5024</v>
      </c>
      <c r="F3571" s="34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38">
        <f>ROUND((E3571/D3571)*100, 0)</f>
        <v>100</v>
      </c>
      <c r="P3571" s="19">
        <f t="shared" si="110"/>
        <v>122.54</v>
      </c>
      <c r="Q3571" t="s">
        <v>8321</v>
      </c>
      <c r="R3571" t="s">
        <v>8322</v>
      </c>
      <c r="S3571" s="30">
        <f>(((I3571/60)/60)/24)+DATE(1970, 1, 1)</f>
        <v>42012.688611111109</v>
      </c>
      <c r="T3571" s="30">
        <f t="shared" si="111"/>
        <v>41982.688611111109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 s="19">
        <v>2000</v>
      </c>
      <c r="E3572" s="19">
        <v>2287</v>
      </c>
      <c r="F3572" s="34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38">
        <f>ROUND((E3572/D3572)*100, 0)</f>
        <v>114</v>
      </c>
      <c r="P3572" s="19">
        <f t="shared" si="110"/>
        <v>87.96</v>
      </c>
      <c r="Q3572" t="s">
        <v>8321</v>
      </c>
      <c r="R3572" t="s">
        <v>8322</v>
      </c>
      <c r="S3572" s="30">
        <f>(((I3572/60)/60)/24)+DATE(1970, 1, 1)</f>
        <v>42004.291666666672</v>
      </c>
      <c r="T3572" s="30">
        <f t="shared" si="111"/>
        <v>41976.331979166673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 s="19">
        <v>1500</v>
      </c>
      <c r="E3573" s="19">
        <v>1831</v>
      </c>
      <c r="F3573" s="34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38">
        <f>ROUND((E3573/D3573)*100, 0)</f>
        <v>122</v>
      </c>
      <c r="P3573" s="19">
        <f t="shared" si="110"/>
        <v>73.239999999999995</v>
      </c>
      <c r="Q3573" t="s">
        <v>8321</v>
      </c>
      <c r="R3573" t="s">
        <v>8322</v>
      </c>
      <c r="S3573" s="30">
        <f>(((I3573/60)/60)/24)+DATE(1970, 1, 1)</f>
        <v>41942.858946759261</v>
      </c>
      <c r="T3573" s="30">
        <f t="shared" si="111"/>
        <v>41912.858946759261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 s="19">
        <v>500</v>
      </c>
      <c r="E3574" s="19">
        <v>500</v>
      </c>
      <c r="F3574" s="3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38">
        <f>ROUND((E3574/D3574)*100, 0)</f>
        <v>100</v>
      </c>
      <c r="P3574" s="19">
        <f t="shared" si="110"/>
        <v>55.56</v>
      </c>
      <c r="Q3574" t="s">
        <v>8321</v>
      </c>
      <c r="R3574" t="s">
        <v>8322</v>
      </c>
      <c r="S3574" s="30">
        <f>(((I3574/60)/60)/24)+DATE(1970, 1, 1)</f>
        <v>42176.570393518516</v>
      </c>
      <c r="T3574" s="30">
        <f t="shared" si="111"/>
        <v>42146.570393518516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 s="19">
        <v>3000</v>
      </c>
      <c r="E3575" s="19">
        <v>3084</v>
      </c>
      <c r="F3575" s="34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38">
        <f>ROUND((E3575/D3575)*100, 0)</f>
        <v>103</v>
      </c>
      <c r="P3575" s="19">
        <f t="shared" si="110"/>
        <v>39.54</v>
      </c>
      <c r="Q3575" t="s">
        <v>8321</v>
      </c>
      <c r="R3575" t="s">
        <v>8322</v>
      </c>
      <c r="S3575" s="30">
        <f>(((I3575/60)/60)/24)+DATE(1970, 1, 1)</f>
        <v>41951.417199074072</v>
      </c>
      <c r="T3575" s="30">
        <f t="shared" si="111"/>
        <v>41921.375532407408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 s="19">
        <v>5800</v>
      </c>
      <c r="E3576" s="19">
        <v>6155</v>
      </c>
      <c r="F3576" s="34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38">
        <f>ROUND((E3576/D3576)*100, 0)</f>
        <v>106</v>
      </c>
      <c r="P3576" s="19">
        <f t="shared" si="110"/>
        <v>136.78</v>
      </c>
      <c r="Q3576" t="s">
        <v>8321</v>
      </c>
      <c r="R3576" t="s">
        <v>8322</v>
      </c>
      <c r="S3576" s="30">
        <f>(((I3576/60)/60)/24)+DATE(1970, 1, 1)</f>
        <v>41956.984351851846</v>
      </c>
      <c r="T3576" s="30">
        <f t="shared" si="111"/>
        <v>41926.942685185182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 s="19">
        <v>10000</v>
      </c>
      <c r="E3577" s="19">
        <v>10133</v>
      </c>
      <c r="F3577" s="34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38">
        <f>ROUND((E3577/D3577)*100, 0)</f>
        <v>101</v>
      </c>
      <c r="P3577" s="19">
        <f t="shared" si="110"/>
        <v>99.34</v>
      </c>
      <c r="Q3577" t="s">
        <v>8321</v>
      </c>
      <c r="R3577" t="s">
        <v>8322</v>
      </c>
      <c r="S3577" s="30">
        <f>(((I3577/60)/60)/24)+DATE(1970, 1, 1)</f>
        <v>42593.165972222225</v>
      </c>
      <c r="T3577" s="30">
        <f t="shared" si="111"/>
        <v>42561.783877314811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 s="19">
        <v>100</v>
      </c>
      <c r="E3578" s="19">
        <v>100</v>
      </c>
      <c r="F3578" s="34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38">
        <f>ROUND((E3578/D3578)*100, 0)</f>
        <v>100</v>
      </c>
      <c r="P3578" s="19">
        <f t="shared" si="110"/>
        <v>20</v>
      </c>
      <c r="Q3578" t="s">
        <v>8321</v>
      </c>
      <c r="R3578" t="s">
        <v>8322</v>
      </c>
      <c r="S3578" s="30">
        <f>(((I3578/60)/60)/24)+DATE(1970, 1, 1)</f>
        <v>42709.590902777782</v>
      </c>
      <c r="T3578" s="30">
        <f t="shared" si="111"/>
        <v>42649.54923611111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 s="19">
        <v>600</v>
      </c>
      <c r="E3579" s="19">
        <v>780</v>
      </c>
      <c r="F3579" s="34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38">
        <f>ROUND((E3579/D3579)*100, 0)</f>
        <v>130</v>
      </c>
      <c r="P3579" s="19">
        <f t="shared" si="110"/>
        <v>28.89</v>
      </c>
      <c r="Q3579" t="s">
        <v>8321</v>
      </c>
      <c r="R3579" t="s">
        <v>8322</v>
      </c>
      <c r="S3579" s="30">
        <f>(((I3579/60)/60)/24)+DATE(1970, 1, 1)</f>
        <v>42120.26944444445</v>
      </c>
      <c r="T3579" s="30">
        <f t="shared" si="111"/>
        <v>42093.786840277782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 s="19">
        <v>1500</v>
      </c>
      <c r="E3580" s="19">
        <v>1500.2</v>
      </c>
      <c r="F3580" s="34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38">
        <f>ROUND((E3580/D3580)*100, 0)</f>
        <v>100</v>
      </c>
      <c r="P3580" s="19">
        <f t="shared" si="110"/>
        <v>40.549999999999997</v>
      </c>
      <c r="Q3580" t="s">
        <v>8321</v>
      </c>
      <c r="R3580" t="s">
        <v>8322</v>
      </c>
      <c r="S3580" s="30">
        <f>(((I3580/60)/60)/24)+DATE(1970, 1, 1)</f>
        <v>42490.733530092592</v>
      </c>
      <c r="T3580" s="30">
        <f t="shared" si="111"/>
        <v>42460.733530092592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 s="19">
        <v>500</v>
      </c>
      <c r="E3581" s="19">
        <v>500</v>
      </c>
      <c r="F3581" s="34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38">
        <f>ROUND((E3581/D3581)*100, 0)</f>
        <v>100</v>
      </c>
      <c r="P3581" s="19">
        <f t="shared" si="110"/>
        <v>35.71</v>
      </c>
      <c r="Q3581" t="s">
        <v>8321</v>
      </c>
      <c r="R3581" t="s">
        <v>8322</v>
      </c>
      <c r="S3581" s="30">
        <f>(((I3581/60)/60)/24)+DATE(1970, 1, 1)</f>
        <v>42460.720555555556</v>
      </c>
      <c r="T3581" s="30">
        <f t="shared" si="111"/>
        <v>42430.762222222227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 s="19">
        <v>900</v>
      </c>
      <c r="E3582" s="19">
        <v>1025</v>
      </c>
      <c r="F3582" s="34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38">
        <f>ROUND((E3582/D3582)*100, 0)</f>
        <v>114</v>
      </c>
      <c r="P3582" s="19">
        <f t="shared" si="110"/>
        <v>37.96</v>
      </c>
      <c r="Q3582" t="s">
        <v>8321</v>
      </c>
      <c r="R3582" t="s">
        <v>8322</v>
      </c>
      <c r="S3582" s="30">
        <f>(((I3582/60)/60)/24)+DATE(1970, 1, 1)</f>
        <v>42064.207638888889</v>
      </c>
      <c r="T3582" s="30">
        <f t="shared" si="111"/>
        <v>42026.176180555558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 s="19">
        <v>1500</v>
      </c>
      <c r="E3583" s="19">
        <v>1500</v>
      </c>
      <c r="F3583" s="34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38">
        <f>ROUND((E3583/D3583)*100, 0)</f>
        <v>100</v>
      </c>
      <c r="P3583" s="19">
        <f t="shared" si="110"/>
        <v>33.33</v>
      </c>
      <c r="Q3583" t="s">
        <v>8321</v>
      </c>
      <c r="R3583" t="s">
        <v>8322</v>
      </c>
      <c r="S3583" s="30">
        <f>(((I3583/60)/60)/24)+DATE(1970, 1, 1)</f>
        <v>41850.471180555556</v>
      </c>
      <c r="T3583" s="30">
        <f t="shared" si="111"/>
        <v>41836.471180555556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 s="19">
        <v>1000</v>
      </c>
      <c r="E3584" s="19">
        <v>2870</v>
      </c>
      <c r="F3584" s="3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39">
        <f>ROUND((E3584/D3584)*100, 0)</f>
        <v>287</v>
      </c>
      <c r="P3584" s="19">
        <f t="shared" si="110"/>
        <v>58.57</v>
      </c>
      <c r="Q3584" t="s">
        <v>8321</v>
      </c>
      <c r="R3584" t="s">
        <v>8322</v>
      </c>
      <c r="S3584" s="30">
        <f>(((I3584/60)/60)/24)+DATE(1970, 1, 1)</f>
        <v>42465.095856481479</v>
      </c>
      <c r="T3584" s="30">
        <f t="shared" si="111"/>
        <v>42451.095856481479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 s="19">
        <v>3000</v>
      </c>
      <c r="E3585" s="19">
        <v>3255</v>
      </c>
      <c r="F3585" s="34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38">
        <f>ROUND((E3585/D3585)*100, 0)</f>
        <v>109</v>
      </c>
      <c r="P3585" s="19">
        <f t="shared" si="110"/>
        <v>135.63</v>
      </c>
      <c r="Q3585" t="s">
        <v>8321</v>
      </c>
      <c r="R3585" t="s">
        <v>8322</v>
      </c>
      <c r="S3585" s="30">
        <f>(((I3585/60)/60)/24)+DATE(1970, 1, 1)</f>
        <v>42478.384317129632</v>
      </c>
      <c r="T3585" s="30">
        <f t="shared" si="111"/>
        <v>42418.425983796296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 s="19">
        <v>3000</v>
      </c>
      <c r="E3586" s="19">
        <v>3465</v>
      </c>
      <c r="F3586" s="34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38">
        <f>ROUND((E3586/D3586)*100, 0)</f>
        <v>116</v>
      </c>
      <c r="P3586" s="19">
        <f t="shared" si="110"/>
        <v>30.94</v>
      </c>
      <c r="Q3586" t="s">
        <v>8321</v>
      </c>
      <c r="R3586" t="s">
        <v>8322</v>
      </c>
      <c r="S3586" s="30">
        <f>(((I3586/60)/60)/24)+DATE(1970, 1, 1)</f>
        <v>42198.316481481481</v>
      </c>
      <c r="T3586" s="30">
        <f t="shared" si="111"/>
        <v>42168.316481481481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 s="19">
        <v>3400</v>
      </c>
      <c r="E3587" s="19">
        <v>4050</v>
      </c>
      <c r="F3587" s="34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38">
        <f>ROUND((E3587/D3587)*100, 0)</f>
        <v>119</v>
      </c>
      <c r="P3587" s="19">
        <f t="shared" ref="P3587:P3650" si="112">IFERROR(ROUND((E3587/L3587), 2),0)</f>
        <v>176.09</v>
      </c>
      <c r="Q3587" t="s">
        <v>8321</v>
      </c>
      <c r="R3587" t="s">
        <v>8322</v>
      </c>
      <c r="S3587" s="30">
        <f>(((I3587/60)/60)/24)+DATE(1970, 1, 1)</f>
        <v>41994.716319444444</v>
      </c>
      <c r="T3587" s="30">
        <f t="shared" ref="T3587:T3650" si="113">(((J3587/60)/60)/24)+DATE(1970, 1, 1)</f>
        <v>41964.716319444444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 s="19">
        <v>7500</v>
      </c>
      <c r="E3588" s="19">
        <v>8207</v>
      </c>
      <c r="F3588" s="34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38">
        <f>ROUND((E3588/D3588)*100, 0)</f>
        <v>109</v>
      </c>
      <c r="P3588" s="19">
        <f t="shared" si="112"/>
        <v>151.97999999999999</v>
      </c>
      <c r="Q3588" t="s">
        <v>8321</v>
      </c>
      <c r="R3588" t="s">
        <v>8322</v>
      </c>
      <c r="S3588" s="30">
        <f>(((I3588/60)/60)/24)+DATE(1970, 1, 1)</f>
        <v>42636.697569444441</v>
      </c>
      <c r="T3588" s="30">
        <f t="shared" si="113"/>
        <v>42576.697569444441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 s="19">
        <v>500</v>
      </c>
      <c r="E3589" s="19">
        <v>633</v>
      </c>
      <c r="F3589" s="34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38">
        <f>ROUND((E3589/D3589)*100, 0)</f>
        <v>127</v>
      </c>
      <c r="P3589" s="19">
        <f t="shared" si="112"/>
        <v>22.61</v>
      </c>
      <c r="Q3589" t="s">
        <v>8321</v>
      </c>
      <c r="R3589" t="s">
        <v>8322</v>
      </c>
      <c r="S3589" s="30">
        <f>(((I3589/60)/60)/24)+DATE(1970, 1, 1)</f>
        <v>42548.791666666672</v>
      </c>
      <c r="T3589" s="30">
        <f t="shared" si="113"/>
        <v>42503.539976851855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 s="19">
        <v>200</v>
      </c>
      <c r="E3590" s="19">
        <v>201</v>
      </c>
      <c r="F3590" s="34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38">
        <f>ROUND((E3590/D3590)*100, 0)</f>
        <v>101</v>
      </c>
      <c r="P3590" s="19">
        <f t="shared" si="112"/>
        <v>18.27</v>
      </c>
      <c r="Q3590" t="s">
        <v>8321</v>
      </c>
      <c r="R3590" t="s">
        <v>8322</v>
      </c>
      <c r="S3590" s="30">
        <f>(((I3590/60)/60)/24)+DATE(1970, 1, 1)</f>
        <v>42123.958333333328</v>
      </c>
      <c r="T3590" s="30">
        <f t="shared" si="113"/>
        <v>42101.828819444447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 s="19">
        <v>4000</v>
      </c>
      <c r="E3591" s="19">
        <v>5100</v>
      </c>
      <c r="F3591" s="34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38">
        <f>ROUND((E3591/D3591)*100, 0)</f>
        <v>128</v>
      </c>
      <c r="P3591" s="19">
        <f t="shared" si="112"/>
        <v>82.26</v>
      </c>
      <c r="Q3591" t="s">
        <v>8321</v>
      </c>
      <c r="R3591" t="s">
        <v>8322</v>
      </c>
      <c r="S3591" s="30">
        <f>(((I3591/60)/60)/24)+DATE(1970, 1, 1)</f>
        <v>42150.647534722222</v>
      </c>
      <c r="T3591" s="30">
        <f t="shared" si="113"/>
        <v>42125.647534722222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 s="19">
        <v>5000</v>
      </c>
      <c r="E3592" s="19">
        <v>5003</v>
      </c>
      <c r="F3592" s="34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38">
        <f>ROUND((E3592/D3592)*100, 0)</f>
        <v>100</v>
      </c>
      <c r="P3592" s="19">
        <f t="shared" si="112"/>
        <v>68.53</v>
      </c>
      <c r="Q3592" t="s">
        <v>8321</v>
      </c>
      <c r="R3592" t="s">
        <v>8322</v>
      </c>
      <c r="S3592" s="30">
        <f>(((I3592/60)/60)/24)+DATE(1970, 1, 1)</f>
        <v>41932.333726851852</v>
      </c>
      <c r="T3592" s="30">
        <f t="shared" si="113"/>
        <v>41902.333726851852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 s="19">
        <v>700</v>
      </c>
      <c r="E3593" s="19">
        <v>1225</v>
      </c>
      <c r="F3593" s="34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38">
        <f>ROUND((E3593/D3593)*100, 0)</f>
        <v>175</v>
      </c>
      <c r="P3593" s="19">
        <f t="shared" si="112"/>
        <v>68.06</v>
      </c>
      <c r="Q3593" t="s">
        <v>8321</v>
      </c>
      <c r="R3593" t="s">
        <v>8322</v>
      </c>
      <c r="S3593" s="30">
        <f>(((I3593/60)/60)/24)+DATE(1970, 1, 1)</f>
        <v>42028.207638888889</v>
      </c>
      <c r="T3593" s="30">
        <f t="shared" si="113"/>
        <v>42003.948425925926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 s="19">
        <v>2000</v>
      </c>
      <c r="E3594" s="19">
        <v>2545</v>
      </c>
      <c r="F3594" s="3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38">
        <f>ROUND((E3594/D3594)*100, 0)</f>
        <v>127</v>
      </c>
      <c r="P3594" s="19">
        <f t="shared" si="112"/>
        <v>72.709999999999994</v>
      </c>
      <c r="Q3594" t="s">
        <v>8321</v>
      </c>
      <c r="R3594" t="s">
        <v>8322</v>
      </c>
      <c r="S3594" s="30">
        <f>(((I3594/60)/60)/24)+DATE(1970, 1, 1)</f>
        <v>42046.207638888889</v>
      </c>
      <c r="T3594" s="30">
        <f t="shared" si="113"/>
        <v>41988.829942129625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 s="19">
        <v>3000</v>
      </c>
      <c r="E3595" s="19">
        <v>3319</v>
      </c>
      <c r="F3595" s="34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38">
        <f>ROUND((E3595/D3595)*100, 0)</f>
        <v>111</v>
      </c>
      <c r="P3595" s="19">
        <f t="shared" si="112"/>
        <v>77.19</v>
      </c>
      <c r="Q3595" t="s">
        <v>8321</v>
      </c>
      <c r="R3595" t="s">
        <v>8322</v>
      </c>
      <c r="S3595" s="30">
        <f>(((I3595/60)/60)/24)+DATE(1970, 1, 1)</f>
        <v>42009.851388888885</v>
      </c>
      <c r="T3595" s="30">
        <f t="shared" si="113"/>
        <v>41974.898599537039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 s="19">
        <v>1600</v>
      </c>
      <c r="E3596" s="19">
        <v>2015</v>
      </c>
      <c r="F3596" s="34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38">
        <f>ROUND((E3596/D3596)*100, 0)</f>
        <v>126</v>
      </c>
      <c r="P3596" s="19">
        <f t="shared" si="112"/>
        <v>55.97</v>
      </c>
      <c r="Q3596" t="s">
        <v>8321</v>
      </c>
      <c r="R3596" t="s">
        <v>8322</v>
      </c>
      <c r="S3596" s="30">
        <f>(((I3596/60)/60)/24)+DATE(1970, 1, 1)</f>
        <v>42617.066921296297</v>
      </c>
      <c r="T3596" s="30">
        <f t="shared" si="113"/>
        <v>42592.066921296297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 s="19">
        <v>2600</v>
      </c>
      <c r="E3597" s="19">
        <v>3081</v>
      </c>
      <c r="F3597" s="34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38">
        <f>ROUND((E3597/D3597)*100, 0)</f>
        <v>119</v>
      </c>
      <c r="P3597" s="19">
        <f t="shared" si="112"/>
        <v>49.69</v>
      </c>
      <c r="Q3597" t="s">
        <v>8321</v>
      </c>
      <c r="R3597" t="s">
        <v>8322</v>
      </c>
      <c r="S3597" s="30">
        <f>(((I3597/60)/60)/24)+DATE(1970, 1, 1)</f>
        <v>42076.290972222225</v>
      </c>
      <c r="T3597" s="30">
        <f t="shared" si="113"/>
        <v>42050.008368055554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 s="19">
        <v>1100</v>
      </c>
      <c r="E3598" s="19">
        <v>1185</v>
      </c>
      <c r="F3598" s="34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38">
        <f>ROUND((E3598/D3598)*100, 0)</f>
        <v>108</v>
      </c>
      <c r="P3598" s="19">
        <f t="shared" si="112"/>
        <v>79</v>
      </c>
      <c r="Q3598" t="s">
        <v>8321</v>
      </c>
      <c r="R3598" t="s">
        <v>8322</v>
      </c>
      <c r="S3598" s="30">
        <f>(((I3598/60)/60)/24)+DATE(1970, 1, 1)</f>
        <v>41877.715069444443</v>
      </c>
      <c r="T3598" s="30">
        <f t="shared" si="113"/>
        <v>41856.715069444443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 s="19">
        <v>2500</v>
      </c>
      <c r="E3599" s="19">
        <v>2565</v>
      </c>
      <c r="F3599" s="34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38">
        <f>ROUND((E3599/D3599)*100, 0)</f>
        <v>103</v>
      </c>
      <c r="P3599" s="19">
        <f t="shared" si="112"/>
        <v>77.73</v>
      </c>
      <c r="Q3599" t="s">
        <v>8321</v>
      </c>
      <c r="R3599" t="s">
        <v>8322</v>
      </c>
      <c r="S3599" s="30">
        <f>(((I3599/60)/60)/24)+DATE(1970, 1, 1)</f>
        <v>42432.249305555553</v>
      </c>
      <c r="T3599" s="30">
        <f t="shared" si="113"/>
        <v>42417.585532407407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 s="19">
        <v>1000</v>
      </c>
      <c r="E3600" s="19">
        <v>1101</v>
      </c>
      <c r="F3600" s="34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38">
        <f>ROUND((E3600/D3600)*100, 0)</f>
        <v>110</v>
      </c>
      <c r="P3600" s="19">
        <f t="shared" si="112"/>
        <v>40.78</v>
      </c>
      <c r="Q3600" t="s">
        <v>8321</v>
      </c>
      <c r="R3600" t="s">
        <v>8322</v>
      </c>
      <c r="S3600" s="30">
        <f>(((I3600/60)/60)/24)+DATE(1970, 1, 1)</f>
        <v>41885.207638888889</v>
      </c>
      <c r="T3600" s="30">
        <f t="shared" si="113"/>
        <v>41866.79886574074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 s="19">
        <v>500</v>
      </c>
      <c r="E3601" s="19">
        <v>1010</v>
      </c>
      <c r="F3601" s="34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39">
        <f>ROUND((E3601/D3601)*100, 0)</f>
        <v>202</v>
      </c>
      <c r="P3601" s="19">
        <f t="shared" si="112"/>
        <v>59.41</v>
      </c>
      <c r="Q3601" t="s">
        <v>8321</v>
      </c>
      <c r="R3601" t="s">
        <v>8322</v>
      </c>
      <c r="S3601" s="30">
        <f>(((I3601/60)/60)/24)+DATE(1970, 1, 1)</f>
        <v>42246</v>
      </c>
      <c r="T3601" s="30">
        <f t="shared" si="113"/>
        <v>42220.79487268519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 s="19">
        <v>10</v>
      </c>
      <c r="E3602" s="19">
        <v>13</v>
      </c>
      <c r="F3602" s="34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38">
        <f>ROUND((E3602/D3602)*100, 0)</f>
        <v>130</v>
      </c>
      <c r="P3602" s="19">
        <f t="shared" si="112"/>
        <v>3.25</v>
      </c>
      <c r="Q3602" t="s">
        <v>8321</v>
      </c>
      <c r="R3602" t="s">
        <v>8322</v>
      </c>
      <c r="S3602" s="30">
        <f>(((I3602/60)/60)/24)+DATE(1970, 1, 1)</f>
        <v>42656.849120370374</v>
      </c>
      <c r="T3602" s="30">
        <f t="shared" si="113"/>
        <v>42628.849120370374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 s="19">
        <v>2000</v>
      </c>
      <c r="E3603" s="19">
        <v>2087</v>
      </c>
      <c r="F3603" s="34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38">
        <f>ROUND((E3603/D3603)*100, 0)</f>
        <v>104</v>
      </c>
      <c r="P3603" s="19">
        <f t="shared" si="112"/>
        <v>39.380000000000003</v>
      </c>
      <c r="Q3603" t="s">
        <v>8321</v>
      </c>
      <c r="R3603" t="s">
        <v>8322</v>
      </c>
      <c r="S3603" s="30">
        <f>(((I3603/60)/60)/24)+DATE(1970, 1, 1)</f>
        <v>42020.99863425926</v>
      </c>
      <c r="T3603" s="30">
        <f t="shared" si="113"/>
        <v>41990.99863425926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 s="19">
        <v>4000</v>
      </c>
      <c r="E3604" s="19">
        <v>4002</v>
      </c>
      <c r="F3604" s="3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38">
        <f>ROUND((E3604/D3604)*100, 0)</f>
        <v>100</v>
      </c>
      <c r="P3604" s="19">
        <f t="shared" si="112"/>
        <v>81.67</v>
      </c>
      <c r="Q3604" t="s">
        <v>8321</v>
      </c>
      <c r="R3604" t="s">
        <v>8322</v>
      </c>
      <c r="S3604" s="30">
        <f>(((I3604/60)/60)/24)+DATE(1970, 1, 1)</f>
        <v>42507.894432870366</v>
      </c>
      <c r="T3604" s="30">
        <f t="shared" si="113"/>
        <v>42447.894432870366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 s="19">
        <v>1500</v>
      </c>
      <c r="E3605" s="19">
        <v>2560</v>
      </c>
      <c r="F3605" s="34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38">
        <f>ROUND((E3605/D3605)*100, 0)</f>
        <v>171</v>
      </c>
      <c r="P3605" s="19">
        <f t="shared" si="112"/>
        <v>44.91</v>
      </c>
      <c r="Q3605" t="s">
        <v>8321</v>
      </c>
      <c r="R3605" t="s">
        <v>8322</v>
      </c>
      <c r="S3605" s="30">
        <f>(((I3605/60)/60)/24)+DATE(1970, 1, 1)</f>
        <v>42313.906018518523</v>
      </c>
      <c r="T3605" s="30">
        <f t="shared" si="113"/>
        <v>42283.864351851851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 s="19">
        <v>3000</v>
      </c>
      <c r="E3606" s="19">
        <v>3385</v>
      </c>
      <c r="F3606" s="34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38">
        <f>ROUND((E3606/D3606)*100, 0)</f>
        <v>113</v>
      </c>
      <c r="P3606" s="19">
        <f t="shared" si="112"/>
        <v>49.06</v>
      </c>
      <c r="Q3606" t="s">
        <v>8321</v>
      </c>
      <c r="R3606" t="s">
        <v>8322</v>
      </c>
      <c r="S3606" s="30">
        <f>(((I3606/60)/60)/24)+DATE(1970, 1, 1)</f>
        <v>42489.290972222225</v>
      </c>
      <c r="T3606" s="30">
        <f t="shared" si="113"/>
        <v>42483.015694444446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 s="19">
        <v>250</v>
      </c>
      <c r="E3607" s="19">
        <v>460</v>
      </c>
      <c r="F3607" s="34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38">
        <f>ROUND((E3607/D3607)*100, 0)</f>
        <v>184</v>
      </c>
      <c r="P3607" s="19">
        <f t="shared" si="112"/>
        <v>30.67</v>
      </c>
      <c r="Q3607" t="s">
        <v>8321</v>
      </c>
      <c r="R3607" t="s">
        <v>8322</v>
      </c>
      <c r="S3607" s="30">
        <f>(((I3607/60)/60)/24)+DATE(1970, 1, 1)</f>
        <v>42413.793124999997</v>
      </c>
      <c r="T3607" s="30">
        <f t="shared" si="113"/>
        <v>42383.793124999997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 s="19">
        <v>3000</v>
      </c>
      <c r="E3608" s="19">
        <v>3908</v>
      </c>
      <c r="F3608" s="34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38">
        <f>ROUND((E3608/D3608)*100, 0)</f>
        <v>130</v>
      </c>
      <c r="P3608" s="19">
        <f t="shared" si="112"/>
        <v>61.06</v>
      </c>
      <c r="Q3608" t="s">
        <v>8321</v>
      </c>
      <c r="R3608" t="s">
        <v>8322</v>
      </c>
      <c r="S3608" s="30">
        <f>(((I3608/60)/60)/24)+DATE(1970, 1, 1)</f>
        <v>42596.604826388888</v>
      </c>
      <c r="T3608" s="30">
        <f t="shared" si="113"/>
        <v>42566.604826388888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 s="19">
        <v>550</v>
      </c>
      <c r="E3609" s="19">
        <v>580</v>
      </c>
      <c r="F3609" s="34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38">
        <f>ROUND((E3609/D3609)*100, 0)</f>
        <v>105</v>
      </c>
      <c r="P3609" s="19">
        <f t="shared" si="112"/>
        <v>29</v>
      </c>
      <c r="Q3609" t="s">
        <v>8321</v>
      </c>
      <c r="R3609" t="s">
        <v>8322</v>
      </c>
      <c r="S3609" s="30">
        <f>(((I3609/60)/60)/24)+DATE(1970, 1, 1)</f>
        <v>42353</v>
      </c>
      <c r="T3609" s="30">
        <f t="shared" si="113"/>
        <v>42338.963912037041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 s="19">
        <v>800</v>
      </c>
      <c r="E3610" s="19">
        <v>800</v>
      </c>
      <c r="F3610" s="34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38">
        <f>ROUND((E3610/D3610)*100, 0)</f>
        <v>100</v>
      </c>
      <c r="P3610" s="19">
        <f t="shared" si="112"/>
        <v>29.63</v>
      </c>
      <c r="Q3610" t="s">
        <v>8321</v>
      </c>
      <c r="R3610" t="s">
        <v>8322</v>
      </c>
      <c r="S3610" s="30">
        <f>(((I3610/60)/60)/24)+DATE(1970, 1, 1)</f>
        <v>42538.583333333328</v>
      </c>
      <c r="T3610" s="30">
        <f t="shared" si="113"/>
        <v>42506.709375000006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 s="19">
        <v>1960</v>
      </c>
      <c r="E3611" s="19">
        <v>3005</v>
      </c>
      <c r="F3611" s="34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38">
        <f>ROUND((E3611/D3611)*100, 0)</f>
        <v>153</v>
      </c>
      <c r="P3611" s="19">
        <f t="shared" si="112"/>
        <v>143.1</v>
      </c>
      <c r="Q3611" t="s">
        <v>8321</v>
      </c>
      <c r="R3611" t="s">
        <v>8322</v>
      </c>
      <c r="S3611" s="30">
        <f>(((I3611/60)/60)/24)+DATE(1970, 1, 1)</f>
        <v>42459.950057870374</v>
      </c>
      <c r="T3611" s="30">
        <f t="shared" si="113"/>
        <v>42429.991724537031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 s="19">
        <v>1000</v>
      </c>
      <c r="E3612" s="19">
        <v>1623</v>
      </c>
      <c r="F3612" s="34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38">
        <f>ROUND((E3612/D3612)*100, 0)</f>
        <v>162</v>
      </c>
      <c r="P3612" s="19">
        <f t="shared" si="112"/>
        <v>52.35</v>
      </c>
      <c r="Q3612" t="s">
        <v>8321</v>
      </c>
      <c r="R3612" t="s">
        <v>8322</v>
      </c>
      <c r="S3612" s="30">
        <f>(((I3612/60)/60)/24)+DATE(1970, 1, 1)</f>
        <v>42233.432129629626</v>
      </c>
      <c r="T3612" s="30">
        <f t="shared" si="113"/>
        <v>42203.432129629626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 s="19">
        <v>2500</v>
      </c>
      <c r="E3613" s="19">
        <v>3400</v>
      </c>
      <c r="F3613" s="34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38">
        <f>ROUND((E3613/D3613)*100, 0)</f>
        <v>136</v>
      </c>
      <c r="P3613" s="19">
        <f t="shared" si="112"/>
        <v>66.67</v>
      </c>
      <c r="Q3613" t="s">
        <v>8321</v>
      </c>
      <c r="R3613" t="s">
        <v>8322</v>
      </c>
      <c r="S3613" s="30">
        <f>(((I3613/60)/60)/24)+DATE(1970, 1, 1)</f>
        <v>42102.370381944449</v>
      </c>
      <c r="T3613" s="30">
        <f t="shared" si="113"/>
        <v>42072.370381944449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 s="19">
        <v>5000</v>
      </c>
      <c r="E3614" s="19">
        <v>7220</v>
      </c>
      <c r="F3614" s="3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38">
        <f>ROUND((E3614/D3614)*100, 0)</f>
        <v>144</v>
      </c>
      <c r="P3614" s="19">
        <f t="shared" si="112"/>
        <v>126.67</v>
      </c>
      <c r="Q3614" t="s">
        <v>8321</v>
      </c>
      <c r="R3614" t="s">
        <v>8322</v>
      </c>
      <c r="S3614" s="30">
        <f>(((I3614/60)/60)/24)+DATE(1970, 1, 1)</f>
        <v>41799.726979166669</v>
      </c>
      <c r="T3614" s="30">
        <f t="shared" si="113"/>
        <v>41789.726979166669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 s="19">
        <v>1250</v>
      </c>
      <c r="E3615" s="19">
        <v>1250</v>
      </c>
      <c r="F3615" s="34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38">
        <f>ROUND((E3615/D3615)*100, 0)</f>
        <v>100</v>
      </c>
      <c r="P3615" s="19">
        <f t="shared" si="112"/>
        <v>62.5</v>
      </c>
      <c r="Q3615" t="s">
        <v>8321</v>
      </c>
      <c r="R3615" t="s">
        <v>8322</v>
      </c>
      <c r="S3615" s="30">
        <f>(((I3615/60)/60)/24)+DATE(1970, 1, 1)</f>
        <v>41818.58997685185</v>
      </c>
      <c r="T3615" s="30">
        <f t="shared" si="113"/>
        <v>41788.58997685185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 s="19">
        <v>2500</v>
      </c>
      <c r="E3616" s="19">
        <v>2520</v>
      </c>
      <c r="F3616" s="34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38">
        <f>ROUND((E3616/D3616)*100, 0)</f>
        <v>101</v>
      </c>
      <c r="P3616" s="19">
        <f t="shared" si="112"/>
        <v>35.49</v>
      </c>
      <c r="Q3616" t="s">
        <v>8321</v>
      </c>
      <c r="R3616" t="s">
        <v>8322</v>
      </c>
      <c r="S3616" s="30">
        <f>(((I3616/60)/60)/24)+DATE(1970, 1, 1)</f>
        <v>42174.041851851856</v>
      </c>
      <c r="T3616" s="30">
        <f t="shared" si="113"/>
        <v>42144.041851851856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 s="19">
        <v>2500</v>
      </c>
      <c r="E3617" s="19">
        <v>2670</v>
      </c>
      <c r="F3617" s="34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38">
        <f>ROUND((E3617/D3617)*100, 0)</f>
        <v>107</v>
      </c>
      <c r="P3617" s="19">
        <f t="shared" si="112"/>
        <v>37.08</v>
      </c>
      <c r="Q3617" t="s">
        <v>8321</v>
      </c>
      <c r="R3617" t="s">
        <v>8322</v>
      </c>
      <c r="S3617" s="30">
        <f>(((I3617/60)/60)/24)+DATE(1970, 1, 1)</f>
        <v>42348.593703703707</v>
      </c>
      <c r="T3617" s="30">
        <f t="shared" si="113"/>
        <v>42318.593703703707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 s="19">
        <v>2500</v>
      </c>
      <c r="E3618" s="19">
        <v>3120</v>
      </c>
      <c r="F3618" s="34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38">
        <f>ROUND((E3618/D3618)*100, 0)</f>
        <v>125</v>
      </c>
      <c r="P3618" s="19">
        <f t="shared" si="112"/>
        <v>69.33</v>
      </c>
      <c r="Q3618" t="s">
        <v>8321</v>
      </c>
      <c r="R3618" t="s">
        <v>8322</v>
      </c>
      <c r="S3618" s="30">
        <f>(((I3618/60)/60)/24)+DATE(1970, 1, 1)</f>
        <v>42082.908148148148</v>
      </c>
      <c r="T3618" s="30">
        <f t="shared" si="113"/>
        <v>42052.949814814812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 s="19">
        <v>740</v>
      </c>
      <c r="E3619" s="19">
        <v>880</v>
      </c>
      <c r="F3619" s="34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38">
        <f>ROUND((E3619/D3619)*100, 0)</f>
        <v>119</v>
      </c>
      <c r="P3619" s="19">
        <f t="shared" si="112"/>
        <v>17.25</v>
      </c>
      <c r="Q3619" t="s">
        <v>8321</v>
      </c>
      <c r="R3619" t="s">
        <v>8322</v>
      </c>
      <c r="S3619" s="30">
        <f>(((I3619/60)/60)/24)+DATE(1970, 1, 1)</f>
        <v>42794</v>
      </c>
      <c r="T3619" s="30">
        <f t="shared" si="113"/>
        <v>42779.610289351855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 s="19">
        <v>2000</v>
      </c>
      <c r="E3620" s="19">
        <v>2020</v>
      </c>
      <c r="F3620" s="34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38">
        <f>ROUND((E3620/D3620)*100, 0)</f>
        <v>101</v>
      </c>
      <c r="P3620" s="19">
        <f t="shared" si="112"/>
        <v>36.07</v>
      </c>
      <c r="Q3620" t="s">
        <v>8321</v>
      </c>
      <c r="R3620" t="s">
        <v>8322</v>
      </c>
      <c r="S3620" s="30">
        <f>(((I3620/60)/60)/24)+DATE(1970, 1, 1)</f>
        <v>42158.627893518518</v>
      </c>
      <c r="T3620" s="30">
        <f t="shared" si="113"/>
        <v>42128.627893518518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 s="19">
        <v>1000</v>
      </c>
      <c r="E3621" s="19">
        <v>1130</v>
      </c>
      <c r="F3621" s="34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38">
        <f>ROUND((E3621/D3621)*100, 0)</f>
        <v>113</v>
      </c>
      <c r="P3621" s="19">
        <f t="shared" si="112"/>
        <v>66.47</v>
      </c>
      <c r="Q3621" t="s">
        <v>8321</v>
      </c>
      <c r="R3621" t="s">
        <v>8322</v>
      </c>
      <c r="S3621" s="30">
        <f>(((I3621/60)/60)/24)+DATE(1970, 1, 1)</f>
        <v>42693.916666666672</v>
      </c>
      <c r="T3621" s="30">
        <f t="shared" si="113"/>
        <v>42661.132245370376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 s="19">
        <v>10500</v>
      </c>
      <c r="E3622" s="19">
        <v>11045</v>
      </c>
      <c r="F3622" s="34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38">
        <f>ROUND((E3622/D3622)*100, 0)</f>
        <v>105</v>
      </c>
      <c r="P3622" s="19">
        <f t="shared" si="112"/>
        <v>56.07</v>
      </c>
      <c r="Q3622" t="s">
        <v>8321</v>
      </c>
      <c r="R3622" t="s">
        <v>8322</v>
      </c>
      <c r="S3622" s="30">
        <f>(((I3622/60)/60)/24)+DATE(1970, 1, 1)</f>
        <v>42068.166666666672</v>
      </c>
      <c r="T3622" s="30">
        <f t="shared" si="113"/>
        <v>42037.938206018516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 s="19">
        <v>3000</v>
      </c>
      <c r="E3623" s="19">
        <v>3292</v>
      </c>
      <c r="F3623" s="34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38">
        <f>ROUND((E3623/D3623)*100, 0)</f>
        <v>110</v>
      </c>
      <c r="P3623" s="19">
        <f t="shared" si="112"/>
        <v>47.03</v>
      </c>
      <c r="Q3623" t="s">
        <v>8321</v>
      </c>
      <c r="R3623" t="s">
        <v>8322</v>
      </c>
      <c r="S3623" s="30">
        <f>(((I3623/60)/60)/24)+DATE(1970, 1, 1)</f>
        <v>42643.875</v>
      </c>
      <c r="T3623" s="30">
        <f t="shared" si="113"/>
        <v>42619.935694444444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 s="19">
        <v>1000</v>
      </c>
      <c r="E3624" s="19">
        <v>1000.99</v>
      </c>
      <c r="F3624" s="3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38">
        <f>ROUND((E3624/D3624)*100, 0)</f>
        <v>100</v>
      </c>
      <c r="P3624" s="19">
        <f t="shared" si="112"/>
        <v>47.67</v>
      </c>
      <c r="Q3624" t="s">
        <v>8321</v>
      </c>
      <c r="R3624" t="s">
        <v>8322</v>
      </c>
      <c r="S3624" s="30">
        <f>(((I3624/60)/60)/24)+DATE(1970, 1, 1)</f>
        <v>41910.140972222223</v>
      </c>
      <c r="T3624" s="30">
        <f t="shared" si="113"/>
        <v>41877.221886574072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 s="19">
        <v>2500</v>
      </c>
      <c r="E3625" s="19">
        <v>3000</v>
      </c>
      <c r="F3625" s="34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38">
        <f>ROUND((E3625/D3625)*100, 0)</f>
        <v>120</v>
      </c>
      <c r="P3625" s="19">
        <f t="shared" si="112"/>
        <v>88.24</v>
      </c>
      <c r="Q3625" t="s">
        <v>8321</v>
      </c>
      <c r="R3625" t="s">
        <v>8322</v>
      </c>
      <c r="S3625" s="30">
        <f>(((I3625/60)/60)/24)+DATE(1970, 1, 1)</f>
        <v>41846.291666666664</v>
      </c>
      <c r="T3625" s="30">
        <f t="shared" si="113"/>
        <v>41828.736921296295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 s="19">
        <v>3000</v>
      </c>
      <c r="E3626" s="19">
        <v>3148</v>
      </c>
      <c r="F3626" s="34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38">
        <f>ROUND((E3626/D3626)*100, 0)</f>
        <v>105</v>
      </c>
      <c r="P3626" s="19">
        <f t="shared" si="112"/>
        <v>80.72</v>
      </c>
      <c r="Q3626" t="s">
        <v>8321</v>
      </c>
      <c r="R3626" t="s">
        <v>8322</v>
      </c>
      <c r="S3626" s="30">
        <f>(((I3626/60)/60)/24)+DATE(1970, 1, 1)</f>
        <v>42605.774189814809</v>
      </c>
      <c r="T3626" s="30">
        <f t="shared" si="113"/>
        <v>42545.774189814809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 s="19">
        <v>3000</v>
      </c>
      <c r="E3627" s="19">
        <v>3080</v>
      </c>
      <c r="F3627" s="34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38">
        <f>ROUND((E3627/D3627)*100, 0)</f>
        <v>103</v>
      </c>
      <c r="P3627" s="19">
        <f t="shared" si="112"/>
        <v>39.49</v>
      </c>
      <c r="Q3627" t="s">
        <v>8321</v>
      </c>
      <c r="R3627" t="s">
        <v>8322</v>
      </c>
      <c r="S3627" s="30">
        <f>(((I3627/60)/60)/24)+DATE(1970, 1, 1)</f>
        <v>42187.652511574073</v>
      </c>
      <c r="T3627" s="30">
        <f t="shared" si="113"/>
        <v>42157.652511574073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 s="19">
        <v>4000</v>
      </c>
      <c r="E3628" s="19">
        <v>4073</v>
      </c>
      <c r="F3628" s="34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38">
        <f>ROUND((E3628/D3628)*100, 0)</f>
        <v>102</v>
      </c>
      <c r="P3628" s="19">
        <f t="shared" si="112"/>
        <v>84.85</v>
      </c>
      <c r="Q3628" t="s">
        <v>8321</v>
      </c>
      <c r="R3628" t="s">
        <v>8322</v>
      </c>
      <c r="S3628" s="30">
        <f>(((I3628/60)/60)/24)+DATE(1970, 1, 1)</f>
        <v>41867.667326388888</v>
      </c>
      <c r="T3628" s="30">
        <f t="shared" si="113"/>
        <v>41846.667326388888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 s="19">
        <v>2000</v>
      </c>
      <c r="E3629" s="19">
        <v>2000</v>
      </c>
      <c r="F3629" s="34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38">
        <f>ROUND((E3629/D3629)*100, 0)</f>
        <v>100</v>
      </c>
      <c r="P3629" s="19">
        <f t="shared" si="112"/>
        <v>68.97</v>
      </c>
      <c r="Q3629" t="s">
        <v>8321</v>
      </c>
      <c r="R3629" t="s">
        <v>8322</v>
      </c>
      <c r="S3629" s="30">
        <f>(((I3629/60)/60)/24)+DATE(1970, 1, 1)</f>
        <v>42511.165972222225</v>
      </c>
      <c r="T3629" s="30">
        <f t="shared" si="113"/>
        <v>42460.741747685184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 s="19">
        <v>100000</v>
      </c>
      <c r="E3630" s="19">
        <v>0</v>
      </c>
      <c r="F3630" s="36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40">
        <f>ROUND((E3630/D3630)*100, 0)</f>
        <v>0</v>
      </c>
      <c r="P3630" s="19">
        <f t="shared" si="112"/>
        <v>0</v>
      </c>
      <c r="Q3630" t="s">
        <v>8321</v>
      </c>
      <c r="R3630" t="s">
        <v>8363</v>
      </c>
      <c r="S3630" s="30">
        <f>(((I3630/60)/60)/24)+DATE(1970, 1, 1)</f>
        <v>42351.874953703707</v>
      </c>
      <c r="T3630" s="30">
        <f t="shared" si="113"/>
        <v>42291.833287037036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 s="19">
        <v>1000000</v>
      </c>
      <c r="E3631" s="19">
        <v>2</v>
      </c>
      <c r="F3631" s="36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40">
        <f>ROUND((E3631/D3631)*100, 0)</f>
        <v>0</v>
      </c>
      <c r="P3631" s="19">
        <f t="shared" si="112"/>
        <v>1</v>
      </c>
      <c r="Q3631" t="s">
        <v>8321</v>
      </c>
      <c r="R3631" t="s">
        <v>8363</v>
      </c>
      <c r="S3631" s="30">
        <f>(((I3631/60)/60)/24)+DATE(1970, 1, 1)</f>
        <v>42495.708333333328</v>
      </c>
      <c r="T3631" s="30">
        <f t="shared" si="113"/>
        <v>42437.094490740739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 s="19">
        <v>3000</v>
      </c>
      <c r="E3632" s="19">
        <v>1</v>
      </c>
      <c r="F3632" s="36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40">
        <f>ROUND((E3632/D3632)*100, 0)</f>
        <v>0</v>
      </c>
      <c r="P3632" s="19">
        <f t="shared" si="112"/>
        <v>1</v>
      </c>
      <c r="Q3632" t="s">
        <v>8321</v>
      </c>
      <c r="R3632" t="s">
        <v>8363</v>
      </c>
      <c r="S3632" s="30">
        <f>(((I3632/60)/60)/24)+DATE(1970, 1, 1)</f>
        <v>41972.888773148152</v>
      </c>
      <c r="T3632" s="30">
        <f t="shared" si="113"/>
        <v>41942.84710648148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 s="19">
        <v>17100</v>
      </c>
      <c r="E3633" s="19">
        <v>8725</v>
      </c>
      <c r="F3633" s="36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40">
        <f>ROUND((E3633/D3633)*100, 0)</f>
        <v>51</v>
      </c>
      <c r="P3633" s="19">
        <f t="shared" si="112"/>
        <v>147.88</v>
      </c>
      <c r="Q3633" t="s">
        <v>8321</v>
      </c>
      <c r="R3633" t="s">
        <v>8363</v>
      </c>
      <c r="S3633" s="30">
        <f>(((I3633/60)/60)/24)+DATE(1970, 1, 1)</f>
        <v>41905.165972222225</v>
      </c>
      <c r="T3633" s="30">
        <f t="shared" si="113"/>
        <v>41880.753437499996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 s="19">
        <v>500</v>
      </c>
      <c r="E3634" s="19">
        <v>100</v>
      </c>
      <c r="F3634" s="36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40">
        <f>ROUND((E3634/D3634)*100, 0)</f>
        <v>20</v>
      </c>
      <c r="P3634" s="19">
        <f t="shared" si="112"/>
        <v>100</v>
      </c>
      <c r="Q3634" t="s">
        <v>8321</v>
      </c>
      <c r="R3634" t="s">
        <v>8363</v>
      </c>
      <c r="S3634" s="30">
        <f>(((I3634/60)/60)/24)+DATE(1970, 1, 1)</f>
        <v>41966.936909722222</v>
      </c>
      <c r="T3634" s="30">
        <f t="shared" si="113"/>
        <v>41946.936909722222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 s="19">
        <v>5000</v>
      </c>
      <c r="E3635" s="19">
        <v>1762</v>
      </c>
      <c r="F3635" s="36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40">
        <f>ROUND((E3635/D3635)*100, 0)</f>
        <v>35</v>
      </c>
      <c r="P3635" s="19">
        <f t="shared" si="112"/>
        <v>56.84</v>
      </c>
      <c r="Q3635" t="s">
        <v>8321</v>
      </c>
      <c r="R3635" t="s">
        <v>8363</v>
      </c>
      <c r="S3635" s="30">
        <f>(((I3635/60)/60)/24)+DATE(1970, 1, 1)</f>
        <v>42693.041666666672</v>
      </c>
      <c r="T3635" s="30">
        <f t="shared" si="113"/>
        <v>42649.623460648145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 s="19">
        <v>75000</v>
      </c>
      <c r="E3636" s="19">
        <v>3185</v>
      </c>
      <c r="F3636" s="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40">
        <f>ROUND((E3636/D3636)*100, 0)</f>
        <v>4</v>
      </c>
      <c r="P3636" s="19">
        <f t="shared" si="112"/>
        <v>176.94</v>
      </c>
      <c r="Q3636" t="s">
        <v>8321</v>
      </c>
      <c r="R3636" t="s">
        <v>8363</v>
      </c>
      <c r="S3636" s="30">
        <f>(((I3636/60)/60)/24)+DATE(1970, 1, 1)</f>
        <v>42749.165972222225</v>
      </c>
      <c r="T3636" s="30">
        <f t="shared" si="113"/>
        <v>42701.166365740741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 s="19">
        <v>3500</v>
      </c>
      <c r="E3637" s="19">
        <v>1276</v>
      </c>
      <c r="F3637" s="36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40">
        <f>ROUND((E3637/D3637)*100, 0)</f>
        <v>36</v>
      </c>
      <c r="P3637" s="19">
        <f t="shared" si="112"/>
        <v>127.6</v>
      </c>
      <c r="Q3637" t="s">
        <v>8321</v>
      </c>
      <c r="R3637" t="s">
        <v>8363</v>
      </c>
      <c r="S3637" s="30">
        <f>(((I3637/60)/60)/24)+DATE(1970, 1, 1)</f>
        <v>42480.88282407407</v>
      </c>
      <c r="T3637" s="30">
        <f t="shared" si="113"/>
        <v>42450.88282407407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 s="19">
        <v>150000</v>
      </c>
      <c r="E3638" s="19">
        <v>0</v>
      </c>
      <c r="F3638" s="36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40">
        <f>ROUND((E3638/D3638)*100, 0)</f>
        <v>0</v>
      </c>
      <c r="P3638" s="19">
        <f t="shared" si="112"/>
        <v>0</v>
      </c>
      <c r="Q3638" t="s">
        <v>8321</v>
      </c>
      <c r="R3638" t="s">
        <v>8363</v>
      </c>
      <c r="S3638" s="30">
        <f>(((I3638/60)/60)/24)+DATE(1970, 1, 1)</f>
        <v>42261.694780092599</v>
      </c>
      <c r="T3638" s="30">
        <f t="shared" si="113"/>
        <v>42226.694780092599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 s="19">
        <v>3000</v>
      </c>
      <c r="E3639" s="19">
        <v>926</v>
      </c>
      <c r="F3639" s="36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40">
        <f>ROUND((E3639/D3639)*100, 0)</f>
        <v>31</v>
      </c>
      <c r="P3639" s="19">
        <f t="shared" si="112"/>
        <v>66.14</v>
      </c>
      <c r="Q3639" t="s">
        <v>8321</v>
      </c>
      <c r="R3639" t="s">
        <v>8363</v>
      </c>
      <c r="S3639" s="30">
        <f>(((I3639/60)/60)/24)+DATE(1970, 1, 1)</f>
        <v>42005.700636574074</v>
      </c>
      <c r="T3639" s="30">
        <f t="shared" si="113"/>
        <v>41975.700636574074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 s="19">
        <v>3300</v>
      </c>
      <c r="E3640" s="19">
        <v>216</v>
      </c>
      <c r="F3640" s="36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40">
        <f>ROUND((E3640/D3640)*100, 0)</f>
        <v>7</v>
      </c>
      <c r="P3640" s="19">
        <f t="shared" si="112"/>
        <v>108</v>
      </c>
      <c r="Q3640" t="s">
        <v>8321</v>
      </c>
      <c r="R3640" t="s">
        <v>8363</v>
      </c>
      <c r="S3640" s="30">
        <f>(((I3640/60)/60)/24)+DATE(1970, 1, 1)</f>
        <v>42113.631157407406</v>
      </c>
      <c r="T3640" s="30">
        <f t="shared" si="113"/>
        <v>42053.672824074078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 s="19">
        <v>25000</v>
      </c>
      <c r="E3641" s="19">
        <v>1</v>
      </c>
      <c r="F3641" s="36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40">
        <f>ROUND((E3641/D3641)*100, 0)</f>
        <v>0</v>
      </c>
      <c r="P3641" s="19">
        <f t="shared" si="112"/>
        <v>1</v>
      </c>
      <c r="Q3641" t="s">
        <v>8321</v>
      </c>
      <c r="R3641" t="s">
        <v>8363</v>
      </c>
      <c r="S3641" s="30">
        <f>(((I3641/60)/60)/24)+DATE(1970, 1, 1)</f>
        <v>42650.632638888885</v>
      </c>
      <c r="T3641" s="30">
        <f t="shared" si="113"/>
        <v>42590.677152777775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 s="19">
        <v>1000</v>
      </c>
      <c r="E3642" s="19">
        <v>55</v>
      </c>
      <c r="F3642" s="36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40">
        <f>ROUND((E3642/D3642)*100, 0)</f>
        <v>6</v>
      </c>
      <c r="P3642" s="19">
        <f t="shared" si="112"/>
        <v>18.329999999999998</v>
      </c>
      <c r="Q3642" t="s">
        <v>8321</v>
      </c>
      <c r="R3642" t="s">
        <v>8363</v>
      </c>
      <c r="S3642" s="30">
        <f>(((I3642/60)/60)/24)+DATE(1970, 1, 1)</f>
        <v>42134.781597222223</v>
      </c>
      <c r="T3642" s="30">
        <f t="shared" si="113"/>
        <v>42104.781597222223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 s="19">
        <v>3000</v>
      </c>
      <c r="E3643" s="19">
        <v>0</v>
      </c>
      <c r="F3643" s="36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40">
        <f>ROUND((E3643/D3643)*100, 0)</f>
        <v>0</v>
      </c>
      <c r="P3643" s="19">
        <f t="shared" si="112"/>
        <v>0</v>
      </c>
      <c r="Q3643" t="s">
        <v>8321</v>
      </c>
      <c r="R3643" t="s">
        <v>8363</v>
      </c>
      <c r="S3643" s="30">
        <f>(((I3643/60)/60)/24)+DATE(1970, 1, 1)</f>
        <v>41917.208333333336</v>
      </c>
      <c r="T3643" s="30">
        <f t="shared" si="113"/>
        <v>41899.627071759263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 s="19">
        <v>700</v>
      </c>
      <c r="E3644" s="19">
        <v>15</v>
      </c>
      <c r="F3644" s="36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40">
        <f>ROUND((E3644/D3644)*100, 0)</f>
        <v>2</v>
      </c>
      <c r="P3644" s="19">
        <f t="shared" si="112"/>
        <v>7.5</v>
      </c>
      <c r="Q3644" t="s">
        <v>8321</v>
      </c>
      <c r="R3644" t="s">
        <v>8363</v>
      </c>
      <c r="S3644" s="30">
        <f>(((I3644/60)/60)/24)+DATE(1970, 1, 1)</f>
        <v>42338.708333333328</v>
      </c>
      <c r="T3644" s="30">
        <f t="shared" si="113"/>
        <v>42297.816284722227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 s="19">
        <v>25000</v>
      </c>
      <c r="E3645" s="19">
        <v>0</v>
      </c>
      <c r="F3645" s="36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40">
        <f>ROUND((E3645/D3645)*100, 0)</f>
        <v>0</v>
      </c>
      <c r="P3645" s="19">
        <f t="shared" si="112"/>
        <v>0</v>
      </c>
      <c r="Q3645" t="s">
        <v>8321</v>
      </c>
      <c r="R3645" t="s">
        <v>8363</v>
      </c>
      <c r="S3645" s="30">
        <f>(((I3645/60)/60)/24)+DATE(1970, 1, 1)</f>
        <v>42325.185636574075</v>
      </c>
      <c r="T3645" s="30">
        <f t="shared" si="113"/>
        <v>42285.143969907411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 s="19">
        <v>5000</v>
      </c>
      <c r="E3646" s="19">
        <v>821</v>
      </c>
      <c r="F3646" s="3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40">
        <f>ROUND((E3646/D3646)*100, 0)</f>
        <v>16</v>
      </c>
      <c r="P3646" s="19">
        <f t="shared" si="112"/>
        <v>68.42</v>
      </c>
      <c r="Q3646" t="s">
        <v>8321</v>
      </c>
      <c r="R3646" t="s">
        <v>8363</v>
      </c>
      <c r="S3646" s="30">
        <f>(((I3646/60)/60)/24)+DATE(1970, 1, 1)</f>
        <v>42437.207638888889</v>
      </c>
      <c r="T3646" s="30">
        <f t="shared" si="113"/>
        <v>42409.241747685184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 s="19">
        <v>1000</v>
      </c>
      <c r="E3647" s="19">
        <v>1</v>
      </c>
      <c r="F3647" s="36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40">
        <f>ROUND((E3647/D3647)*100, 0)</f>
        <v>0</v>
      </c>
      <c r="P3647" s="19">
        <f t="shared" si="112"/>
        <v>1</v>
      </c>
      <c r="Q3647" t="s">
        <v>8321</v>
      </c>
      <c r="R3647" t="s">
        <v>8363</v>
      </c>
      <c r="S3647" s="30">
        <f>(((I3647/60)/60)/24)+DATE(1970, 1, 1)</f>
        <v>42696.012013888889</v>
      </c>
      <c r="T3647" s="30">
        <f t="shared" si="113"/>
        <v>42665.970347222217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 s="19">
        <v>10000</v>
      </c>
      <c r="E3648" s="19">
        <v>481</v>
      </c>
      <c r="F3648" s="36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40">
        <f>ROUND((E3648/D3648)*100, 0)</f>
        <v>5</v>
      </c>
      <c r="P3648" s="19">
        <f t="shared" si="112"/>
        <v>60.13</v>
      </c>
      <c r="Q3648" t="s">
        <v>8321</v>
      </c>
      <c r="R3648" t="s">
        <v>8363</v>
      </c>
      <c r="S3648" s="30">
        <f>(((I3648/60)/60)/24)+DATE(1970, 1, 1)</f>
        <v>42171.979166666672</v>
      </c>
      <c r="T3648" s="30">
        <f t="shared" si="113"/>
        <v>42140.421319444446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 s="19">
        <v>500</v>
      </c>
      <c r="E3649" s="19">
        <v>30</v>
      </c>
      <c r="F3649" s="36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40">
        <f>ROUND((E3649/D3649)*100, 0)</f>
        <v>6</v>
      </c>
      <c r="P3649" s="19">
        <f t="shared" si="112"/>
        <v>15</v>
      </c>
      <c r="Q3649" t="s">
        <v>8321</v>
      </c>
      <c r="R3649" t="s">
        <v>8363</v>
      </c>
      <c r="S3649" s="30">
        <f>(((I3649/60)/60)/24)+DATE(1970, 1, 1)</f>
        <v>42643.749155092592</v>
      </c>
      <c r="T3649" s="30">
        <f t="shared" si="113"/>
        <v>42598.749155092592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 s="19">
        <v>40000</v>
      </c>
      <c r="E3650" s="19">
        <v>40153</v>
      </c>
      <c r="F3650" s="34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38">
        <f>ROUND((E3650/D3650)*100, 0)</f>
        <v>100</v>
      </c>
      <c r="P3650" s="19">
        <f t="shared" si="112"/>
        <v>550.04</v>
      </c>
      <c r="Q3650" t="s">
        <v>8321</v>
      </c>
      <c r="R3650" t="s">
        <v>8322</v>
      </c>
      <c r="S3650" s="30">
        <f>(((I3650/60)/60)/24)+DATE(1970, 1, 1)</f>
        <v>41917.292187500003</v>
      </c>
      <c r="T3650" s="30">
        <f t="shared" si="113"/>
        <v>41887.292187500003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 s="19">
        <v>750</v>
      </c>
      <c r="E3651" s="19">
        <v>780</v>
      </c>
      <c r="F3651" s="34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38">
        <f>ROUND((E3651/D3651)*100, 0)</f>
        <v>104</v>
      </c>
      <c r="P3651" s="19">
        <f t="shared" ref="P3651:P3714" si="114">IFERROR(ROUND((E3651/L3651), 2),0)</f>
        <v>97.5</v>
      </c>
      <c r="Q3651" t="s">
        <v>8321</v>
      </c>
      <c r="R3651" t="s">
        <v>8322</v>
      </c>
      <c r="S3651" s="30">
        <f>(((I3651/60)/60)/24)+DATE(1970, 1, 1)</f>
        <v>41806.712893518517</v>
      </c>
      <c r="T3651" s="30">
        <f t="shared" ref="T3651:T3714" si="115">(((J3651/60)/60)/24)+DATE(1970, 1, 1)</f>
        <v>41780.712893518517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 s="19">
        <v>500</v>
      </c>
      <c r="E3652" s="19">
        <v>500</v>
      </c>
      <c r="F3652" s="34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38">
        <f>ROUND((E3652/D3652)*100, 0)</f>
        <v>100</v>
      </c>
      <c r="P3652" s="19">
        <f t="shared" si="114"/>
        <v>29.41</v>
      </c>
      <c r="Q3652" t="s">
        <v>8321</v>
      </c>
      <c r="R3652" t="s">
        <v>8322</v>
      </c>
      <c r="S3652" s="30">
        <f>(((I3652/60)/60)/24)+DATE(1970, 1, 1)</f>
        <v>42402.478981481487</v>
      </c>
      <c r="T3652" s="30">
        <f t="shared" si="115"/>
        <v>42381.478981481487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 s="19">
        <v>500</v>
      </c>
      <c r="E3653" s="19">
        <v>520</v>
      </c>
      <c r="F3653" s="34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38">
        <f>ROUND((E3653/D3653)*100, 0)</f>
        <v>104</v>
      </c>
      <c r="P3653" s="19">
        <f t="shared" si="114"/>
        <v>57.78</v>
      </c>
      <c r="Q3653" t="s">
        <v>8321</v>
      </c>
      <c r="R3653" t="s">
        <v>8322</v>
      </c>
      <c r="S3653" s="30">
        <f>(((I3653/60)/60)/24)+DATE(1970, 1, 1)</f>
        <v>41861.665972222225</v>
      </c>
      <c r="T3653" s="30">
        <f t="shared" si="115"/>
        <v>41828.646319444444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 s="19">
        <v>300</v>
      </c>
      <c r="E3654" s="19">
        <v>752</v>
      </c>
      <c r="F3654" s="3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39">
        <f>ROUND((E3654/D3654)*100, 0)</f>
        <v>251</v>
      </c>
      <c r="P3654" s="19">
        <f t="shared" si="114"/>
        <v>44.24</v>
      </c>
      <c r="Q3654" t="s">
        <v>8321</v>
      </c>
      <c r="R3654" t="s">
        <v>8322</v>
      </c>
      <c r="S3654" s="30">
        <f>(((I3654/60)/60)/24)+DATE(1970, 1, 1)</f>
        <v>42607.165972222225</v>
      </c>
      <c r="T3654" s="30">
        <f t="shared" si="115"/>
        <v>42596.644699074073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 s="19">
        <v>2000</v>
      </c>
      <c r="E3655" s="19">
        <v>2010</v>
      </c>
      <c r="F3655" s="34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38">
        <f>ROUND((E3655/D3655)*100, 0)</f>
        <v>101</v>
      </c>
      <c r="P3655" s="19">
        <f t="shared" si="114"/>
        <v>60.91</v>
      </c>
      <c r="Q3655" t="s">
        <v>8321</v>
      </c>
      <c r="R3655" t="s">
        <v>8322</v>
      </c>
      <c r="S3655" s="30">
        <f>(((I3655/60)/60)/24)+DATE(1970, 1, 1)</f>
        <v>42221.363506944443</v>
      </c>
      <c r="T3655" s="30">
        <f t="shared" si="115"/>
        <v>42191.363506944443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 s="19">
        <v>1500</v>
      </c>
      <c r="E3656" s="19">
        <v>2616</v>
      </c>
      <c r="F3656" s="34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38">
        <f>ROUND((E3656/D3656)*100, 0)</f>
        <v>174</v>
      </c>
      <c r="P3656" s="19">
        <f t="shared" si="114"/>
        <v>68.84</v>
      </c>
      <c r="Q3656" t="s">
        <v>8321</v>
      </c>
      <c r="R3656" t="s">
        <v>8322</v>
      </c>
      <c r="S3656" s="30">
        <f>(((I3656/60)/60)/24)+DATE(1970, 1, 1)</f>
        <v>42463.708333333328</v>
      </c>
      <c r="T3656" s="30">
        <f t="shared" si="115"/>
        <v>42440.416504629626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 s="19">
        <v>5000</v>
      </c>
      <c r="E3657" s="19">
        <v>5813</v>
      </c>
      <c r="F3657" s="34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38">
        <f>ROUND((E3657/D3657)*100, 0)</f>
        <v>116</v>
      </c>
      <c r="P3657" s="19">
        <f t="shared" si="114"/>
        <v>73.58</v>
      </c>
      <c r="Q3657" t="s">
        <v>8321</v>
      </c>
      <c r="R3657" t="s">
        <v>8322</v>
      </c>
      <c r="S3657" s="30">
        <f>(((I3657/60)/60)/24)+DATE(1970, 1, 1)</f>
        <v>42203.290972222225</v>
      </c>
      <c r="T3657" s="30">
        <f t="shared" si="115"/>
        <v>42173.803217592591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 s="19">
        <v>5000</v>
      </c>
      <c r="E3658" s="19">
        <v>5291</v>
      </c>
      <c r="F3658" s="34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38">
        <f>ROUND((E3658/D3658)*100, 0)</f>
        <v>106</v>
      </c>
      <c r="P3658" s="19">
        <f t="shared" si="114"/>
        <v>115.02</v>
      </c>
      <c r="Q3658" t="s">
        <v>8321</v>
      </c>
      <c r="R3658" t="s">
        <v>8322</v>
      </c>
      <c r="S3658" s="30">
        <f>(((I3658/60)/60)/24)+DATE(1970, 1, 1)</f>
        <v>42767.957638888889</v>
      </c>
      <c r="T3658" s="30">
        <f t="shared" si="115"/>
        <v>42737.910138888896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 s="19">
        <v>2000</v>
      </c>
      <c r="E3659" s="19">
        <v>2215</v>
      </c>
      <c r="F3659" s="34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38">
        <f>ROUND((E3659/D3659)*100, 0)</f>
        <v>111</v>
      </c>
      <c r="P3659" s="19">
        <f t="shared" si="114"/>
        <v>110.75</v>
      </c>
      <c r="Q3659" t="s">
        <v>8321</v>
      </c>
      <c r="R3659" t="s">
        <v>8322</v>
      </c>
      <c r="S3659" s="30">
        <f>(((I3659/60)/60)/24)+DATE(1970, 1, 1)</f>
        <v>42522.904166666667</v>
      </c>
      <c r="T3659" s="30">
        <f t="shared" si="115"/>
        <v>42499.629849537043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 s="19">
        <v>1500</v>
      </c>
      <c r="E3660" s="19">
        <v>1510</v>
      </c>
      <c r="F3660" s="34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38">
        <f>ROUND((E3660/D3660)*100, 0)</f>
        <v>101</v>
      </c>
      <c r="P3660" s="19">
        <f t="shared" si="114"/>
        <v>75.5</v>
      </c>
      <c r="Q3660" t="s">
        <v>8321</v>
      </c>
      <c r="R3660" t="s">
        <v>8322</v>
      </c>
      <c r="S3660" s="30">
        <f>(((I3660/60)/60)/24)+DATE(1970, 1, 1)</f>
        <v>41822.165972222225</v>
      </c>
      <c r="T3660" s="30">
        <f t="shared" si="115"/>
        <v>41775.858564814815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 s="19">
        <v>3000</v>
      </c>
      <c r="E3661" s="19">
        <v>3061</v>
      </c>
      <c r="F3661" s="34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38">
        <f>ROUND((E3661/D3661)*100, 0)</f>
        <v>102</v>
      </c>
      <c r="P3661" s="19">
        <f t="shared" si="114"/>
        <v>235.46</v>
      </c>
      <c r="Q3661" t="s">
        <v>8321</v>
      </c>
      <c r="R3661" t="s">
        <v>8322</v>
      </c>
      <c r="S3661" s="30">
        <f>(((I3661/60)/60)/24)+DATE(1970, 1, 1)</f>
        <v>42082.610416666663</v>
      </c>
      <c r="T3661" s="30">
        <f t="shared" si="115"/>
        <v>42055.277199074073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 s="19">
        <v>250</v>
      </c>
      <c r="E3662" s="19">
        <v>250</v>
      </c>
      <c r="F3662" s="34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38">
        <f>ROUND((E3662/D3662)*100, 0)</f>
        <v>100</v>
      </c>
      <c r="P3662" s="19">
        <f t="shared" si="114"/>
        <v>11.36</v>
      </c>
      <c r="Q3662" t="s">
        <v>8321</v>
      </c>
      <c r="R3662" t="s">
        <v>8322</v>
      </c>
      <c r="S3662" s="30">
        <f>(((I3662/60)/60)/24)+DATE(1970, 1, 1)</f>
        <v>41996.881076388891</v>
      </c>
      <c r="T3662" s="30">
        <f t="shared" si="115"/>
        <v>41971.881076388891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 s="19">
        <v>3000</v>
      </c>
      <c r="E3663" s="19">
        <v>3330</v>
      </c>
      <c r="F3663" s="34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38">
        <f>ROUND((E3663/D3663)*100, 0)</f>
        <v>111</v>
      </c>
      <c r="P3663" s="19">
        <f t="shared" si="114"/>
        <v>92.5</v>
      </c>
      <c r="Q3663" t="s">
        <v>8321</v>
      </c>
      <c r="R3663" t="s">
        <v>8322</v>
      </c>
      <c r="S3663" s="30">
        <f>(((I3663/60)/60)/24)+DATE(1970, 1, 1)</f>
        <v>42470.166666666672</v>
      </c>
      <c r="T3663" s="30">
        <f t="shared" si="115"/>
        <v>42447.896666666667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 s="19">
        <v>8000</v>
      </c>
      <c r="E3664" s="19">
        <v>8114</v>
      </c>
      <c r="F3664" s="3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38">
        <f>ROUND((E3664/D3664)*100, 0)</f>
        <v>101</v>
      </c>
      <c r="P3664" s="19">
        <f t="shared" si="114"/>
        <v>202.85</v>
      </c>
      <c r="Q3664" t="s">
        <v>8321</v>
      </c>
      <c r="R3664" t="s">
        <v>8322</v>
      </c>
      <c r="S3664" s="30">
        <f>(((I3664/60)/60)/24)+DATE(1970, 1, 1)</f>
        <v>42094.178402777776</v>
      </c>
      <c r="T3664" s="30">
        <f t="shared" si="115"/>
        <v>42064.220069444447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 s="19">
        <v>225</v>
      </c>
      <c r="E3665" s="19">
        <v>234</v>
      </c>
      <c r="F3665" s="34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38">
        <f>ROUND((E3665/D3665)*100, 0)</f>
        <v>104</v>
      </c>
      <c r="P3665" s="19">
        <f t="shared" si="114"/>
        <v>26</v>
      </c>
      <c r="Q3665" t="s">
        <v>8321</v>
      </c>
      <c r="R3665" t="s">
        <v>8322</v>
      </c>
      <c r="S3665" s="30">
        <f>(((I3665/60)/60)/24)+DATE(1970, 1, 1)</f>
        <v>42725.493402777778</v>
      </c>
      <c r="T3665" s="30">
        <f t="shared" si="115"/>
        <v>42665.451736111107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 s="19">
        <v>800</v>
      </c>
      <c r="E3666" s="19">
        <v>875</v>
      </c>
      <c r="F3666" s="34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38">
        <f>ROUND((E3666/D3666)*100, 0)</f>
        <v>109</v>
      </c>
      <c r="P3666" s="19">
        <f t="shared" si="114"/>
        <v>46.05</v>
      </c>
      <c r="Q3666" t="s">
        <v>8321</v>
      </c>
      <c r="R3666" t="s">
        <v>8322</v>
      </c>
      <c r="S3666" s="30">
        <f>(((I3666/60)/60)/24)+DATE(1970, 1, 1)</f>
        <v>42537.248715277776</v>
      </c>
      <c r="T3666" s="30">
        <f t="shared" si="115"/>
        <v>42523.248715277776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 s="19">
        <v>620</v>
      </c>
      <c r="E3667" s="19">
        <v>714</v>
      </c>
      <c r="F3667" s="34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38">
        <f>ROUND((E3667/D3667)*100, 0)</f>
        <v>115</v>
      </c>
      <c r="P3667" s="19">
        <f t="shared" si="114"/>
        <v>51</v>
      </c>
      <c r="Q3667" t="s">
        <v>8321</v>
      </c>
      <c r="R3667" t="s">
        <v>8322</v>
      </c>
      <c r="S3667" s="30">
        <f>(((I3667/60)/60)/24)+DATE(1970, 1, 1)</f>
        <v>42305.829166666663</v>
      </c>
      <c r="T3667" s="30">
        <f t="shared" si="115"/>
        <v>42294.808124999996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 s="19">
        <v>1200</v>
      </c>
      <c r="E3668" s="19">
        <v>1200</v>
      </c>
      <c r="F3668" s="34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38">
        <f>ROUND((E3668/D3668)*100, 0)</f>
        <v>100</v>
      </c>
      <c r="P3668" s="19">
        <f t="shared" si="114"/>
        <v>31.58</v>
      </c>
      <c r="Q3668" t="s">
        <v>8321</v>
      </c>
      <c r="R3668" t="s">
        <v>8322</v>
      </c>
      <c r="S3668" s="30">
        <f>(((I3668/60)/60)/24)+DATE(1970, 1, 1)</f>
        <v>41844.291666666664</v>
      </c>
      <c r="T3668" s="30">
        <f t="shared" si="115"/>
        <v>41822.90488425926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 s="19">
        <v>3000</v>
      </c>
      <c r="E3669" s="19">
        <v>3095.11</v>
      </c>
      <c r="F3669" s="34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38">
        <f>ROUND((E3669/D3669)*100, 0)</f>
        <v>103</v>
      </c>
      <c r="P3669" s="19">
        <f t="shared" si="114"/>
        <v>53.36</v>
      </c>
      <c r="Q3669" t="s">
        <v>8321</v>
      </c>
      <c r="R3669" t="s">
        <v>8322</v>
      </c>
      <c r="S3669" s="30">
        <f>(((I3669/60)/60)/24)+DATE(1970, 1, 1)</f>
        <v>42203.970127314817</v>
      </c>
      <c r="T3669" s="30">
        <f t="shared" si="115"/>
        <v>42173.970127314817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 s="19">
        <v>1000</v>
      </c>
      <c r="E3670" s="19">
        <v>1035</v>
      </c>
      <c r="F3670" s="34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38">
        <f>ROUND((E3670/D3670)*100, 0)</f>
        <v>104</v>
      </c>
      <c r="P3670" s="19">
        <f t="shared" si="114"/>
        <v>36.96</v>
      </c>
      <c r="Q3670" t="s">
        <v>8321</v>
      </c>
      <c r="R3670" t="s">
        <v>8322</v>
      </c>
      <c r="S3670" s="30">
        <f>(((I3670/60)/60)/24)+DATE(1970, 1, 1)</f>
        <v>42208.772916666669</v>
      </c>
      <c r="T3670" s="30">
        <f t="shared" si="115"/>
        <v>42185.556157407409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 s="19">
        <v>1000</v>
      </c>
      <c r="E3671" s="19">
        <v>1382</v>
      </c>
      <c r="F3671" s="34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38">
        <f>ROUND((E3671/D3671)*100, 0)</f>
        <v>138</v>
      </c>
      <c r="P3671" s="19">
        <f t="shared" si="114"/>
        <v>81.290000000000006</v>
      </c>
      <c r="Q3671" t="s">
        <v>8321</v>
      </c>
      <c r="R3671" t="s">
        <v>8322</v>
      </c>
      <c r="S3671" s="30">
        <f>(((I3671/60)/60)/24)+DATE(1970, 1, 1)</f>
        <v>42166.675196759257</v>
      </c>
      <c r="T3671" s="30">
        <f t="shared" si="115"/>
        <v>42136.675196759257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 s="19">
        <v>220</v>
      </c>
      <c r="E3672" s="19">
        <v>241</v>
      </c>
      <c r="F3672" s="34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38">
        <f>ROUND((E3672/D3672)*100, 0)</f>
        <v>110</v>
      </c>
      <c r="P3672" s="19">
        <f t="shared" si="114"/>
        <v>20.079999999999998</v>
      </c>
      <c r="Q3672" t="s">
        <v>8321</v>
      </c>
      <c r="R3672" t="s">
        <v>8322</v>
      </c>
      <c r="S3672" s="30">
        <f>(((I3672/60)/60)/24)+DATE(1970, 1, 1)</f>
        <v>42155.958333333328</v>
      </c>
      <c r="T3672" s="30">
        <f t="shared" si="115"/>
        <v>42142.514016203699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 s="19">
        <v>3500</v>
      </c>
      <c r="E3673" s="19">
        <v>3530</v>
      </c>
      <c r="F3673" s="34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38">
        <f>ROUND((E3673/D3673)*100, 0)</f>
        <v>101</v>
      </c>
      <c r="P3673" s="19">
        <f t="shared" si="114"/>
        <v>88.25</v>
      </c>
      <c r="Q3673" t="s">
        <v>8321</v>
      </c>
      <c r="R3673" t="s">
        <v>8322</v>
      </c>
      <c r="S3673" s="30">
        <f>(((I3673/60)/60)/24)+DATE(1970, 1, 1)</f>
        <v>41841.165972222225</v>
      </c>
      <c r="T3673" s="30">
        <f t="shared" si="115"/>
        <v>41820.62809027778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 s="19">
        <v>3000</v>
      </c>
      <c r="E3674" s="19">
        <v>3046</v>
      </c>
      <c r="F3674" s="3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38">
        <f>ROUND((E3674/D3674)*100, 0)</f>
        <v>102</v>
      </c>
      <c r="P3674" s="19">
        <f t="shared" si="114"/>
        <v>53.44</v>
      </c>
      <c r="Q3674" t="s">
        <v>8321</v>
      </c>
      <c r="R3674" t="s">
        <v>8322</v>
      </c>
      <c r="S3674" s="30">
        <f>(((I3674/60)/60)/24)+DATE(1970, 1, 1)</f>
        <v>41908.946574074071</v>
      </c>
      <c r="T3674" s="30">
        <f t="shared" si="115"/>
        <v>41878.946574074071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 s="19">
        <v>4000</v>
      </c>
      <c r="E3675" s="19">
        <v>4545</v>
      </c>
      <c r="F3675" s="34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38">
        <f>ROUND((E3675/D3675)*100, 0)</f>
        <v>114</v>
      </c>
      <c r="P3675" s="19">
        <f t="shared" si="114"/>
        <v>39.869999999999997</v>
      </c>
      <c r="Q3675" t="s">
        <v>8321</v>
      </c>
      <c r="R3675" t="s">
        <v>8322</v>
      </c>
      <c r="S3675" s="30">
        <f>(((I3675/60)/60)/24)+DATE(1970, 1, 1)</f>
        <v>41948.536111111112</v>
      </c>
      <c r="T3675" s="30">
        <f t="shared" si="115"/>
        <v>41914.295104166667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 s="19">
        <v>4500</v>
      </c>
      <c r="E3676" s="19">
        <v>4500</v>
      </c>
      <c r="F3676" s="34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38">
        <f>ROUND((E3676/D3676)*100, 0)</f>
        <v>100</v>
      </c>
      <c r="P3676" s="19">
        <f t="shared" si="114"/>
        <v>145.16</v>
      </c>
      <c r="Q3676" t="s">
        <v>8321</v>
      </c>
      <c r="R3676" t="s">
        <v>8322</v>
      </c>
      <c r="S3676" s="30">
        <f>(((I3676/60)/60)/24)+DATE(1970, 1, 1)</f>
        <v>42616.873020833329</v>
      </c>
      <c r="T3676" s="30">
        <f t="shared" si="115"/>
        <v>42556.873020833329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 s="19">
        <v>50</v>
      </c>
      <c r="E3677" s="19">
        <v>70</v>
      </c>
      <c r="F3677" s="34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38">
        <f>ROUND((E3677/D3677)*100, 0)</f>
        <v>140</v>
      </c>
      <c r="P3677" s="19">
        <f t="shared" si="114"/>
        <v>23.33</v>
      </c>
      <c r="Q3677" t="s">
        <v>8321</v>
      </c>
      <c r="R3677" t="s">
        <v>8322</v>
      </c>
      <c r="S3677" s="30">
        <f>(((I3677/60)/60)/24)+DATE(1970, 1, 1)</f>
        <v>42505.958333333328</v>
      </c>
      <c r="T3677" s="30">
        <f t="shared" si="115"/>
        <v>42493.597013888888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 s="19">
        <v>800</v>
      </c>
      <c r="E3678" s="19">
        <v>1030</v>
      </c>
      <c r="F3678" s="34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38">
        <f>ROUND((E3678/D3678)*100, 0)</f>
        <v>129</v>
      </c>
      <c r="P3678" s="19">
        <f t="shared" si="114"/>
        <v>64.38</v>
      </c>
      <c r="Q3678" t="s">
        <v>8321</v>
      </c>
      <c r="R3678" t="s">
        <v>8322</v>
      </c>
      <c r="S3678" s="30">
        <f>(((I3678/60)/60)/24)+DATE(1970, 1, 1)</f>
        <v>41894.815787037034</v>
      </c>
      <c r="T3678" s="30">
        <f t="shared" si="115"/>
        <v>41876.815787037034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 s="19">
        <v>12000</v>
      </c>
      <c r="E3679" s="19">
        <v>12348.5</v>
      </c>
      <c r="F3679" s="34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38">
        <f>ROUND((E3679/D3679)*100, 0)</f>
        <v>103</v>
      </c>
      <c r="P3679" s="19">
        <f t="shared" si="114"/>
        <v>62.05</v>
      </c>
      <c r="Q3679" t="s">
        <v>8321</v>
      </c>
      <c r="R3679" t="s">
        <v>8322</v>
      </c>
      <c r="S3679" s="30">
        <f>(((I3679/60)/60)/24)+DATE(1970, 1, 1)</f>
        <v>41823.165972222225</v>
      </c>
      <c r="T3679" s="30">
        <f t="shared" si="115"/>
        <v>41802.574282407404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 s="19">
        <v>2000</v>
      </c>
      <c r="E3680" s="19">
        <v>2050</v>
      </c>
      <c r="F3680" s="34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38">
        <f>ROUND((E3680/D3680)*100, 0)</f>
        <v>103</v>
      </c>
      <c r="P3680" s="19">
        <f t="shared" si="114"/>
        <v>66.13</v>
      </c>
      <c r="Q3680" t="s">
        <v>8321</v>
      </c>
      <c r="R3680" t="s">
        <v>8322</v>
      </c>
      <c r="S3680" s="30">
        <f>(((I3680/60)/60)/24)+DATE(1970, 1, 1)</f>
        <v>42155.531226851846</v>
      </c>
      <c r="T3680" s="30">
        <f t="shared" si="115"/>
        <v>42120.531226851846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 s="19">
        <v>2000</v>
      </c>
      <c r="E3681" s="19">
        <v>2202</v>
      </c>
      <c r="F3681" s="34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38">
        <f>ROUND((E3681/D3681)*100, 0)</f>
        <v>110</v>
      </c>
      <c r="P3681" s="19">
        <f t="shared" si="114"/>
        <v>73.400000000000006</v>
      </c>
      <c r="Q3681" t="s">
        <v>8321</v>
      </c>
      <c r="R3681" t="s">
        <v>8322</v>
      </c>
      <c r="S3681" s="30">
        <f>(((I3681/60)/60)/24)+DATE(1970, 1, 1)</f>
        <v>41821.207638888889</v>
      </c>
      <c r="T3681" s="30">
        <f t="shared" si="115"/>
        <v>41786.761354166665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 s="19">
        <v>3000</v>
      </c>
      <c r="E3682" s="19">
        <v>3383</v>
      </c>
      <c r="F3682" s="34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38">
        <f>ROUND((E3682/D3682)*100, 0)</f>
        <v>113</v>
      </c>
      <c r="P3682" s="19">
        <f t="shared" si="114"/>
        <v>99.5</v>
      </c>
      <c r="Q3682" t="s">
        <v>8321</v>
      </c>
      <c r="R3682" t="s">
        <v>8322</v>
      </c>
      <c r="S3682" s="30">
        <f>(((I3682/60)/60)/24)+DATE(1970, 1, 1)</f>
        <v>42648.454097222217</v>
      </c>
      <c r="T3682" s="30">
        <f t="shared" si="115"/>
        <v>42627.454097222217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 s="19">
        <v>1000</v>
      </c>
      <c r="E3683" s="19">
        <v>1119</v>
      </c>
      <c r="F3683" s="34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38">
        <f>ROUND((E3683/D3683)*100, 0)</f>
        <v>112</v>
      </c>
      <c r="P3683" s="19">
        <f t="shared" si="114"/>
        <v>62.17</v>
      </c>
      <c r="Q3683" t="s">
        <v>8321</v>
      </c>
      <c r="R3683" t="s">
        <v>8322</v>
      </c>
      <c r="S3683" s="30">
        <f>(((I3683/60)/60)/24)+DATE(1970, 1, 1)</f>
        <v>42384.651504629626</v>
      </c>
      <c r="T3683" s="30">
        <f t="shared" si="115"/>
        <v>42374.651504629626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 s="19">
        <v>3000</v>
      </c>
      <c r="E3684" s="19">
        <v>4176</v>
      </c>
      <c r="F3684" s="3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38">
        <f>ROUND((E3684/D3684)*100, 0)</f>
        <v>139</v>
      </c>
      <c r="P3684" s="19">
        <f t="shared" si="114"/>
        <v>62.33</v>
      </c>
      <c r="Q3684" t="s">
        <v>8321</v>
      </c>
      <c r="R3684" t="s">
        <v>8322</v>
      </c>
      <c r="S3684" s="30">
        <f>(((I3684/60)/60)/24)+DATE(1970, 1, 1)</f>
        <v>41806.290972222225</v>
      </c>
      <c r="T3684" s="30">
        <f t="shared" si="115"/>
        <v>41772.685393518521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 s="19">
        <v>3500</v>
      </c>
      <c r="E3685" s="19">
        <v>3880</v>
      </c>
      <c r="F3685" s="34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38">
        <f>ROUND((E3685/D3685)*100, 0)</f>
        <v>111</v>
      </c>
      <c r="P3685" s="19">
        <f t="shared" si="114"/>
        <v>58.79</v>
      </c>
      <c r="Q3685" t="s">
        <v>8321</v>
      </c>
      <c r="R3685" t="s">
        <v>8322</v>
      </c>
      <c r="S3685" s="30">
        <f>(((I3685/60)/60)/24)+DATE(1970, 1, 1)</f>
        <v>42663.116851851853</v>
      </c>
      <c r="T3685" s="30">
        <f t="shared" si="115"/>
        <v>42633.116851851853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 s="19">
        <v>750</v>
      </c>
      <c r="E3686" s="19">
        <v>1043</v>
      </c>
      <c r="F3686" s="34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38">
        <f>ROUND((E3686/D3686)*100, 0)</f>
        <v>139</v>
      </c>
      <c r="P3686" s="19">
        <f t="shared" si="114"/>
        <v>45.35</v>
      </c>
      <c r="Q3686" t="s">
        <v>8321</v>
      </c>
      <c r="R3686" t="s">
        <v>8322</v>
      </c>
      <c r="S3686" s="30">
        <f>(((I3686/60)/60)/24)+DATE(1970, 1, 1)</f>
        <v>42249.180393518516</v>
      </c>
      <c r="T3686" s="30">
        <f t="shared" si="115"/>
        <v>42219.180393518516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 s="19">
        <v>5000</v>
      </c>
      <c r="E3687" s="19">
        <v>5285</v>
      </c>
      <c r="F3687" s="34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38">
        <f>ROUND((E3687/D3687)*100, 0)</f>
        <v>106</v>
      </c>
      <c r="P3687" s="19">
        <f t="shared" si="114"/>
        <v>41.94</v>
      </c>
      <c r="Q3687" t="s">
        <v>8321</v>
      </c>
      <c r="R3687" t="s">
        <v>8322</v>
      </c>
      <c r="S3687" s="30">
        <f>(((I3687/60)/60)/24)+DATE(1970, 1, 1)</f>
        <v>41778.875</v>
      </c>
      <c r="T3687" s="30">
        <f t="shared" si="115"/>
        <v>41753.593275462961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 s="19">
        <v>350</v>
      </c>
      <c r="E3688" s="19">
        <v>355</v>
      </c>
      <c r="F3688" s="34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38">
        <f>ROUND((E3688/D3688)*100, 0)</f>
        <v>101</v>
      </c>
      <c r="P3688" s="19">
        <f t="shared" si="114"/>
        <v>59.17</v>
      </c>
      <c r="Q3688" t="s">
        <v>8321</v>
      </c>
      <c r="R3688" t="s">
        <v>8322</v>
      </c>
      <c r="S3688" s="30">
        <f>(((I3688/60)/60)/24)+DATE(1970, 1, 1)</f>
        <v>42245.165972222225</v>
      </c>
      <c r="T3688" s="30">
        <f t="shared" si="115"/>
        <v>42230.662731481483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 s="19">
        <v>5000</v>
      </c>
      <c r="E3689" s="19">
        <v>5012.25</v>
      </c>
      <c r="F3689" s="34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38">
        <f>ROUND((E3689/D3689)*100, 0)</f>
        <v>100</v>
      </c>
      <c r="P3689" s="19">
        <f t="shared" si="114"/>
        <v>200.49</v>
      </c>
      <c r="Q3689" t="s">
        <v>8321</v>
      </c>
      <c r="R3689" t="s">
        <v>8322</v>
      </c>
      <c r="S3689" s="30">
        <f>(((I3689/60)/60)/24)+DATE(1970, 1, 1)</f>
        <v>41817.218229166669</v>
      </c>
      <c r="T3689" s="30">
        <f t="shared" si="115"/>
        <v>41787.218229166669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 s="19">
        <v>3000</v>
      </c>
      <c r="E3690" s="19">
        <v>3275</v>
      </c>
      <c r="F3690" s="34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38">
        <f>ROUND((E3690/D3690)*100, 0)</f>
        <v>109</v>
      </c>
      <c r="P3690" s="19">
        <f t="shared" si="114"/>
        <v>83.97</v>
      </c>
      <c r="Q3690" t="s">
        <v>8321</v>
      </c>
      <c r="R3690" t="s">
        <v>8322</v>
      </c>
      <c r="S3690" s="30">
        <f>(((I3690/60)/60)/24)+DATE(1970, 1, 1)</f>
        <v>41859.787083333329</v>
      </c>
      <c r="T3690" s="30">
        <f t="shared" si="115"/>
        <v>41829.787083333329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 s="19">
        <v>3000</v>
      </c>
      <c r="E3691" s="19">
        <v>3550</v>
      </c>
      <c r="F3691" s="34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38">
        <f>ROUND((E3691/D3691)*100, 0)</f>
        <v>118</v>
      </c>
      <c r="P3691" s="19">
        <f t="shared" si="114"/>
        <v>57.26</v>
      </c>
      <c r="Q3691" t="s">
        <v>8321</v>
      </c>
      <c r="R3691" t="s">
        <v>8322</v>
      </c>
      <c r="S3691" s="30">
        <f>(((I3691/60)/60)/24)+DATE(1970, 1, 1)</f>
        <v>42176.934027777781</v>
      </c>
      <c r="T3691" s="30">
        <f t="shared" si="115"/>
        <v>42147.826840277776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 s="19">
        <v>1500</v>
      </c>
      <c r="E3692" s="19">
        <v>1800</v>
      </c>
      <c r="F3692" s="34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38">
        <f>ROUND((E3692/D3692)*100, 0)</f>
        <v>120</v>
      </c>
      <c r="P3692" s="19">
        <f t="shared" si="114"/>
        <v>58.06</v>
      </c>
      <c r="Q3692" t="s">
        <v>8321</v>
      </c>
      <c r="R3692" t="s">
        <v>8322</v>
      </c>
      <c r="S3692" s="30">
        <f>(((I3692/60)/60)/24)+DATE(1970, 1, 1)</f>
        <v>41970.639849537038</v>
      </c>
      <c r="T3692" s="30">
        <f t="shared" si="115"/>
        <v>41940.598182870373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 s="19">
        <v>40000</v>
      </c>
      <c r="E3693" s="19">
        <v>51184</v>
      </c>
      <c r="F3693" s="34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38">
        <f>ROUND((E3693/D3693)*100, 0)</f>
        <v>128</v>
      </c>
      <c r="P3693" s="19">
        <f t="shared" si="114"/>
        <v>186.8</v>
      </c>
      <c r="Q3693" t="s">
        <v>8321</v>
      </c>
      <c r="R3693" t="s">
        <v>8322</v>
      </c>
      <c r="S3693" s="30">
        <f>(((I3693/60)/60)/24)+DATE(1970, 1, 1)</f>
        <v>42065.207638888889</v>
      </c>
      <c r="T3693" s="30">
        <f t="shared" si="115"/>
        <v>42020.700567129628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 s="19">
        <v>1000</v>
      </c>
      <c r="E3694" s="19">
        <v>1260</v>
      </c>
      <c r="F3694" s="3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38">
        <f>ROUND((E3694/D3694)*100, 0)</f>
        <v>126</v>
      </c>
      <c r="P3694" s="19">
        <f t="shared" si="114"/>
        <v>74.12</v>
      </c>
      <c r="Q3694" t="s">
        <v>8321</v>
      </c>
      <c r="R3694" t="s">
        <v>8322</v>
      </c>
      <c r="S3694" s="30">
        <f>(((I3694/60)/60)/24)+DATE(1970, 1, 1)</f>
        <v>41901</v>
      </c>
      <c r="T3694" s="30">
        <f t="shared" si="115"/>
        <v>41891.96503472222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 s="19">
        <v>333</v>
      </c>
      <c r="E3695" s="19">
        <v>430</v>
      </c>
      <c r="F3695" s="34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38">
        <f>ROUND((E3695/D3695)*100, 0)</f>
        <v>129</v>
      </c>
      <c r="P3695" s="19">
        <f t="shared" si="114"/>
        <v>30.71</v>
      </c>
      <c r="Q3695" t="s">
        <v>8321</v>
      </c>
      <c r="R3695" t="s">
        <v>8322</v>
      </c>
      <c r="S3695" s="30">
        <f>(((I3695/60)/60)/24)+DATE(1970, 1, 1)</f>
        <v>42338.9375</v>
      </c>
      <c r="T3695" s="30">
        <f t="shared" si="115"/>
        <v>42309.191307870366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 s="19">
        <v>3500</v>
      </c>
      <c r="E3696" s="19">
        <v>3760</v>
      </c>
      <c r="F3696" s="34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38">
        <f>ROUND((E3696/D3696)*100, 0)</f>
        <v>107</v>
      </c>
      <c r="P3696" s="19">
        <f t="shared" si="114"/>
        <v>62.67</v>
      </c>
      <c r="Q3696" t="s">
        <v>8321</v>
      </c>
      <c r="R3696" t="s">
        <v>8322</v>
      </c>
      <c r="S3696" s="30">
        <f>(((I3696/60)/60)/24)+DATE(1970, 1, 1)</f>
        <v>42527.083333333328</v>
      </c>
      <c r="T3696" s="30">
        <f t="shared" si="115"/>
        <v>42490.133877314816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 s="19">
        <v>4000</v>
      </c>
      <c r="E3697" s="19">
        <v>4005</v>
      </c>
      <c r="F3697" s="34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38">
        <f>ROUND((E3697/D3697)*100, 0)</f>
        <v>100</v>
      </c>
      <c r="P3697" s="19">
        <f t="shared" si="114"/>
        <v>121.36</v>
      </c>
      <c r="Q3697" t="s">
        <v>8321</v>
      </c>
      <c r="R3697" t="s">
        <v>8322</v>
      </c>
      <c r="S3697" s="30">
        <f>(((I3697/60)/60)/24)+DATE(1970, 1, 1)</f>
        <v>42015.870486111111</v>
      </c>
      <c r="T3697" s="30">
        <f t="shared" si="115"/>
        <v>41995.870486111111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 s="19">
        <v>2000</v>
      </c>
      <c r="E3698" s="19">
        <v>3100</v>
      </c>
      <c r="F3698" s="34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38">
        <f>ROUND((E3698/D3698)*100, 0)</f>
        <v>155</v>
      </c>
      <c r="P3698" s="19">
        <f t="shared" si="114"/>
        <v>39.74</v>
      </c>
      <c r="Q3698" t="s">
        <v>8321</v>
      </c>
      <c r="R3698" t="s">
        <v>8322</v>
      </c>
      <c r="S3698" s="30">
        <f>(((I3698/60)/60)/24)+DATE(1970, 1, 1)</f>
        <v>42048.617083333331</v>
      </c>
      <c r="T3698" s="30">
        <f t="shared" si="115"/>
        <v>41988.617083333331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 s="19">
        <v>2000</v>
      </c>
      <c r="E3699" s="19">
        <v>2160</v>
      </c>
      <c r="F3699" s="34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38">
        <f>ROUND((E3699/D3699)*100, 0)</f>
        <v>108</v>
      </c>
      <c r="P3699" s="19">
        <f t="shared" si="114"/>
        <v>72</v>
      </c>
      <c r="Q3699" t="s">
        <v>8321</v>
      </c>
      <c r="R3699" t="s">
        <v>8322</v>
      </c>
      <c r="S3699" s="30">
        <f>(((I3699/60)/60)/24)+DATE(1970, 1, 1)</f>
        <v>42500.465833333335</v>
      </c>
      <c r="T3699" s="30">
        <f t="shared" si="115"/>
        <v>42479.465833333335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 s="19">
        <v>5000</v>
      </c>
      <c r="E3700" s="19">
        <v>5526</v>
      </c>
      <c r="F3700" s="34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38">
        <f>ROUND((E3700/D3700)*100, 0)</f>
        <v>111</v>
      </c>
      <c r="P3700" s="19">
        <f t="shared" si="114"/>
        <v>40.630000000000003</v>
      </c>
      <c r="Q3700" t="s">
        <v>8321</v>
      </c>
      <c r="R3700" t="s">
        <v>8322</v>
      </c>
      <c r="S3700" s="30">
        <f>(((I3700/60)/60)/24)+DATE(1970, 1, 1)</f>
        <v>42431.806562500002</v>
      </c>
      <c r="T3700" s="30">
        <f t="shared" si="115"/>
        <v>42401.806562500002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 s="19">
        <v>2500</v>
      </c>
      <c r="E3701" s="19">
        <v>2520</v>
      </c>
      <c r="F3701" s="34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38">
        <f>ROUND((E3701/D3701)*100, 0)</f>
        <v>101</v>
      </c>
      <c r="P3701" s="19">
        <f t="shared" si="114"/>
        <v>63</v>
      </c>
      <c r="Q3701" t="s">
        <v>8321</v>
      </c>
      <c r="R3701" t="s">
        <v>8322</v>
      </c>
      <c r="S3701" s="30">
        <f>(((I3701/60)/60)/24)+DATE(1970, 1, 1)</f>
        <v>41927.602037037039</v>
      </c>
      <c r="T3701" s="30">
        <f t="shared" si="115"/>
        <v>41897.602037037039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 s="19">
        <v>500</v>
      </c>
      <c r="E3702" s="19">
        <v>606</v>
      </c>
      <c r="F3702" s="34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38">
        <f>ROUND((E3702/D3702)*100, 0)</f>
        <v>121</v>
      </c>
      <c r="P3702" s="19">
        <f t="shared" si="114"/>
        <v>33.67</v>
      </c>
      <c r="Q3702" t="s">
        <v>8321</v>
      </c>
      <c r="R3702" t="s">
        <v>8322</v>
      </c>
      <c r="S3702" s="30">
        <f>(((I3702/60)/60)/24)+DATE(1970, 1, 1)</f>
        <v>41912.666666666664</v>
      </c>
      <c r="T3702" s="30">
        <f t="shared" si="115"/>
        <v>41882.585648148146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 s="19">
        <v>1500</v>
      </c>
      <c r="E3703" s="19">
        <v>1505</v>
      </c>
      <c r="F3703" s="34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38">
        <f>ROUND((E3703/D3703)*100, 0)</f>
        <v>100</v>
      </c>
      <c r="P3703" s="19">
        <f t="shared" si="114"/>
        <v>38.590000000000003</v>
      </c>
      <c r="Q3703" t="s">
        <v>8321</v>
      </c>
      <c r="R3703" t="s">
        <v>8322</v>
      </c>
      <c r="S3703" s="30">
        <f>(((I3703/60)/60)/24)+DATE(1970, 1, 1)</f>
        <v>42159.541585648149</v>
      </c>
      <c r="T3703" s="30">
        <f t="shared" si="115"/>
        <v>42129.541585648149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 s="19">
        <v>3000</v>
      </c>
      <c r="E3704" s="19">
        <v>3275</v>
      </c>
      <c r="F3704" s="3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38">
        <f>ROUND((E3704/D3704)*100, 0)</f>
        <v>109</v>
      </c>
      <c r="P3704" s="19">
        <f t="shared" si="114"/>
        <v>155.94999999999999</v>
      </c>
      <c r="Q3704" t="s">
        <v>8321</v>
      </c>
      <c r="R3704" t="s">
        <v>8322</v>
      </c>
      <c r="S3704" s="30">
        <f>(((I3704/60)/60)/24)+DATE(1970, 1, 1)</f>
        <v>42561.957638888889</v>
      </c>
      <c r="T3704" s="30">
        <f t="shared" si="115"/>
        <v>42524.53800925926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 s="19">
        <v>1050</v>
      </c>
      <c r="E3705" s="19">
        <v>1296</v>
      </c>
      <c r="F3705" s="34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38">
        <f>ROUND((E3705/D3705)*100, 0)</f>
        <v>123</v>
      </c>
      <c r="P3705" s="19">
        <f t="shared" si="114"/>
        <v>43.2</v>
      </c>
      <c r="Q3705" t="s">
        <v>8321</v>
      </c>
      <c r="R3705" t="s">
        <v>8322</v>
      </c>
      <c r="S3705" s="30">
        <f>(((I3705/60)/60)/24)+DATE(1970, 1, 1)</f>
        <v>42595.290972222225</v>
      </c>
      <c r="T3705" s="30">
        <f t="shared" si="115"/>
        <v>42556.504490740743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 s="19">
        <v>300</v>
      </c>
      <c r="E3706" s="19">
        <v>409.01</v>
      </c>
      <c r="F3706" s="34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38">
        <f>ROUND((E3706/D3706)*100, 0)</f>
        <v>136</v>
      </c>
      <c r="P3706" s="19">
        <f t="shared" si="114"/>
        <v>15.15</v>
      </c>
      <c r="Q3706" t="s">
        <v>8321</v>
      </c>
      <c r="R3706" t="s">
        <v>8322</v>
      </c>
      <c r="S3706" s="30">
        <f>(((I3706/60)/60)/24)+DATE(1970, 1, 1)</f>
        <v>42521.689745370371</v>
      </c>
      <c r="T3706" s="30">
        <f t="shared" si="115"/>
        <v>42461.689745370371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 s="19">
        <v>2827</v>
      </c>
      <c r="E3707" s="19">
        <v>2925</v>
      </c>
      <c r="F3707" s="34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38">
        <f>ROUND((E3707/D3707)*100, 0)</f>
        <v>103</v>
      </c>
      <c r="P3707" s="19">
        <f t="shared" si="114"/>
        <v>83.57</v>
      </c>
      <c r="Q3707" t="s">
        <v>8321</v>
      </c>
      <c r="R3707" t="s">
        <v>8322</v>
      </c>
      <c r="S3707" s="30">
        <f>(((I3707/60)/60)/24)+DATE(1970, 1, 1)</f>
        <v>41813.75</v>
      </c>
      <c r="T3707" s="30">
        <f t="shared" si="115"/>
        <v>41792.542986111112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 s="19">
        <v>1500</v>
      </c>
      <c r="E3708" s="19">
        <v>1820</v>
      </c>
      <c r="F3708" s="34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38">
        <f>ROUND((E3708/D3708)*100, 0)</f>
        <v>121</v>
      </c>
      <c r="P3708" s="19">
        <f t="shared" si="114"/>
        <v>140</v>
      </c>
      <c r="Q3708" t="s">
        <v>8321</v>
      </c>
      <c r="R3708" t="s">
        <v>8322</v>
      </c>
      <c r="S3708" s="30">
        <f>(((I3708/60)/60)/24)+DATE(1970, 1, 1)</f>
        <v>41894.913761574076</v>
      </c>
      <c r="T3708" s="30">
        <f t="shared" si="115"/>
        <v>41879.913761574076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 s="19">
        <v>1000</v>
      </c>
      <c r="E3709" s="19">
        <v>1860</v>
      </c>
      <c r="F3709" s="34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38">
        <f>ROUND((E3709/D3709)*100, 0)</f>
        <v>186</v>
      </c>
      <c r="P3709" s="19">
        <f t="shared" si="114"/>
        <v>80.87</v>
      </c>
      <c r="Q3709" t="s">
        <v>8321</v>
      </c>
      <c r="R3709" t="s">
        <v>8322</v>
      </c>
      <c r="S3709" s="30">
        <f>(((I3709/60)/60)/24)+DATE(1970, 1, 1)</f>
        <v>42573.226388888885</v>
      </c>
      <c r="T3709" s="30">
        <f t="shared" si="115"/>
        <v>42552.048356481479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 s="19">
        <v>700</v>
      </c>
      <c r="E3710" s="19">
        <v>2100</v>
      </c>
      <c r="F3710" s="34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39">
        <f>ROUND((E3710/D3710)*100, 0)</f>
        <v>300</v>
      </c>
      <c r="P3710" s="19">
        <f t="shared" si="114"/>
        <v>53.85</v>
      </c>
      <c r="Q3710" t="s">
        <v>8321</v>
      </c>
      <c r="R3710" t="s">
        <v>8322</v>
      </c>
      <c r="S3710" s="30">
        <f>(((I3710/60)/60)/24)+DATE(1970, 1, 1)</f>
        <v>41824.142199074071</v>
      </c>
      <c r="T3710" s="30">
        <f t="shared" si="115"/>
        <v>41810.142199074071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 s="19">
        <v>1000</v>
      </c>
      <c r="E3711" s="19">
        <v>1082.5</v>
      </c>
      <c r="F3711" s="34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38">
        <f>ROUND((E3711/D3711)*100, 0)</f>
        <v>108</v>
      </c>
      <c r="P3711" s="19">
        <f t="shared" si="114"/>
        <v>30.93</v>
      </c>
      <c r="Q3711" t="s">
        <v>8321</v>
      </c>
      <c r="R3711" t="s">
        <v>8322</v>
      </c>
      <c r="S3711" s="30">
        <f>(((I3711/60)/60)/24)+DATE(1970, 1, 1)</f>
        <v>41815.707708333335</v>
      </c>
      <c r="T3711" s="30">
        <f t="shared" si="115"/>
        <v>41785.707708333335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 s="19">
        <v>1300</v>
      </c>
      <c r="E3712" s="19">
        <v>1835</v>
      </c>
      <c r="F3712" s="34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38">
        <f>ROUND((E3712/D3712)*100, 0)</f>
        <v>141</v>
      </c>
      <c r="P3712" s="19">
        <f t="shared" si="114"/>
        <v>67.959999999999994</v>
      </c>
      <c r="Q3712" t="s">
        <v>8321</v>
      </c>
      <c r="R3712" t="s">
        <v>8322</v>
      </c>
      <c r="S3712" s="30">
        <f>(((I3712/60)/60)/24)+DATE(1970, 1, 1)</f>
        <v>42097.576249999998</v>
      </c>
      <c r="T3712" s="30">
        <f t="shared" si="115"/>
        <v>42072.576249999998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 s="19">
        <v>500</v>
      </c>
      <c r="E3713" s="19">
        <v>570</v>
      </c>
      <c r="F3713" s="34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38">
        <f>ROUND((E3713/D3713)*100, 0)</f>
        <v>114</v>
      </c>
      <c r="P3713" s="19">
        <f t="shared" si="114"/>
        <v>27.14</v>
      </c>
      <c r="Q3713" t="s">
        <v>8321</v>
      </c>
      <c r="R3713" t="s">
        <v>8322</v>
      </c>
      <c r="S3713" s="30">
        <f>(((I3713/60)/60)/24)+DATE(1970, 1, 1)</f>
        <v>41805.666666666664</v>
      </c>
      <c r="T3713" s="30">
        <f t="shared" si="115"/>
        <v>41779.724224537036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 s="19">
        <v>7500</v>
      </c>
      <c r="E3714" s="19">
        <v>11530</v>
      </c>
      <c r="F3714" s="3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38">
        <f>ROUND((E3714/D3714)*100, 0)</f>
        <v>154</v>
      </c>
      <c r="P3714" s="19">
        <f t="shared" si="114"/>
        <v>110.87</v>
      </c>
      <c r="Q3714" t="s">
        <v>8321</v>
      </c>
      <c r="R3714" t="s">
        <v>8322</v>
      </c>
      <c r="S3714" s="30">
        <f>(((I3714/60)/60)/24)+DATE(1970, 1, 1)</f>
        <v>42155.290972222225</v>
      </c>
      <c r="T3714" s="30">
        <f t="shared" si="115"/>
        <v>42134.172071759262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 s="19">
        <v>2000</v>
      </c>
      <c r="E3715" s="19">
        <v>2030</v>
      </c>
      <c r="F3715" s="34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38">
        <f>ROUND((E3715/D3715)*100, 0)</f>
        <v>102</v>
      </c>
      <c r="P3715" s="19">
        <f t="shared" ref="P3715:P3778" si="116">IFERROR(ROUND((E3715/L3715), 2),0)</f>
        <v>106.84</v>
      </c>
      <c r="Q3715" t="s">
        <v>8321</v>
      </c>
      <c r="R3715" t="s">
        <v>8322</v>
      </c>
      <c r="S3715" s="30">
        <f>(((I3715/60)/60)/24)+DATE(1970, 1, 1)</f>
        <v>42525.738032407404</v>
      </c>
      <c r="T3715" s="30">
        <f t="shared" ref="T3715:T3778" si="117">(((J3715/60)/60)/24)+DATE(1970, 1, 1)</f>
        <v>42505.738032407404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 s="19">
        <v>10000</v>
      </c>
      <c r="E3716" s="19">
        <v>10235</v>
      </c>
      <c r="F3716" s="34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38">
        <f>ROUND((E3716/D3716)*100, 0)</f>
        <v>102</v>
      </c>
      <c r="P3716" s="19">
        <f t="shared" si="116"/>
        <v>105.52</v>
      </c>
      <c r="Q3716" t="s">
        <v>8321</v>
      </c>
      <c r="R3716" t="s">
        <v>8322</v>
      </c>
      <c r="S3716" s="30">
        <f>(((I3716/60)/60)/24)+DATE(1970, 1, 1)</f>
        <v>42150.165972222225</v>
      </c>
      <c r="T3716" s="30">
        <f t="shared" si="117"/>
        <v>42118.556331018524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 s="19">
        <v>3500</v>
      </c>
      <c r="E3717" s="19">
        <v>3590</v>
      </c>
      <c r="F3717" s="34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38">
        <f>ROUND((E3717/D3717)*100, 0)</f>
        <v>103</v>
      </c>
      <c r="P3717" s="19">
        <f t="shared" si="116"/>
        <v>132.96</v>
      </c>
      <c r="Q3717" t="s">
        <v>8321</v>
      </c>
      <c r="R3717" t="s">
        <v>8322</v>
      </c>
      <c r="S3717" s="30">
        <f>(((I3717/60)/60)/24)+DATE(1970, 1, 1)</f>
        <v>42094.536111111112</v>
      </c>
      <c r="T3717" s="30">
        <f t="shared" si="117"/>
        <v>42036.995590277773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 s="19">
        <v>800</v>
      </c>
      <c r="E3718" s="19">
        <v>1246</v>
      </c>
      <c r="F3718" s="34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38">
        <f>ROUND((E3718/D3718)*100, 0)</f>
        <v>156</v>
      </c>
      <c r="P3718" s="19">
        <f t="shared" si="116"/>
        <v>51.92</v>
      </c>
      <c r="Q3718" t="s">
        <v>8321</v>
      </c>
      <c r="R3718" t="s">
        <v>8322</v>
      </c>
      <c r="S3718" s="30">
        <f>(((I3718/60)/60)/24)+DATE(1970, 1, 1)</f>
        <v>42390.887835648144</v>
      </c>
      <c r="T3718" s="30">
        <f t="shared" si="117"/>
        <v>42360.887835648144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 s="19">
        <v>4000</v>
      </c>
      <c r="E3719" s="19">
        <v>4030</v>
      </c>
      <c r="F3719" s="34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38">
        <f>ROUND((E3719/D3719)*100, 0)</f>
        <v>101</v>
      </c>
      <c r="P3719" s="19">
        <f t="shared" si="116"/>
        <v>310</v>
      </c>
      <c r="Q3719" t="s">
        <v>8321</v>
      </c>
      <c r="R3719" t="s">
        <v>8322</v>
      </c>
      <c r="S3719" s="30">
        <f>(((I3719/60)/60)/24)+DATE(1970, 1, 1)</f>
        <v>42133.866307870368</v>
      </c>
      <c r="T3719" s="30">
        <f t="shared" si="117"/>
        <v>42102.866307870368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 s="19">
        <v>500</v>
      </c>
      <c r="E3720" s="19">
        <v>1197</v>
      </c>
      <c r="F3720" s="34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39">
        <f>ROUND((E3720/D3720)*100, 0)</f>
        <v>239</v>
      </c>
      <c r="P3720" s="19">
        <f t="shared" si="116"/>
        <v>26.02</v>
      </c>
      <c r="Q3720" t="s">
        <v>8321</v>
      </c>
      <c r="R3720" t="s">
        <v>8322</v>
      </c>
      <c r="S3720" s="30">
        <f>(((I3720/60)/60)/24)+DATE(1970, 1, 1)</f>
        <v>42062.716145833328</v>
      </c>
      <c r="T3720" s="30">
        <f t="shared" si="117"/>
        <v>42032.716145833328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 s="19">
        <v>200</v>
      </c>
      <c r="E3721" s="19">
        <v>420</v>
      </c>
      <c r="F3721" s="34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39">
        <f>ROUND((E3721/D3721)*100, 0)</f>
        <v>210</v>
      </c>
      <c r="P3721" s="19">
        <f t="shared" si="116"/>
        <v>105</v>
      </c>
      <c r="Q3721" t="s">
        <v>8321</v>
      </c>
      <c r="R3721" t="s">
        <v>8322</v>
      </c>
      <c r="S3721" s="30">
        <f>(((I3721/60)/60)/24)+DATE(1970, 1, 1)</f>
        <v>42177.729930555557</v>
      </c>
      <c r="T3721" s="30">
        <f t="shared" si="117"/>
        <v>42147.729930555557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 s="19">
        <v>3300</v>
      </c>
      <c r="E3722" s="19">
        <v>3449</v>
      </c>
      <c r="F3722" s="34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38">
        <f>ROUND((E3722/D3722)*100, 0)</f>
        <v>105</v>
      </c>
      <c r="P3722" s="19">
        <f t="shared" si="116"/>
        <v>86.23</v>
      </c>
      <c r="Q3722" t="s">
        <v>8321</v>
      </c>
      <c r="R3722" t="s">
        <v>8322</v>
      </c>
      <c r="S3722" s="30">
        <f>(((I3722/60)/60)/24)+DATE(1970, 1, 1)</f>
        <v>42187.993125000001</v>
      </c>
      <c r="T3722" s="30">
        <f t="shared" si="117"/>
        <v>42165.993125000001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 s="19">
        <v>5000</v>
      </c>
      <c r="E3723" s="19">
        <v>5040</v>
      </c>
      <c r="F3723" s="34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38">
        <f>ROUND((E3723/D3723)*100, 0)</f>
        <v>101</v>
      </c>
      <c r="P3723" s="19">
        <f t="shared" si="116"/>
        <v>114.55</v>
      </c>
      <c r="Q3723" t="s">
        <v>8321</v>
      </c>
      <c r="R3723" t="s">
        <v>8322</v>
      </c>
      <c r="S3723" s="30">
        <f>(((I3723/60)/60)/24)+DATE(1970, 1, 1)</f>
        <v>41948.977824074071</v>
      </c>
      <c r="T3723" s="30">
        <f t="shared" si="117"/>
        <v>41927.936157407406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 s="19">
        <v>1500</v>
      </c>
      <c r="E3724" s="19">
        <v>1668</v>
      </c>
      <c r="F3724" s="3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38">
        <f>ROUND((E3724/D3724)*100, 0)</f>
        <v>111</v>
      </c>
      <c r="P3724" s="19">
        <f t="shared" si="116"/>
        <v>47.66</v>
      </c>
      <c r="Q3724" t="s">
        <v>8321</v>
      </c>
      <c r="R3724" t="s">
        <v>8322</v>
      </c>
      <c r="S3724" s="30">
        <f>(((I3724/60)/60)/24)+DATE(1970, 1, 1)</f>
        <v>42411.957638888889</v>
      </c>
      <c r="T3724" s="30">
        <f t="shared" si="117"/>
        <v>42381.671840277777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 s="19">
        <v>4500</v>
      </c>
      <c r="E3725" s="19">
        <v>4592</v>
      </c>
      <c r="F3725" s="34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38">
        <f>ROUND((E3725/D3725)*100, 0)</f>
        <v>102</v>
      </c>
      <c r="P3725" s="19">
        <f t="shared" si="116"/>
        <v>72.89</v>
      </c>
      <c r="Q3725" t="s">
        <v>8321</v>
      </c>
      <c r="R3725" t="s">
        <v>8322</v>
      </c>
      <c r="S3725" s="30">
        <f>(((I3725/60)/60)/24)+DATE(1970, 1, 1)</f>
        <v>41973.794699074075</v>
      </c>
      <c r="T3725" s="30">
        <f t="shared" si="117"/>
        <v>41943.753032407411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 s="19">
        <v>4300</v>
      </c>
      <c r="E3726" s="19">
        <v>4409.55</v>
      </c>
      <c r="F3726" s="34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38">
        <f>ROUND((E3726/D3726)*100, 0)</f>
        <v>103</v>
      </c>
      <c r="P3726" s="19">
        <f t="shared" si="116"/>
        <v>49.55</v>
      </c>
      <c r="Q3726" t="s">
        <v>8321</v>
      </c>
      <c r="R3726" t="s">
        <v>8322</v>
      </c>
      <c r="S3726" s="30">
        <f>(((I3726/60)/60)/24)+DATE(1970, 1, 1)</f>
        <v>42494.958333333328</v>
      </c>
      <c r="T3726" s="30">
        <f t="shared" si="117"/>
        <v>42465.491435185191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 s="19">
        <v>300</v>
      </c>
      <c r="E3727" s="19">
        <v>381</v>
      </c>
      <c r="F3727" s="34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38">
        <f>ROUND((E3727/D3727)*100, 0)</f>
        <v>127</v>
      </c>
      <c r="P3727" s="19">
        <f t="shared" si="116"/>
        <v>25.4</v>
      </c>
      <c r="Q3727" t="s">
        <v>8321</v>
      </c>
      <c r="R3727" t="s">
        <v>8322</v>
      </c>
      <c r="S3727" s="30">
        <f>(((I3727/60)/60)/24)+DATE(1970, 1, 1)</f>
        <v>42418.895833333328</v>
      </c>
      <c r="T3727" s="30">
        <f t="shared" si="117"/>
        <v>42401.945219907408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 s="19">
        <v>850</v>
      </c>
      <c r="E3728" s="19">
        <v>2879</v>
      </c>
      <c r="F3728" s="34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39">
        <f>ROUND((E3728/D3728)*100, 0)</f>
        <v>339</v>
      </c>
      <c r="P3728" s="19">
        <f t="shared" si="116"/>
        <v>62.59</v>
      </c>
      <c r="Q3728" t="s">
        <v>8321</v>
      </c>
      <c r="R3728" t="s">
        <v>8322</v>
      </c>
      <c r="S3728" s="30">
        <f>(((I3728/60)/60)/24)+DATE(1970, 1, 1)</f>
        <v>42489.875</v>
      </c>
      <c r="T3728" s="30">
        <f t="shared" si="117"/>
        <v>42462.140868055561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 s="19">
        <v>2000</v>
      </c>
      <c r="E3729" s="19">
        <v>2015</v>
      </c>
      <c r="F3729" s="34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38">
        <f>ROUND((E3729/D3729)*100, 0)</f>
        <v>101</v>
      </c>
      <c r="P3729" s="19">
        <f t="shared" si="116"/>
        <v>61.06</v>
      </c>
      <c r="Q3729" t="s">
        <v>8321</v>
      </c>
      <c r="R3729" t="s">
        <v>8322</v>
      </c>
      <c r="S3729" s="30">
        <f>(((I3729/60)/60)/24)+DATE(1970, 1, 1)</f>
        <v>42663.204861111109</v>
      </c>
      <c r="T3729" s="30">
        <f t="shared" si="117"/>
        <v>42632.348310185189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 s="19">
        <v>20000</v>
      </c>
      <c r="E3730" s="19">
        <v>1862</v>
      </c>
      <c r="F3730" s="36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40">
        <f>ROUND((E3730/D3730)*100, 0)</f>
        <v>9</v>
      </c>
      <c r="P3730" s="19">
        <f t="shared" si="116"/>
        <v>60.06</v>
      </c>
      <c r="Q3730" t="s">
        <v>8321</v>
      </c>
      <c r="R3730" t="s">
        <v>8322</v>
      </c>
      <c r="S3730" s="30">
        <f>(((I3730/60)/60)/24)+DATE(1970, 1, 1)</f>
        <v>42235.171018518522</v>
      </c>
      <c r="T3730" s="30">
        <f t="shared" si="117"/>
        <v>42205.171018518522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 s="19">
        <v>5000</v>
      </c>
      <c r="E3731" s="19">
        <v>362</v>
      </c>
      <c r="F3731" s="36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40">
        <f>ROUND((E3731/D3731)*100, 0)</f>
        <v>7</v>
      </c>
      <c r="P3731" s="19">
        <f t="shared" si="116"/>
        <v>72.400000000000006</v>
      </c>
      <c r="Q3731" t="s">
        <v>8321</v>
      </c>
      <c r="R3731" t="s">
        <v>8322</v>
      </c>
      <c r="S3731" s="30">
        <f>(((I3731/60)/60)/24)+DATE(1970, 1, 1)</f>
        <v>42086.16333333333</v>
      </c>
      <c r="T3731" s="30">
        <f t="shared" si="117"/>
        <v>42041.205000000002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 s="19">
        <v>1000</v>
      </c>
      <c r="E3732" s="19">
        <v>100</v>
      </c>
      <c r="F3732" s="36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40">
        <f>ROUND((E3732/D3732)*100, 0)</f>
        <v>10</v>
      </c>
      <c r="P3732" s="19">
        <f t="shared" si="116"/>
        <v>100</v>
      </c>
      <c r="Q3732" t="s">
        <v>8321</v>
      </c>
      <c r="R3732" t="s">
        <v>8322</v>
      </c>
      <c r="S3732" s="30">
        <f>(((I3732/60)/60)/24)+DATE(1970, 1, 1)</f>
        <v>42233.677766203706</v>
      </c>
      <c r="T3732" s="30">
        <f t="shared" si="117"/>
        <v>42203.677766203706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 s="19">
        <v>5500</v>
      </c>
      <c r="E3733" s="19">
        <v>620</v>
      </c>
      <c r="F3733" s="36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40">
        <f>ROUND((E3733/D3733)*100, 0)</f>
        <v>11</v>
      </c>
      <c r="P3733" s="19">
        <f t="shared" si="116"/>
        <v>51.67</v>
      </c>
      <c r="Q3733" t="s">
        <v>8321</v>
      </c>
      <c r="R3733" t="s">
        <v>8322</v>
      </c>
      <c r="S3733" s="30">
        <f>(((I3733/60)/60)/24)+DATE(1970, 1, 1)</f>
        <v>42014.140972222223</v>
      </c>
      <c r="T3733" s="30">
        <f t="shared" si="117"/>
        <v>41983.752847222218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 s="19">
        <v>850</v>
      </c>
      <c r="E3734" s="19">
        <v>131</v>
      </c>
      <c r="F3734" s="36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40">
        <f>ROUND((E3734/D3734)*100, 0)</f>
        <v>15</v>
      </c>
      <c r="P3734" s="19">
        <f t="shared" si="116"/>
        <v>32.75</v>
      </c>
      <c r="Q3734" t="s">
        <v>8321</v>
      </c>
      <c r="R3734" t="s">
        <v>8322</v>
      </c>
      <c r="S3734" s="30">
        <f>(((I3734/60)/60)/24)+DATE(1970, 1, 1)</f>
        <v>42028.5</v>
      </c>
      <c r="T3734" s="30">
        <f t="shared" si="117"/>
        <v>41968.677465277782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 s="19">
        <v>1500</v>
      </c>
      <c r="E3735" s="19">
        <v>0</v>
      </c>
      <c r="F3735" s="36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40">
        <f>ROUND((E3735/D3735)*100, 0)</f>
        <v>0</v>
      </c>
      <c r="P3735" s="19">
        <f t="shared" si="116"/>
        <v>0</v>
      </c>
      <c r="Q3735" t="s">
        <v>8321</v>
      </c>
      <c r="R3735" t="s">
        <v>8322</v>
      </c>
      <c r="S3735" s="30">
        <f>(((I3735/60)/60)/24)+DATE(1970, 1, 1)</f>
        <v>42112.9375</v>
      </c>
      <c r="T3735" s="30">
        <f t="shared" si="117"/>
        <v>42103.024398148147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 s="19">
        <v>1500</v>
      </c>
      <c r="E3736" s="19">
        <v>427</v>
      </c>
      <c r="F3736" s="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40">
        <f>ROUND((E3736/D3736)*100, 0)</f>
        <v>28</v>
      </c>
      <c r="P3736" s="19">
        <f t="shared" si="116"/>
        <v>61</v>
      </c>
      <c r="Q3736" t="s">
        <v>8321</v>
      </c>
      <c r="R3736" t="s">
        <v>8322</v>
      </c>
      <c r="S3736" s="30">
        <f>(((I3736/60)/60)/24)+DATE(1970, 1, 1)</f>
        <v>42149.901574074072</v>
      </c>
      <c r="T3736" s="30">
        <f t="shared" si="117"/>
        <v>42089.901574074072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 s="19">
        <v>150</v>
      </c>
      <c r="E3737" s="19">
        <v>20</v>
      </c>
      <c r="F3737" s="36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40">
        <f>ROUND((E3737/D3737)*100, 0)</f>
        <v>13</v>
      </c>
      <c r="P3737" s="19">
        <f t="shared" si="116"/>
        <v>10</v>
      </c>
      <c r="Q3737" t="s">
        <v>8321</v>
      </c>
      <c r="R3737" t="s">
        <v>8322</v>
      </c>
      <c r="S3737" s="30">
        <f>(((I3737/60)/60)/24)+DATE(1970, 1, 1)</f>
        <v>42152.693159722221</v>
      </c>
      <c r="T3737" s="30">
        <f t="shared" si="117"/>
        <v>42122.693159722221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 s="19">
        <v>1500</v>
      </c>
      <c r="E3738" s="19">
        <v>10</v>
      </c>
      <c r="F3738" s="36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40">
        <f>ROUND((E3738/D3738)*100, 0)</f>
        <v>1</v>
      </c>
      <c r="P3738" s="19">
        <f t="shared" si="116"/>
        <v>10</v>
      </c>
      <c r="Q3738" t="s">
        <v>8321</v>
      </c>
      <c r="R3738" t="s">
        <v>8322</v>
      </c>
      <c r="S3738" s="30">
        <f>(((I3738/60)/60)/24)+DATE(1970, 1, 1)</f>
        <v>42086.75</v>
      </c>
      <c r="T3738" s="30">
        <f t="shared" si="117"/>
        <v>42048.711724537032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 s="19">
        <v>700</v>
      </c>
      <c r="E3739" s="19">
        <v>150</v>
      </c>
      <c r="F3739" s="36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40">
        <f>ROUND((E3739/D3739)*100, 0)</f>
        <v>21</v>
      </c>
      <c r="P3739" s="19">
        <f t="shared" si="116"/>
        <v>37.5</v>
      </c>
      <c r="Q3739" t="s">
        <v>8321</v>
      </c>
      <c r="R3739" t="s">
        <v>8322</v>
      </c>
      <c r="S3739" s="30">
        <f>(((I3739/60)/60)/24)+DATE(1970, 1, 1)</f>
        <v>42320.290972222225</v>
      </c>
      <c r="T3739" s="30">
        <f t="shared" si="117"/>
        <v>42297.691006944442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 s="19">
        <v>1500</v>
      </c>
      <c r="E3740" s="19">
        <v>270</v>
      </c>
      <c r="F3740" s="36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40">
        <f>ROUND((E3740/D3740)*100, 0)</f>
        <v>18</v>
      </c>
      <c r="P3740" s="19">
        <f t="shared" si="116"/>
        <v>45</v>
      </c>
      <c r="Q3740" t="s">
        <v>8321</v>
      </c>
      <c r="R3740" t="s">
        <v>8322</v>
      </c>
      <c r="S3740" s="30">
        <f>(((I3740/60)/60)/24)+DATE(1970, 1, 1)</f>
        <v>41835.916666666664</v>
      </c>
      <c r="T3740" s="30">
        <f t="shared" si="117"/>
        <v>41813.938715277778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 s="19">
        <v>4000</v>
      </c>
      <c r="E3741" s="19">
        <v>805</v>
      </c>
      <c r="F3741" s="36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40">
        <f>ROUND((E3741/D3741)*100, 0)</f>
        <v>20</v>
      </c>
      <c r="P3741" s="19">
        <f t="shared" si="116"/>
        <v>100.63</v>
      </c>
      <c r="Q3741" t="s">
        <v>8321</v>
      </c>
      <c r="R3741" t="s">
        <v>8322</v>
      </c>
      <c r="S3741" s="30">
        <f>(((I3741/60)/60)/24)+DATE(1970, 1, 1)</f>
        <v>42568.449861111112</v>
      </c>
      <c r="T3741" s="30">
        <f t="shared" si="117"/>
        <v>42548.449861111112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 s="19">
        <v>2000</v>
      </c>
      <c r="E3742" s="19">
        <v>358</v>
      </c>
      <c r="F3742" s="36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40">
        <f>ROUND((E3742/D3742)*100, 0)</f>
        <v>18</v>
      </c>
      <c r="P3742" s="19">
        <f t="shared" si="116"/>
        <v>25.57</v>
      </c>
      <c r="Q3742" t="s">
        <v>8321</v>
      </c>
      <c r="R3742" t="s">
        <v>8322</v>
      </c>
      <c r="S3742" s="30">
        <f>(((I3742/60)/60)/24)+DATE(1970, 1, 1)</f>
        <v>41863.079143518517</v>
      </c>
      <c r="T3742" s="30">
        <f t="shared" si="117"/>
        <v>41833.089756944442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 s="19">
        <v>20000</v>
      </c>
      <c r="E3743" s="19">
        <v>0</v>
      </c>
      <c r="F3743" s="36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40">
        <f>ROUND((E3743/D3743)*100, 0)</f>
        <v>0</v>
      </c>
      <c r="P3743" s="19">
        <f t="shared" si="116"/>
        <v>0</v>
      </c>
      <c r="Q3743" t="s">
        <v>8321</v>
      </c>
      <c r="R3743" t="s">
        <v>8322</v>
      </c>
      <c r="S3743" s="30">
        <f>(((I3743/60)/60)/24)+DATE(1970, 1, 1)</f>
        <v>42355.920717592591</v>
      </c>
      <c r="T3743" s="30">
        <f t="shared" si="117"/>
        <v>42325.920717592591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 s="19">
        <v>5000</v>
      </c>
      <c r="E3744" s="19">
        <v>100</v>
      </c>
      <c r="F3744" s="36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40">
        <f>ROUND((E3744/D3744)*100, 0)</f>
        <v>2</v>
      </c>
      <c r="P3744" s="19">
        <f t="shared" si="116"/>
        <v>25</v>
      </c>
      <c r="Q3744" t="s">
        <v>8321</v>
      </c>
      <c r="R3744" t="s">
        <v>8322</v>
      </c>
      <c r="S3744" s="30">
        <f>(((I3744/60)/60)/24)+DATE(1970, 1, 1)</f>
        <v>41888.214629629627</v>
      </c>
      <c r="T3744" s="30">
        <f t="shared" si="117"/>
        <v>41858.214629629627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 s="19">
        <v>2200</v>
      </c>
      <c r="E3745" s="19">
        <v>0</v>
      </c>
      <c r="F3745" s="36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40">
        <f>ROUND((E3745/D3745)*100, 0)</f>
        <v>0</v>
      </c>
      <c r="P3745" s="19">
        <f t="shared" si="116"/>
        <v>0</v>
      </c>
      <c r="Q3745" t="s">
        <v>8321</v>
      </c>
      <c r="R3745" t="s">
        <v>8322</v>
      </c>
      <c r="S3745" s="30">
        <f>(((I3745/60)/60)/24)+DATE(1970, 1, 1)</f>
        <v>41823.710231481484</v>
      </c>
      <c r="T3745" s="30">
        <f t="shared" si="117"/>
        <v>41793.710231481484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 s="19">
        <v>1200</v>
      </c>
      <c r="E3746" s="19">
        <v>0</v>
      </c>
      <c r="F3746" s="3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40">
        <f>ROUND((E3746/D3746)*100, 0)</f>
        <v>0</v>
      </c>
      <c r="P3746" s="19">
        <f t="shared" si="116"/>
        <v>0</v>
      </c>
      <c r="Q3746" t="s">
        <v>8321</v>
      </c>
      <c r="R3746" t="s">
        <v>8322</v>
      </c>
      <c r="S3746" s="30">
        <f>(((I3746/60)/60)/24)+DATE(1970, 1, 1)</f>
        <v>41825.165972222225</v>
      </c>
      <c r="T3746" s="30">
        <f t="shared" si="117"/>
        <v>41793.814259259263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 s="19">
        <v>100</v>
      </c>
      <c r="E3747" s="19">
        <v>10</v>
      </c>
      <c r="F3747" s="36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40">
        <f>ROUND((E3747/D3747)*100, 0)</f>
        <v>10</v>
      </c>
      <c r="P3747" s="19">
        <f t="shared" si="116"/>
        <v>10</v>
      </c>
      <c r="Q3747" t="s">
        <v>8321</v>
      </c>
      <c r="R3747" t="s">
        <v>8322</v>
      </c>
      <c r="S3747" s="30">
        <f>(((I3747/60)/60)/24)+DATE(1970, 1, 1)</f>
        <v>41861.697939814818</v>
      </c>
      <c r="T3747" s="30">
        <f t="shared" si="117"/>
        <v>41831.697939814818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 s="19">
        <v>8500</v>
      </c>
      <c r="E3748" s="19">
        <v>202</v>
      </c>
      <c r="F3748" s="36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40">
        <f>ROUND((E3748/D3748)*100, 0)</f>
        <v>2</v>
      </c>
      <c r="P3748" s="19">
        <f t="shared" si="116"/>
        <v>202</v>
      </c>
      <c r="Q3748" t="s">
        <v>8321</v>
      </c>
      <c r="R3748" t="s">
        <v>8322</v>
      </c>
      <c r="S3748" s="30">
        <f>(((I3748/60)/60)/24)+DATE(1970, 1, 1)</f>
        <v>42651.389340277776</v>
      </c>
      <c r="T3748" s="30">
        <f t="shared" si="117"/>
        <v>42621.389340277776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 s="19">
        <v>2500</v>
      </c>
      <c r="E3749" s="19">
        <v>25</v>
      </c>
      <c r="F3749" s="36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40">
        <f>ROUND((E3749/D3749)*100, 0)</f>
        <v>1</v>
      </c>
      <c r="P3749" s="19">
        <f t="shared" si="116"/>
        <v>25</v>
      </c>
      <c r="Q3749" t="s">
        <v>8321</v>
      </c>
      <c r="R3749" t="s">
        <v>8322</v>
      </c>
      <c r="S3749" s="30">
        <f>(((I3749/60)/60)/24)+DATE(1970, 1, 1)</f>
        <v>42190.957638888889</v>
      </c>
      <c r="T3749" s="30">
        <f t="shared" si="117"/>
        <v>42164.299722222218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 s="19">
        <v>5000</v>
      </c>
      <c r="E3750" s="19">
        <v>5176</v>
      </c>
      <c r="F3750" s="34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38">
        <f>ROUND((E3750/D3750)*100, 0)</f>
        <v>104</v>
      </c>
      <c r="P3750" s="19">
        <f t="shared" si="116"/>
        <v>99.54</v>
      </c>
      <c r="Q3750" t="s">
        <v>8321</v>
      </c>
      <c r="R3750" t="s">
        <v>8363</v>
      </c>
      <c r="S3750" s="30">
        <f>(((I3750/60)/60)/24)+DATE(1970, 1, 1)</f>
        <v>42416.249305555553</v>
      </c>
      <c r="T3750" s="30">
        <f t="shared" si="117"/>
        <v>42395.706435185188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 s="19">
        <v>500</v>
      </c>
      <c r="E3751" s="19">
        <v>525</v>
      </c>
      <c r="F3751" s="34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38">
        <f>ROUND((E3751/D3751)*100, 0)</f>
        <v>105</v>
      </c>
      <c r="P3751" s="19">
        <f t="shared" si="116"/>
        <v>75</v>
      </c>
      <c r="Q3751" t="s">
        <v>8321</v>
      </c>
      <c r="R3751" t="s">
        <v>8363</v>
      </c>
      <c r="S3751" s="30">
        <f>(((I3751/60)/60)/24)+DATE(1970, 1, 1)</f>
        <v>42489.165972222225</v>
      </c>
      <c r="T3751" s="30">
        <f t="shared" si="117"/>
        <v>42458.127175925925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 s="19">
        <v>6000</v>
      </c>
      <c r="E3752" s="19">
        <v>6027</v>
      </c>
      <c r="F3752" s="34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38">
        <f>ROUND((E3752/D3752)*100, 0)</f>
        <v>100</v>
      </c>
      <c r="P3752" s="19">
        <f t="shared" si="116"/>
        <v>215.25</v>
      </c>
      <c r="Q3752" t="s">
        <v>8321</v>
      </c>
      <c r="R3752" t="s">
        <v>8363</v>
      </c>
      <c r="S3752" s="30">
        <f>(((I3752/60)/60)/24)+DATE(1970, 1, 1)</f>
        <v>42045.332638888889</v>
      </c>
      <c r="T3752" s="30">
        <f t="shared" si="117"/>
        <v>42016.981574074074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 s="19">
        <v>1000</v>
      </c>
      <c r="E3753" s="19">
        <v>1326</v>
      </c>
      <c r="F3753" s="34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38">
        <f>ROUND((E3753/D3753)*100, 0)</f>
        <v>133</v>
      </c>
      <c r="P3753" s="19">
        <f t="shared" si="116"/>
        <v>120.55</v>
      </c>
      <c r="Q3753" t="s">
        <v>8321</v>
      </c>
      <c r="R3753" t="s">
        <v>8363</v>
      </c>
      <c r="S3753" s="30">
        <f>(((I3753/60)/60)/24)+DATE(1970, 1, 1)</f>
        <v>42462.993900462956</v>
      </c>
      <c r="T3753" s="30">
        <f t="shared" si="117"/>
        <v>42403.035567129627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 s="19">
        <v>500</v>
      </c>
      <c r="E3754" s="19">
        <v>565</v>
      </c>
      <c r="F3754" s="3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38">
        <f>ROUND((E3754/D3754)*100, 0)</f>
        <v>113</v>
      </c>
      <c r="P3754" s="19">
        <f t="shared" si="116"/>
        <v>37.67</v>
      </c>
      <c r="Q3754" t="s">
        <v>8321</v>
      </c>
      <c r="R3754" t="s">
        <v>8363</v>
      </c>
      <c r="S3754" s="30">
        <f>(((I3754/60)/60)/24)+DATE(1970, 1, 1)</f>
        <v>42659.875</v>
      </c>
      <c r="T3754" s="30">
        <f t="shared" si="117"/>
        <v>42619.802488425921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 s="19">
        <v>5000</v>
      </c>
      <c r="E3755" s="19">
        <v>5167</v>
      </c>
      <c r="F3755" s="34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38">
        <f>ROUND((E3755/D3755)*100, 0)</f>
        <v>103</v>
      </c>
      <c r="P3755" s="19">
        <f t="shared" si="116"/>
        <v>172.23</v>
      </c>
      <c r="Q3755" t="s">
        <v>8321</v>
      </c>
      <c r="R3755" t="s">
        <v>8363</v>
      </c>
      <c r="S3755" s="30">
        <f>(((I3755/60)/60)/24)+DATE(1970, 1, 1)</f>
        <v>42158</v>
      </c>
      <c r="T3755" s="30">
        <f t="shared" si="117"/>
        <v>42128.824074074073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 s="19">
        <v>2500</v>
      </c>
      <c r="E3756" s="19">
        <v>3000</v>
      </c>
      <c r="F3756" s="34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38">
        <f>ROUND((E3756/D3756)*100, 0)</f>
        <v>120</v>
      </c>
      <c r="P3756" s="19">
        <f t="shared" si="116"/>
        <v>111.11</v>
      </c>
      <c r="Q3756" t="s">
        <v>8321</v>
      </c>
      <c r="R3756" t="s">
        <v>8363</v>
      </c>
      <c r="S3756" s="30">
        <f>(((I3756/60)/60)/24)+DATE(1970, 1, 1)</f>
        <v>41846.207638888889</v>
      </c>
      <c r="T3756" s="30">
        <f t="shared" si="117"/>
        <v>41808.881215277775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 s="19">
        <v>550</v>
      </c>
      <c r="E3757" s="19">
        <v>713</v>
      </c>
      <c r="F3757" s="34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38">
        <f>ROUND((E3757/D3757)*100, 0)</f>
        <v>130</v>
      </c>
      <c r="P3757" s="19">
        <f t="shared" si="116"/>
        <v>25.46</v>
      </c>
      <c r="Q3757" t="s">
        <v>8321</v>
      </c>
      <c r="R3757" t="s">
        <v>8363</v>
      </c>
      <c r="S3757" s="30">
        <f>(((I3757/60)/60)/24)+DATE(1970, 1, 1)</f>
        <v>42475.866979166662</v>
      </c>
      <c r="T3757" s="30">
        <f t="shared" si="117"/>
        <v>42445.866979166662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 s="19">
        <v>4500</v>
      </c>
      <c r="E3758" s="19">
        <v>4550</v>
      </c>
      <c r="F3758" s="34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38">
        <f>ROUND((E3758/D3758)*100, 0)</f>
        <v>101</v>
      </c>
      <c r="P3758" s="19">
        <f t="shared" si="116"/>
        <v>267.64999999999998</v>
      </c>
      <c r="Q3758" t="s">
        <v>8321</v>
      </c>
      <c r="R3758" t="s">
        <v>8363</v>
      </c>
      <c r="S3758" s="30">
        <f>(((I3758/60)/60)/24)+DATE(1970, 1, 1)</f>
        <v>41801.814791666664</v>
      </c>
      <c r="T3758" s="30">
        <f t="shared" si="117"/>
        <v>41771.814791666664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 s="19">
        <v>3500</v>
      </c>
      <c r="E3759" s="19">
        <v>3798</v>
      </c>
      <c r="F3759" s="34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38">
        <f>ROUND((E3759/D3759)*100, 0)</f>
        <v>109</v>
      </c>
      <c r="P3759" s="19">
        <f t="shared" si="116"/>
        <v>75.959999999999994</v>
      </c>
      <c r="Q3759" t="s">
        <v>8321</v>
      </c>
      <c r="R3759" t="s">
        <v>8363</v>
      </c>
      <c r="S3759" s="30">
        <f>(((I3759/60)/60)/24)+DATE(1970, 1, 1)</f>
        <v>41974.850868055553</v>
      </c>
      <c r="T3759" s="30">
        <f t="shared" si="117"/>
        <v>41954.850868055553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 s="19">
        <v>1500</v>
      </c>
      <c r="E3760" s="19">
        <v>1535</v>
      </c>
      <c r="F3760" s="34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38">
        <f>ROUND((E3760/D3760)*100, 0)</f>
        <v>102</v>
      </c>
      <c r="P3760" s="19">
        <f t="shared" si="116"/>
        <v>59.04</v>
      </c>
      <c r="Q3760" t="s">
        <v>8321</v>
      </c>
      <c r="R3760" t="s">
        <v>8363</v>
      </c>
      <c r="S3760" s="30">
        <f>(((I3760/60)/60)/24)+DATE(1970, 1, 1)</f>
        <v>41778.208333333336</v>
      </c>
      <c r="T3760" s="30">
        <f t="shared" si="117"/>
        <v>41747.471504629626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 s="19">
        <v>4000</v>
      </c>
      <c r="E3761" s="19">
        <v>4409.7700000000004</v>
      </c>
      <c r="F3761" s="34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38">
        <f>ROUND((E3761/D3761)*100, 0)</f>
        <v>110</v>
      </c>
      <c r="P3761" s="19">
        <f t="shared" si="116"/>
        <v>50.11</v>
      </c>
      <c r="Q3761" t="s">
        <v>8321</v>
      </c>
      <c r="R3761" t="s">
        <v>8363</v>
      </c>
      <c r="S3761" s="30">
        <f>(((I3761/60)/60)/24)+DATE(1970, 1, 1)</f>
        <v>42242.108252314814</v>
      </c>
      <c r="T3761" s="30">
        <f t="shared" si="117"/>
        <v>42182.108252314814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 s="19">
        <v>5000</v>
      </c>
      <c r="E3762" s="19">
        <v>5050.7700000000004</v>
      </c>
      <c r="F3762" s="34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38">
        <f>ROUND((E3762/D3762)*100, 0)</f>
        <v>101</v>
      </c>
      <c r="P3762" s="19">
        <f t="shared" si="116"/>
        <v>55.5</v>
      </c>
      <c r="Q3762" t="s">
        <v>8321</v>
      </c>
      <c r="R3762" t="s">
        <v>8363</v>
      </c>
      <c r="S3762" s="30">
        <f>(((I3762/60)/60)/24)+DATE(1970, 1, 1)</f>
        <v>41764.525300925925</v>
      </c>
      <c r="T3762" s="30">
        <f t="shared" si="117"/>
        <v>41739.525300925925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 s="19">
        <v>500</v>
      </c>
      <c r="E3763" s="19">
        <v>500</v>
      </c>
      <c r="F3763" s="34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38">
        <f>ROUND((E3763/D3763)*100, 0)</f>
        <v>100</v>
      </c>
      <c r="P3763" s="19">
        <f t="shared" si="116"/>
        <v>166.67</v>
      </c>
      <c r="Q3763" t="s">
        <v>8321</v>
      </c>
      <c r="R3763" t="s">
        <v>8363</v>
      </c>
      <c r="S3763" s="30">
        <f>(((I3763/60)/60)/24)+DATE(1970, 1, 1)</f>
        <v>42226.958333333328</v>
      </c>
      <c r="T3763" s="30">
        <f t="shared" si="117"/>
        <v>42173.466863425929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 s="19">
        <v>1250</v>
      </c>
      <c r="E3764" s="19">
        <v>1328</v>
      </c>
      <c r="F3764" s="3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38">
        <f>ROUND((E3764/D3764)*100, 0)</f>
        <v>106</v>
      </c>
      <c r="P3764" s="19">
        <f t="shared" si="116"/>
        <v>47.43</v>
      </c>
      <c r="Q3764" t="s">
        <v>8321</v>
      </c>
      <c r="R3764" t="s">
        <v>8363</v>
      </c>
      <c r="S3764" s="30">
        <f>(((I3764/60)/60)/24)+DATE(1970, 1, 1)</f>
        <v>42218.813530092593</v>
      </c>
      <c r="T3764" s="30">
        <f t="shared" si="117"/>
        <v>42193.813530092593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 s="19">
        <v>5000</v>
      </c>
      <c r="E3765" s="19">
        <v>5000</v>
      </c>
      <c r="F3765" s="34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38">
        <f>ROUND((E3765/D3765)*100, 0)</f>
        <v>100</v>
      </c>
      <c r="P3765" s="19">
        <f t="shared" si="116"/>
        <v>64.94</v>
      </c>
      <c r="Q3765" t="s">
        <v>8321</v>
      </c>
      <c r="R3765" t="s">
        <v>8363</v>
      </c>
      <c r="S3765" s="30">
        <f>(((I3765/60)/60)/24)+DATE(1970, 1, 1)</f>
        <v>42095.708634259259</v>
      </c>
      <c r="T3765" s="30">
        <f t="shared" si="117"/>
        <v>42065.750300925924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 s="19">
        <v>1500</v>
      </c>
      <c r="E3766" s="19">
        <v>1500</v>
      </c>
      <c r="F3766" s="34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38">
        <f>ROUND((E3766/D3766)*100, 0)</f>
        <v>100</v>
      </c>
      <c r="P3766" s="19">
        <f t="shared" si="116"/>
        <v>55.56</v>
      </c>
      <c r="Q3766" t="s">
        <v>8321</v>
      </c>
      <c r="R3766" t="s">
        <v>8363</v>
      </c>
      <c r="S3766" s="30">
        <f>(((I3766/60)/60)/24)+DATE(1970, 1, 1)</f>
        <v>42519.024999999994</v>
      </c>
      <c r="T3766" s="30">
        <f t="shared" si="117"/>
        <v>42499.842962962968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 s="19">
        <v>7000</v>
      </c>
      <c r="E3767" s="19">
        <v>7942</v>
      </c>
      <c r="F3767" s="34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38">
        <f>ROUND((E3767/D3767)*100, 0)</f>
        <v>113</v>
      </c>
      <c r="P3767" s="19">
        <f t="shared" si="116"/>
        <v>74.22</v>
      </c>
      <c r="Q3767" t="s">
        <v>8321</v>
      </c>
      <c r="R3767" t="s">
        <v>8363</v>
      </c>
      <c r="S3767" s="30">
        <f>(((I3767/60)/60)/24)+DATE(1970, 1, 1)</f>
        <v>41850.776412037041</v>
      </c>
      <c r="T3767" s="30">
        <f t="shared" si="117"/>
        <v>41820.776412037041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 s="19">
        <v>10000</v>
      </c>
      <c r="E3768" s="19">
        <v>10265.01</v>
      </c>
      <c r="F3768" s="34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38">
        <f>ROUND((E3768/D3768)*100, 0)</f>
        <v>103</v>
      </c>
      <c r="P3768" s="19">
        <f t="shared" si="116"/>
        <v>106.93</v>
      </c>
      <c r="Q3768" t="s">
        <v>8321</v>
      </c>
      <c r="R3768" t="s">
        <v>8363</v>
      </c>
      <c r="S3768" s="30">
        <f>(((I3768/60)/60)/24)+DATE(1970, 1, 1)</f>
        <v>41823.167187500003</v>
      </c>
      <c r="T3768" s="30">
        <f t="shared" si="117"/>
        <v>41788.167187500003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 s="19">
        <v>2000</v>
      </c>
      <c r="E3769" s="19">
        <v>2335</v>
      </c>
      <c r="F3769" s="34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38">
        <f>ROUND((E3769/D3769)*100, 0)</f>
        <v>117</v>
      </c>
      <c r="P3769" s="19">
        <f t="shared" si="116"/>
        <v>41.7</v>
      </c>
      <c r="Q3769" t="s">
        <v>8321</v>
      </c>
      <c r="R3769" t="s">
        <v>8363</v>
      </c>
      <c r="S3769" s="30">
        <f>(((I3769/60)/60)/24)+DATE(1970, 1, 1)</f>
        <v>42064.207638888889</v>
      </c>
      <c r="T3769" s="30">
        <f t="shared" si="117"/>
        <v>42050.019641203704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 s="19">
        <v>4000</v>
      </c>
      <c r="E3770" s="19">
        <v>4306.1099999999997</v>
      </c>
      <c r="F3770" s="34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38">
        <f>ROUND((E3770/D3770)*100, 0)</f>
        <v>108</v>
      </c>
      <c r="P3770" s="19">
        <f t="shared" si="116"/>
        <v>74.239999999999995</v>
      </c>
      <c r="Q3770" t="s">
        <v>8321</v>
      </c>
      <c r="R3770" t="s">
        <v>8363</v>
      </c>
      <c r="S3770" s="30">
        <f>(((I3770/60)/60)/24)+DATE(1970, 1, 1)</f>
        <v>41802.727893518517</v>
      </c>
      <c r="T3770" s="30">
        <f t="shared" si="117"/>
        <v>41772.727893518517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 s="19">
        <v>1100</v>
      </c>
      <c r="E3771" s="19">
        <v>1100</v>
      </c>
      <c r="F3771" s="34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38">
        <f>ROUND((E3771/D3771)*100, 0)</f>
        <v>100</v>
      </c>
      <c r="P3771" s="19">
        <f t="shared" si="116"/>
        <v>73.33</v>
      </c>
      <c r="Q3771" t="s">
        <v>8321</v>
      </c>
      <c r="R3771" t="s">
        <v>8363</v>
      </c>
      <c r="S3771" s="30">
        <f>(((I3771/60)/60)/24)+DATE(1970, 1, 1)</f>
        <v>42475.598136574074</v>
      </c>
      <c r="T3771" s="30">
        <f t="shared" si="117"/>
        <v>42445.598136574074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 s="19">
        <v>2000</v>
      </c>
      <c r="E3772" s="19">
        <v>2000</v>
      </c>
      <c r="F3772" s="34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38">
        <f>ROUND((E3772/D3772)*100, 0)</f>
        <v>100</v>
      </c>
      <c r="P3772" s="19">
        <f t="shared" si="116"/>
        <v>100</v>
      </c>
      <c r="Q3772" t="s">
        <v>8321</v>
      </c>
      <c r="R3772" t="s">
        <v>8363</v>
      </c>
      <c r="S3772" s="30">
        <f>(((I3772/60)/60)/24)+DATE(1970, 1, 1)</f>
        <v>42168.930671296301</v>
      </c>
      <c r="T3772" s="30">
        <f t="shared" si="117"/>
        <v>42138.930671296301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 s="19">
        <v>1000</v>
      </c>
      <c r="E3773" s="19">
        <v>1460</v>
      </c>
      <c r="F3773" s="34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38">
        <f>ROUND((E3773/D3773)*100, 0)</f>
        <v>146</v>
      </c>
      <c r="P3773" s="19">
        <f t="shared" si="116"/>
        <v>38.42</v>
      </c>
      <c r="Q3773" t="s">
        <v>8321</v>
      </c>
      <c r="R3773" t="s">
        <v>8363</v>
      </c>
      <c r="S3773" s="30">
        <f>(((I3773/60)/60)/24)+DATE(1970, 1, 1)</f>
        <v>42508</v>
      </c>
      <c r="T3773" s="30">
        <f t="shared" si="117"/>
        <v>42493.857083333336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 s="19">
        <v>5000</v>
      </c>
      <c r="E3774" s="19">
        <v>5510</v>
      </c>
      <c r="F3774" s="3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38">
        <f>ROUND((E3774/D3774)*100, 0)</f>
        <v>110</v>
      </c>
      <c r="P3774" s="19">
        <f t="shared" si="116"/>
        <v>166.97</v>
      </c>
      <c r="Q3774" t="s">
        <v>8321</v>
      </c>
      <c r="R3774" t="s">
        <v>8363</v>
      </c>
      <c r="S3774" s="30">
        <f>(((I3774/60)/60)/24)+DATE(1970, 1, 1)</f>
        <v>42703.25</v>
      </c>
      <c r="T3774" s="30">
        <f t="shared" si="117"/>
        <v>42682.616967592592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 s="19">
        <v>5000</v>
      </c>
      <c r="E3775" s="19">
        <v>5410</v>
      </c>
      <c r="F3775" s="34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38">
        <f>ROUND((E3775/D3775)*100, 0)</f>
        <v>108</v>
      </c>
      <c r="P3775" s="19">
        <f t="shared" si="116"/>
        <v>94.91</v>
      </c>
      <c r="Q3775" t="s">
        <v>8321</v>
      </c>
      <c r="R3775" t="s">
        <v>8363</v>
      </c>
      <c r="S3775" s="30">
        <f>(((I3775/60)/60)/24)+DATE(1970, 1, 1)</f>
        <v>42689.088888888888</v>
      </c>
      <c r="T3775" s="30">
        <f t="shared" si="117"/>
        <v>42656.005173611105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 s="19">
        <v>2500</v>
      </c>
      <c r="E3776" s="19">
        <v>2500</v>
      </c>
      <c r="F3776" s="34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38">
        <f>ROUND((E3776/D3776)*100, 0)</f>
        <v>100</v>
      </c>
      <c r="P3776" s="19">
        <f t="shared" si="116"/>
        <v>100</v>
      </c>
      <c r="Q3776" t="s">
        <v>8321</v>
      </c>
      <c r="R3776" t="s">
        <v>8363</v>
      </c>
      <c r="S3776" s="30">
        <f>(((I3776/60)/60)/24)+DATE(1970, 1, 1)</f>
        <v>42103.792303240742</v>
      </c>
      <c r="T3776" s="30">
        <f t="shared" si="117"/>
        <v>42087.792303240742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 s="19">
        <v>2000</v>
      </c>
      <c r="E3777" s="19">
        <v>2005</v>
      </c>
      <c r="F3777" s="34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38">
        <f>ROUND((E3777/D3777)*100, 0)</f>
        <v>100</v>
      </c>
      <c r="P3777" s="19">
        <f t="shared" si="116"/>
        <v>143.21</v>
      </c>
      <c r="Q3777" t="s">
        <v>8321</v>
      </c>
      <c r="R3777" t="s">
        <v>8363</v>
      </c>
      <c r="S3777" s="30">
        <f>(((I3777/60)/60)/24)+DATE(1970, 1, 1)</f>
        <v>42103.166666666672</v>
      </c>
      <c r="T3777" s="30">
        <f t="shared" si="117"/>
        <v>42075.942627314813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 s="19">
        <v>8000</v>
      </c>
      <c r="E3778" s="19">
        <v>8537</v>
      </c>
      <c r="F3778" s="34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38">
        <f>ROUND((E3778/D3778)*100, 0)</f>
        <v>107</v>
      </c>
      <c r="P3778" s="19">
        <f t="shared" si="116"/>
        <v>90.82</v>
      </c>
      <c r="Q3778" t="s">
        <v>8321</v>
      </c>
      <c r="R3778" t="s">
        <v>8363</v>
      </c>
      <c r="S3778" s="30">
        <f>(((I3778/60)/60)/24)+DATE(1970, 1, 1)</f>
        <v>41852.041666666664</v>
      </c>
      <c r="T3778" s="30">
        <f t="shared" si="117"/>
        <v>41814.367800925924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 s="19">
        <v>2000</v>
      </c>
      <c r="E3779" s="19">
        <v>2864</v>
      </c>
      <c r="F3779" s="34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38">
        <f>ROUND((E3779/D3779)*100, 0)</f>
        <v>143</v>
      </c>
      <c r="P3779" s="19">
        <f t="shared" ref="P3779:P3842" si="118">IFERROR(ROUND((E3779/L3779), 2),0)</f>
        <v>48.54</v>
      </c>
      <c r="Q3779" t="s">
        <v>8321</v>
      </c>
      <c r="R3779" t="s">
        <v>8363</v>
      </c>
      <c r="S3779" s="30">
        <f>(((I3779/60)/60)/24)+DATE(1970, 1, 1)</f>
        <v>41909.166666666664</v>
      </c>
      <c r="T3779" s="30">
        <f t="shared" ref="T3779:T3842" si="119">(((J3779/60)/60)/24)+DATE(1970, 1, 1)</f>
        <v>41887.111354166671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 s="19">
        <v>2400</v>
      </c>
      <c r="E3780" s="19">
        <v>2521</v>
      </c>
      <c r="F3780" s="34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38">
        <f>ROUND((E3780/D3780)*100, 0)</f>
        <v>105</v>
      </c>
      <c r="P3780" s="19">
        <f t="shared" si="118"/>
        <v>70.03</v>
      </c>
      <c r="Q3780" t="s">
        <v>8321</v>
      </c>
      <c r="R3780" t="s">
        <v>8363</v>
      </c>
      <c r="S3780" s="30">
        <f>(((I3780/60)/60)/24)+DATE(1970, 1, 1)</f>
        <v>42049.819212962961</v>
      </c>
      <c r="T3780" s="30">
        <f t="shared" si="119"/>
        <v>41989.819212962961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 s="19">
        <v>15000</v>
      </c>
      <c r="E3781" s="19">
        <v>15597</v>
      </c>
      <c r="F3781" s="34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38">
        <f>ROUND((E3781/D3781)*100, 0)</f>
        <v>104</v>
      </c>
      <c r="P3781" s="19">
        <f t="shared" si="118"/>
        <v>135.63</v>
      </c>
      <c r="Q3781" t="s">
        <v>8321</v>
      </c>
      <c r="R3781" t="s">
        <v>8363</v>
      </c>
      <c r="S3781" s="30">
        <f>(((I3781/60)/60)/24)+DATE(1970, 1, 1)</f>
        <v>42455.693750000006</v>
      </c>
      <c r="T3781" s="30">
        <f t="shared" si="119"/>
        <v>42425.735416666663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 s="19">
        <v>2500</v>
      </c>
      <c r="E3782" s="19">
        <v>3000</v>
      </c>
      <c r="F3782" s="34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38">
        <f>ROUND((E3782/D3782)*100, 0)</f>
        <v>120</v>
      </c>
      <c r="P3782" s="19">
        <f t="shared" si="118"/>
        <v>100</v>
      </c>
      <c r="Q3782" t="s">
        <v>8321</v>
      </c>
      <c r="R3782" t="s">
        <v>8363</v>
      </c>
      <c r="S3782" s="30">
        <f>(((I3782/60)/60)/24)+DATE(1970, 1, 1)</f>
        <v>42198.837499999994</v>
      </c>
      <c r="T3782" s="30">
        <f t="shared" si="119"/>
        <v>42166.219733796301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 s="19">
        <v>4500</v>
      </c>
      <c r="E3783" s="19">
        <v>4935</v>
      </c>
      <c r="F3783" s="34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38">
        <f>ROUND((E3783/D3783)*100, 0)</f>
        <v>110</v>
      </c>
      <c r="P3783" s="19">
        <f t="shared" si="118"/>
        <v>94.9</v>
      </c>
      <c r="Q3783" t="s">
        <v>8321</v>
      </c>
      <c r="R3783" t="s">
        <v>8363</v>
      </c>
      <c r="S3783" s="30">
        <f>(((I3783/60)/60)/24)+DATE(1970, 1, 1)</f>
        <v>41890.882928240739</v>
      </c>
      <c r="T3783" s="30">
        <f t="shared" si="119"/>
        <v>41865.882928240739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 s="19">
        <v>2000</v>
      </c>
      <c r="E3784" s="19">
        <v>2035</v>
      </c>
      <c r="F3784" s="3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38">
        <f>ROUND((E3784/D3784)*100, 0)</f>
        <v>102</v>
      </c>
      <c r="P3784" s="19">
        <f t="shared" si="118"/>
        <v>75.37</v>
      </c>
      <c r="Q3784" t="s">
        <v>8321</v>
      </c>
      <c r="R3784" t="s">
        <v>8363</v>
      </c>
      <c r="S3784" s="30">
        <f>(((I3784/60)/60)/24)+DATE(1970, 1, 1)</f>
        <v>42575.958333333328</v>
      </c>
      <c r="T3784" s="30">
        <f t="shared" si="119"/>
        <v>42546.862233796302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 s="19">
        <v>1200</v>
      </c>
      <c r="E3785" s="19">
        <v>1547</v>
      </c>
      <c r="F3785" s="34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38">
        <f>ROUND((E3785/D3785)*100, 0)</f>
        <v>129</v>
      </c>
      <c r="P3785" s="19">
        <f t="shared" si="118"/>
        <v>64.459999999999994</v>
      </c>
      <c r="Q3785" t="s">
        <v>8321</v>
      </c>
      <c r="R3785" t="s">
        <v>8363</v>
      </c>
      <c r="S3785" s="30">
        <f>(((I3785/60)/60)/24)+DATE(1970, 1, 1)</f>
        <v>42444.666666666672</v>
      </c>
      <c r="T3785" s="30">
        <f t="shared" si="119"/>
        <v>42420.140277777777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 s="19">
        <v>1000</v>
      </c>
      <c r="E3786" s="19">
        <v>1150</v>
      </c>
      <c r="F3786" s="34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38">
        <f>ROUND((E3786/D3786)*100, 0)</f>
        <v>115</v>
      </c>
      <c r="P3786" s="19">
        <f t="shared" si="118"/>
        <v>115</v>
      </c>
      <c r="Q3786" t="s">
        <v>8321</v>
      </c>
      <c r="R3786" t="s">
        <v>8363</v>
      </c>
      <c r="S3786" s="30">
        <f>(((I3786/60)/60)/24)+DATE(1970, 1, 1)</f>
        <v>42561.980694444443</v>
      </c>
      <c r="T3786" s="30">
        <f t="shared" si="119"/>
        <v>42531.980694444443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 s="19">
        <v>2000</v>
      </c>
      <c r="E3787" s="19">
        <v>3015</v>
      </c>
      <c r="F3787" s="34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38">
        <f>ROUND((E3787/D3787)*100, 0)</f>
        <v>151</v>
      </c>
      <c r="P3787" s="19">
        <f t="shared" si="118"/>
        <v>100.5</v>
      </c>
      <c r="Q3787" t="s">
        <v>8321</v>
      </c>
      <c r="R3787" t="s">
        <v>8363</v>
      </c>
      <c r="S3787" s="30">
        <f>(((I3787/60)/60)/24)+DATE(1970, 1, 1)</f>
        <v>42584.418749999997</v>
      </c>
      <c r="T3787" s="30">
        <f t="shared" si="119"/>
        <v>42548.63853009259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 s="19">
        <v>6000</v>
      </c>
      <c r="E3788" s="19">
        <v>6658</v>
      </c>
      <c r="F3788" s="34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38">
        <f>ROUND((E3788/D3788)*100, 0)</f>
        <v>111</v>
      </c>
      <c r="P3788" s="19">
        <f t="shared" si="118"/>
        <v>93.77</v>
      </c>
      <c r="Q3788" t="s">
        <v>8321</v>
      </c>
      <c r="R3788" t="s">
        <v>8363</v>
      </c>
      <c r="S3788" s="30">
        <f>(((I3788/60)/60)/24)+DATE(1970, 1, 1)</f>
        <v>42517.037905092591</v>
      </c>
      <c r="T3788" s="30">
        <f t="shared" si="119"/>
        <v>42487.037905092591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 s="19">
        <v>350</v>
      </c>
      <c r="E3789" s="19">
        <v>351</v>
      </c>
      <c r="F3789" s="34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38">
        <f>ROUND((E3789/D3789)*100, 0)</f>
        <v>100</v>
      </c>
      <c r="P3789" s="19">
        <f t="shared" si="118"/>
        <v>35.1</v>
      </c>
      <c r="Q3789" t="s">
        <v>8321</v>
      </c>
      <c r="R3789" t="s">
        <v>8363</v>
      </c>
      <c r="S3789" s="30">
        <f>(((I3789/60)/60)/24)+DATE(1970, 1, 1)</f>
        <v>42196.165972222225</v>
      </c>
      <c r="T3789" s="30">
        <f t="shared" si="119"/>
        <v>42167.534791666665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 s="19">
        <v>75000</v>
      </c>
      <c r="E3790" s="19">
        <v>500</v>
      </c>
      <c r="F3790" s="36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40">
        <f>ROUND((E3790/D3790)*100, 0)</f>
        <v>1</v>
      </c>
      <c r="P3790" s="19">
        <f t="shared" si="118"/>
        <v>500</v>
      </c>
      <c r="Q3790" t="s">
        <v>8321</v>
      </c>
      <c r="R3790" t="s">
        <v>8363</v>
      </c>
      <c r="S3790" s="30">
        <f>(((I3790/60)/60)/24)+DATE(1970, 1, 1)</f>
        <v>42361.679166666669</v>
      </c>
      <c r="T3790" s="30">
        <f t="shared" si="119"/>
        <v>42333.695821759262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 s="19">
        <v>3550</v>
      </c>
      <c r="E3791" s="19">
        <v>116</v>
      </c>
      <c r="F3791" s="36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40">
        <f>ROUND((E3791/D3791)*100, 0)</f>
        <v>3</v>
      </c>
      <c r="P3791" s="19">
        <f t="shared" si="118"/>
        <v>29</v>
      </c>
      <c r="Q3791" t="s">
        <v>8321</v>
      </c>
      <c r="R3791" t="s">
        <v>8363</v>
      </c>
      <c r="S3791" s="30">
        <f>(((I3791/60)/60)/24)+DATE(1970, 1, 1)</f>
        <v>42170.798819444448</v>
      </c>
      <c r="T3791" s="30">
        <f t="shared" si="119"/>
        <v>42138.798819444448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 s="19">
        <v>15000</v>
      </c>
      <c r="E3792" s="19">
        <v>0</v>
      </c>
      <c r="F3792" s="36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40">
        <f>ROUND((E3792/D3792)*100, 0)</f>
        <v>0</v>
      </c>
      <c r="P3792" s="19">
        <f t="shared" si="118"/>
        <v>0</v>
      </c>
      <c r="Q3792" t="s">
        <v>8321</v>
      </c>
      <c r="R3792" t="s">
        <v>8363</v>
      </c>
      <c r="S3792" s="30">
        <f>(((I3792/60)/60)/24)+DATE(1970, 1, 1)</f>
        <v>42696.708599537036</v>
      </c>
      <c r="T3792" s="30">
        <f t="shared" si="119"/>
        <v>42666.666932870372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 s="19">
        <v>1500</v>
      </c>
      <c r="E3793" s="19">
        <v>0</v>
      </c>
      <c r="F3793" s="36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40">
        <f>ROUND((E3793/D3793)*100, 0)</f>
        <v>0</v>
      </c>
      <c r="P3793" s="19">
        <f t="shared" si="118"/>
        <v>0</v>
      </c>
      <c r="Q3793" t="s">
        <v>8321</v>
      </c>
      <c r="R3793" t="s">
        <v>8363</v>
      </c>
      <c r="S3793" s="30">
        <f>(((I3793/60)/60)/24)+DATE(1970, 1, 1)</f>
        <v>41826.692037037035</v>
      </c>
      <c r="T3793" s="30">
        <f t="shared" si="119"/>
        <v>41766.692037037035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 s="19">
        <v>12500</v>
      </c>
      <c r="E3794" s="19">
        <v>35</v>
      </c>
      <c r="F3794" s="36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40">
        <f>ROUND((E3794/D3794)*100, 0)</f>
        <v>0</v>
      </c>
      <c r="P3794" s="19">
        <f t="shared" si="118"/>
        <v>17.5</v>
      </c>
      <c r="Q3794" t="s">
        <v>8321</v>
      </c>
      <c r="R3794" t="s">
        <v>8363</v>
      </c>
      <c r="S3794" s="30">
        <f>(((I3794/60)/60)/24)+DATE(1970, 1, 1)</f>
        <v>42200.447013888886</v>
      </c>
      <c r="T3794" s="30">
        <f t="shared" si="119"/>
        <v>42170.447013888886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 s="19">
        <v>7000</v>
      </c>
      <c r="E3795" s="19">
        <v>4176</v>
      </c>
      <c r="F3795" s="36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40">
        <f>ROUND((E3795/D3795)*100, 0)</f>
        <v>60</v>
      </c>
      <c r="P3795" s="19">
        <f t="shared" si="118"/>
        <v>174</v>
      </c>
      <c r="Q3795" t="s">
        <v>8321</v>
      </c>
      <c r="R3795" t="s">
        <v>8363</v>
      </c>
      <c r="S3795" s="30">
        <f>(((I3795/60)/60)/24)+DATE(1970, 1, 1)</f>
        <v>41989.938993055555</v>
      </c>
      <c r="T3795" s="30">
        <f t="shared" si="119"/>
        <v>41968.938993055555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 s="19">
        <v>5000</v>
      </c>
      <c r="E3796" s="19">
        <v>50</v>
      </c>
      <c r="F3796" s="3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40">
        <f>ROUND((E3796/D3796)*100, 0)</f>
        <v>1</v>
      </c>
      <c r="P3796" s="19">
        <f t="shared" si="118"/>
        <v>50</v>
      </c>
      <c r="Q3796" t="s">
        <v>8321</v>
      </c>
      <c r="R3796" t="s">
        <v>8363</v>
      </c>
      <c r="S3796" s="30">
        <f>(((I3796/60)/60)/24)+DATE(1970, 1, 1)</f>
        <v>42162.58048611111</v>
      </c>
      <c r="T3796" s="30">
        <f t="shared" si="119"/>
        <v>42132.58048611111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 s="19">
        <v>600</v>
      </c>
      <c r="E3797" s="19">
        <v>10</v>
      </c>
      <c r="F3797" s="36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40">
        <f>ROUND((E3797/D3797)*100, 0)</f>
        <v>2</v>
      </c>
      <c r="P3797" s="19">
        <f t="shared" si="118"/>
        <v>5</v>
      </c>
      <c r="Q3797" t="s">
        <v>8321</v>
      </c>
      <c r="R3797" t="s">
        <v>8363</v>
      </c>
      <c r="S3797" s="30">
        <f>(((I3797/60)/60)/24)+DATE(1970, 1, 1)</f>
        <v>42244.9375</v>
      </c>
      <c r="T3797" s="30">
        <f t="shared" si="119"/>
        <v>42201.436226851853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 s="19">
        <v>22500</v>
      </c>
      <c r="E3798" s="19">
        <v>1</v>
      </c>
      <c r="F3798" s="36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40">
        <f>ROUND((E3798/D3798)*100, 0)</f>
        <v>0</v>
      </c>
      <c r="P3798" s="19">
        <f t="shared" si="118"/>
        <v>1</v>
      </c>
      <c r="Q3798" t="s">
        <v>8321</v>
      </c>
      <c r="R3798" t="s">
        <v>8363</v>
      </c>
      <c r="S3798" s="30">
        <f>(((I3798/60)/60)/24)+DATE(1970, 1, 1)</f>
        <v>42749.029583333337</v>
      </c>
      <c r="T3798" s="30">
        <f t="shared" si="119"/>
        <v>42689.029583333337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 s="19">
        <v>6000</v>
      </c>
      <c r="E3799" s="19">
        <v>5380</v>
      </c>
      <c r="F3799" s="36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40">
        <f>ROUND((E3799/D3799)*100, 0)</f>
        <v>90</v>
      </c>
      <c r="P3799" s="19">
        <f t="shared" si="118"/>
        <v>145.41</v>
      </c>
      <c r="Q3799" t="s">
        <v>8321</v>
      </c>
      <c r="R3799" t="s">
        <v>8363</v>
      </c>
      <c r="S3799" s="30">
        <f>(((I3799/60)/60)/24)+DATE(1970, 1, 1)</f>
        <v>42114.881539351853</v>
      </c>
      <c r="T3799" s="30">
        <f t="shared" si="119"/>
        <v>42084.881539351853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 s="19">
        <v>70000</v>
      </c>
      <c r="E3800" s="19">
        <v>1025</v>
      </c>
      <c r="F3800" s="36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40">
        <f>ROUND((E3800/D3800)*100, 0)</f>
        <v>1</v>
      </c>
      <c r="P3800" s="19">
        <f t="shared" si="118"/>
        <v>205</v>
      </c>
      <c r="Q3800" t="s">
        <v>8321</v>
      </c>
      <c r="R3800" t="s">
        <v>8363</v>
      </c>
      <c r="S3800" s="30">
        <f>(((I3800/60)/60)/24)+DATE(1970, 1, 1)</f>
        <v>41861.722777777781</v>
      </c>
      <c r="T3800" s="30">
        <f t="shared" si="119"/>
        <v>41831.722777777781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 s="19">
        <v>10000</v>
      </c>
      <c r="E3801" s="19">
        <v>402</v>
      </c>
      <c r="F3801" s="36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40">
        <f>ROUND((E3801/D3801)*100, 0)</f>
        <v>4</v>
      </c>
      <c r="P3801" s="19">
        <f t="shared" si="118"/>
        <v>100.5</v>
      </c>
      <c r="Q3801" t="s">
        <v>8321</v>
      </c>
      <c r="R3801" t="s">
        <v>8363</v>
      </c>
      <c r="S3801" s="30">
        <f>(((I3801/60)/60)/24)+DATE(1970, 1, 1)</f>
        <v>42440.93105324074</v>
      </c>
      <c r="T3801" s="30">
        <f t="shared" si="119"/>
        <v>42410.93105324074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 s="19">
        <v>22000</v>
      </c>
      <c r="E3802" s="19">
        <v>881</v>
      </c>
      <c r="F3802" s="36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40">
        <f>ROUND((E3802/D3802)*100, 0)</f>
        <v>4</v>
      </c>
      <c r="P3802" s="19">
        <f t="shared" si="118"/>
        <v>55.06</v>
      </c>
      <c r="Q3802" t="s">
        <v>8321</v>
      </c>
      <c r="R3802" t="s">
        <v>8363</v>
      </c>
      <c r="S3802" s="30">
        <f>(((I3802/60)/60)/24)+DATE(1970, 1, 1)</f>
        <v>42015.207638888889</v>
      </c>
      <c r="T3802" s="30">
        <f t="shared" si="119"/>
        <v>41982.737071759257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 s="19">
        <v>5000</v>
      </c>
      <c r="E3803" s="19">
        <v>426</v>
      </c>
      <c r="F3803" s="36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40">
        <f>ROUND((E3803/D3803)*100, 0)</f>
        <v>9</v>
      </c>
      <c r="P3803" s="19">
        <f t="shared" si="118"/>
        <v>47.33</v>
      </c>
      <c r="Q3803" t="s">
        <v>8321</v>
      </c>
      <c r="R3803" t="s">
        <v>8363</v>
      </c>
      <c r="S3803" s="30">
        <f>(((I3803/60)/60)/24)+DATE(1970, 1, 1)</f>
        <v>42006.676111111112</v>
      </c>
      <c r="T3803" s="30">
        <f t="shared" si="119"/>
        <v>41975.676111111112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 s="19">
        <v>3000</v>
      </c>
      <c r="E3804" s="19">
        <v>0</v>
      </c>
      <c r="F3804" s="36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40">
        <f>ROUND((E3804/D3804)*100, 0)</f>
        <v>0</v>
      </c>
      <c r="P3804" s="19">
        <f t="shared" si="118"/>
        <v>0</v>
      </c>
      <c r="Q3804" t="s">
        <v>8321</v>
      </c>
      <c r="R3804" t="s">
        <v>8363</v>
      </c>
      <c r="S3804" s="30">
        <f>(((I3804/60)/60)/24)+DATE(1970, 1, 1)</f>
        <v>42299.126226851848</v>
      </c>
      <c r="T3804" s="30">
        <f t="shared" si="119"/>
        <v>42269.126226851848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 s="19">
        <v>12000</v>
      </c>
      <c r="E3805" s="19">
        <v>2358</v>
      </c>
      <c r="F3805" s="36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40">
        <f>ROUND((E3805/D3805)*100, 0)</f>
        <v>20</v>
      </c>
      <c r="P3805" s="19">
        <f t="shared" si="118"/>
        <v>58.95</v>
      </c>
      <c r="Q3805" t="s">
        <v>8321</v>
      </c>
      <c r="R3805" t="s">
        <v>8363</v>
      </c>
      <c r="S3805" s="30">
        <f>(((I3805/60)/60)/24)+DATE(1970, 1, 1)</f>
        <v>42433.971851851849</v>
      </c>
      <c r="T3805" s="30">
        <f t="shared" si="119"/>
        <v>42403.971851851849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 s="19">
        <v>8000</v>
      </c>
      <c r="E3806" s="19">
        <v>0</v>
      </c>
      <c r="F3806" s="3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40">
        <f>ROUND((E3806/D3806)*100, 0)</f>
        <v>0</v>
      </c>
      <c r="P3806" s="19">
        <f t="shared" si="118"/>
        <v>0</v>
      </c>
      <c r="Q3806" t="s">
        <v>8321</v>
      </c>
      <c r="R3806" t="s">
        <v>8363</v>
      </c>
      <c r="S3806" s="30">
        <f>(((I3806/60)/60)/24)+DATE(1970, 1, 1)</f>
        <v>42582.291666666672</v>
      </c>
      <c r="T3806" s="30">
        <f t="shared" si="119"/>
        <v>42527.00953703704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 s="19">
        <v>150000</v>
      </c>
      <c r="E3807" s="19">
        <v>3</v>
      </c>
      <c r="F3807" s="36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40">
        <f>ROUND((E3807/D3807)*100, 0)</f>
        <v>0</v>
      </c>
      <c r="P3807" s="19">
        <f t="shared" si="118"/>
        <v>1.5</v>
      </c>
      <c r="Q3807" t="s">
        <v>8321</v>
      </c>
      <c r="R3807" t="s">
        <v>8363</v>
      </c>
      <c r="S3807" s="30">
        <f>(((I3807/60)/60)/24)+DATE(1970, 1, 1)</f>
        <v>41909.887037037035</v>
      </c>
      <c r="T3807" s="30">
        <f t="shared" si="119"/>
        <v>41849.887037037035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 s="19">
        <v>7500</v>
      </c>
      <c r="E3808" s="19">
        <v>5</v>
      </c>
      <c r="F3808" s="36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40">
        <f>ROUND((E3808/D3808)*100, 0)</f>
        <v>0</v>
      </c>
      <c r="P3808" s="19">
        <f t="shared" si="118"/>
        <v>5</v>
      </c>
      <c r="Q3808" t="s">
        <v>8321</v>
      </c>
      <c r="R3808" t="s">
        <v>8363</v>
      </c>
      <c r="S3808" s="30">
        <f>(((I3808/60)/60)/24)+DATE(1970, 1, 1)</f>
        <v>41819.259039351848</v>
      </c>
      <c r="T3808" s="30">
        <f t="shared" si="119"/>
        <v>41799.259039351848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 s="19">
        <v>1500</v>
      </c>
      <c r="E3809" s="19">
        <v>455</v>
      </c>
      <c r="F3809" s="36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40">
        <f>ROUND((E3809/D3809)*100, 0)</f>
        <v>30</v>
      </c>
      <c r="P3809" s="19">
        <f t="shared" si="118"/>
        <v>50.56</v>
      </c>
      <c r="Q3809" t="s">
        <v>8321</v>
      </c>
      <c r="R3809" t="s">
        <v>8363</v>
      </c>
      <c r="S3809" s="30">
        <f>(((I3809/60)/60)/24)+DATE(1970, 1, 1)</f>
        <v>42097.909016203703</v>
      </c>
      <c r="T3809" s="30">
        <f t="shared" si="119"/>
        <v>42090.909016203703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 s="19">
        <v>1000</v>
      </c>
      <c r="E3810" s="19">
        <v>1000</v>
      </c>
      <c r="F3810" s="34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38">
        <f>ROUND((E3810/D3810)*100, 0)</f>
        <v>100</v>
      </c>
      <c r="P3810" s="19">
        <f t="shared" si="118"/>
        <v>41.67</v>
      </c>
      <c r="Q3810" t="s">
        <v>8321</v>
      </c>
      <c r="R3810" t="s">
        <v>8322</v>
      </c>
      <c r="S3810" s="30">
        <f>(((I3810/60)/60)/24)+DATE(1970, 1, 1)</f>
        <v>42119.412256944444</v>
      </c>
      <c r="T3810" s="30">
        <f t="shared" si="119"/>
        <v>42059.453923611116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 s="19">
        <v>2000</v>
      </c>
      <c r="E3811" s="19">
        <v>2025</v>
      </c>
      <c r="F3811" s="34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38">
        <f>ROUND((E3811/D3811)*100, 0)</f>
        <v>101</v>
      </c>
      <c r="P3811" s="19">
        <f t="shared" si="118"/>
        <v>53.29</v>
      </c>
      <c r="Q3811" t="s">
        <v>8321</v>
      </c>
      <c r="R3811" t="s">
        <v>8322</v>
      </c>
      <c r="S3811" s="30">
        <f>(((I3811/60)/60)/24)+DATE(1970, 1, 1)</f>
        <v>41850.958333333336</v>
      </c>
      <c r="T3811" s="30">
        <f t="shared" si="119"/>
        <v>41800.526701388888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 s="19">
        <v>1500</v>
      </c>
      <c r="E3812" s="19">
        <v>1826</v>
      </c>
      <c r="F3812" s="34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38">
        <f>ROUND((E3812/D3812)*100, 0)</f>
        <v>122</v>
      </c>
      <c r="P3812" s="19">
        <f t="shared" si="118"/>
        <v>70.23</v>
      </c>
      <c r="Q3812" t="s">
        <v>8321</v>
      </c>
      <c r="R3812" t="s">
        <v>8322</v>
      </c>
      <c r="S3812" s="30">
        <f>(((I3812/60)/60)/24)+DATE(1970, 1, 1)</f>
        <v>42084.807384259257</v>
      </c>
      <c r="T3812" s="30">
        <f t="shared" si="119"/>
        <v>42054.849050925928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 s="19">
        <v>250</v>
      </c>
      <c r="E3813" s="19">
        <v>825</v>
      </c>
      <c r="F3813" s="34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39">
        <f>ROUND((E3813/D3813)*100, 0)</f>
        <v>330</v>
      </c>
      <c r="P3813" s="19">
        <f t="shared" si="118"/>
        <v>43.42</v>
      </c>
      <c r="Q3813" t="s">
        <v>8321</v>
      </c>
      <c r="R3813" t="s">
        <v>8322</v>
      </c>
      <c r="S3813" s="30">
        <f>(((I3813/60)/60)/24)+DATE(1970, 1, 1)</f>
        <v>42521.458333333328</v>
      </c>
      <c r="T3813" s="30">
        <f t="shared" si="119"/>
        <v>42487.62700231481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 s="19">
        <v>2000</v>
      </c>
      <c r="E3814" s="19">
        <v>2191</v>
      </c>
      <c r="F3814" s="3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38">
        <f>ROUND((E3814/D3814)*100, 0)</f>
        <v>110</v>
      </c>
      <c r="P3814" s="19">
        <f t="shared" si="118"/>
        <v>199.18</v>
      </c>
      <c r="Q3814" t="s">
        <v>8321</v>
      </c>
      <c r="R3814" t="s">
        <v>8322</v>
      </c>
      <c r="S3814" s="30">
        <f>(((I3814/60)/60)/24)+DATE(1970, 1, 1)</f>
        <v>42156.165972222225</v>
      </c>
      <c r="T3814" s="30">
        <f t="shared" si="119"/>
        <v>42109.751250000001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 s="19">
        <v>2100</v>
      </c>
      <c r="E3815" s="19">
        <v>2119.9899999999998</v>
      </c>
      <c r="F3815" s="34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38">
        <f>ROUND((E3815/D3815)*100, 0)</f>
        <v>101</v>
      </c>
      <c r="P3815" s="19">
        <f t="shared" si="118"/>
        <v>78.52</v>
      </c>
      <c r="Q3815" t="s">
        <v>8321</v>
      </c>
      <c r="R3815" t="s">
        <v>8322</v>
      </c>
      <c r="S3815" s="30">
        <f>(((I3815/60)/60)/24)+DATE(1970, 1, 1)</f>
        <v>42535.904861111107</v>
      </c>
      <c r="T3815" s="30">
        <f t="shared" si="119"/>
        <v>42497.275706018518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 s="19">
        <v>1500</v>
      </c>
      <c r="E3816" s="19">
        <v>2102</v>
      </c>
      <c r="F3816" s="34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38">
        <f>ROUND((E3816/D3816)*100, 0)</f>
        <v>140</v>
      </c>
      <c r="P3816" s="19">
        <f t="shared" si="118"/>
        <v>61.82</v>
      </c>
      <c r="Q3816" t="s">
        <v>8321</v>
      </c>
      <c r="R3816" t="s">
        <v>8322</v>
      </c>
      <c r="S3816" s="30">
        <f>(((I3816/60)/60)/24)+DATE(1970, 1, 1)</f>
        <v>42095.165972222225</v>
      </c>
      <c r="T3816" s="30">
        <f t="shared" si="119"/>
        <v>42058.904074074075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 s="19">
        <v>1000</v>
      </c>
      <c r="E3817" s="19">
        <v>1000.01</v>
      </c>
      <c r="F3817" s="34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38">
        <f>ROUND((E3817/D3817)*100, 0)</f>
        <v>100</v>
      </c>
      <c r="P3817" s="19">
        <f t="shared" si="118"/>
        <v>50</v>
      </c>
      <c r="Q3817" t="s">
        <v>8321</v>
      </c>
      <c r="R3817" t="s">
        <v>8322</v>
      </c>
      <c r="S3817" s="30">
        <f>(((I3817/60)/60)/24)+DATE(1970, 1, 1)</f>
        <v>42236.958333333328</v>
      </c>
      <c r="T3817" s="30">
        <f t="shared" si="119"/>
        <v>42207.259918981479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 s="19">
        <v>1500</v>
      </c>
      <c r="E3818" s="19">
        <v>1788.57</v>
      </c>
      <c r="F3818" s="34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38">
        <f>ROUND((E3818/D3818)*100, 0)</f>
        <v>119</v>
      </c>
      <c r="P3818" s="19">
        <f t="shared" si="118"/>
        <v>48.34</v>
      </c>
      <c r="Q3818" t="s">
        <v>8321</v>
      </c>
      <c r="R3818" t="s">
        <v>8322</v>
      </c>
      <c r="S3818" s="30">
        <f>(((I3818/60)/60)/24)+DATE(1970, 1, 1)</f>
        <v>41837.690081018518</v>
      </c>
      <c r="T3818" s="30">
        <f t="shared" si="119"/>
        <v>41807.690081018518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 s="19">
        <v>2000</v>
      </c>
      <c r="E3819" s="19">
        <v>2145</v>
      </c>
      <c r="F3819" s="34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38">
        <f>ROUND((E3819/D3819)*100, 0)</f>
        <v>107</v>
      </c>
      <c r="P3819" s="19">
        <f t="shared" si="118"/>
        <v>107.25</v>
      </c>
      <c r="Q3819" t="s">
        <v>8321</v>
      </c>
      <c r="R3819" t="s">
        <v>8322</v>
      </c>
      <c r="S3819" s="30">
        <f>(((I3819/60)/60)/24)+DATE(1970, 1, 1)</f>
        <v>42301.165972222225</v>
      </c>
      <c r="T3819" s="30">
        <f t="shared" si="119"/>
        <v>42284.69694444444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 s="19">
        <v>250</v>
      </c>
      <c r="E3820" s="19">
        <v>570</v>
      </c>
      <c r="F3820" s="34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39">
        <f>ROUND((E3820/D3820)*100, 0)</f>
        <v>228</v>
      </c>
      <c r="P3820" s="19">
        <f t="shared" si="118"/>
        <v>57</v>
      </c>
      <c r="Q3820" t="s">
        <v>8321</v>
      </c>
      <c r="R3820" t="s">
        <v>8322</v>
      </c>
      <c r="S3820" s="30">
        <f>(((I3820/60)/60)/24)+DATE(1970, 1, 1)</f>
        <v>42075.800717592589</v>
      </c>
      <c r="T3820" s="30">
        <f t="shared" si="119"/>
        <v>42045.84238425926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 s="19">
        <v>1000</v>
      </c>
      <c r="E3821" s="19">
        <v>1064</v>
      </c>
      <c r="F3821" s="34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38">
        <f>ROUND((E3821/D3821)*100, 0)</f>
        <v>106</v>
      </c>
      <c r="P3821" s="19">
        <f t="shared" si="118"/>
        <v>40.92</v>
      </c>
      <c r="Q3821" t="s">
        <v>8321</v>
      </c>
      <c r="R3821" t="s">
        <v>8322</v>
      </c>
      <c r="S3821" s="30">
        <f>(((I3821/60)/60)/24)+DATE(1970, 1, 1)</f>
        <v>42202.876388888893</v>
      </c>
      <c r="T3821" s="30">
        <f t="shared" si="119"/>
        <v>42184.209537037037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 s="19">
        <v>300</v>
      </c>
      <c r="E3822" s="19">
        <v>430</v>
      </c>
      <c r="F3822" s="34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38">
        <f>ROUND((E3822/D3822)*100, 0)</f>
        <v>143</v>
      </c>
      <c r="P3822" s="19">
        <f t="shared" si="118"/>
        <v>21.5</v>
      </c>
      <c r="Q3822" t="s">
        <v>8321</v>
      </c>
      <c r="R3822" t="s">
        <v>8322</v>
      </c>
      <c r="S3822" s="30">
        <f>(((I3822/60)/60)/24)+DATE(1970, 1, 1)</f>
        <v>42190.651817129634</v>
      </c>
      <c r="T3822" s="30">
        <f t="shared" si="119"/>
        <v>42160.651817129634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 s="19">
        <v>3500</v>
      </c>
      <c r="E3823" s="19">
        <v>3659</v>
      </c>
      <c r="F3823" s="34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38">
        <f>ROUND((E3823/D3823)*100, 0)</f>
        <v>105</v>
      </c>
      <c r="P3823" s="19">
        <f t="shared" si="118"/>
        <v>79.540000000000006</v>
      </c>
      <c r="Q3823" t="s">
        <v>8321</v>
      </c>
      <c r="R3823" t="s">
        <v>8322</v>
      </c>
      <c r="S3823" s="30">
        <f>(((I3823/60)/60)/24)+DATE(1970, 1, 1)</f>
        <v>42373.180636574078</v>
      </c>
      <c r="T3823" s="30">
        <f t="shared" si="119"/>
        <v>42341.180636574078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 s="19">
        <v>5000</v>
      </c>
      <c r="E3824" s="19">
        <v>5501</v>
      </c>
      <c r="F3824" s="3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38">
        <f>ROUND((E3824/D3824)*100, 0)</f>
        <v>110</v>
      </c>
      <c r="P3824" s="19">
        <f t="shared" si="118"/>
        <v>72.38</v>
      </c>
      <c r="Q3824" t="s">
        <v>8321</v>
      </c>
      <c r="R3824" t="s">
        <v>8322</v>
      </c>
      <c r="S3824" s="30">
        <f>(((I3824/60)/60)/24)+DATE(1970, 1, 1)</f>
        <v>42388.957638888889</v>
      </c>
      <c r="T3824" s="30">
        <f t="shared" si="119"/>
        <v>42329.838159722218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 s="19">
        <v>2500</v>
      </c>
      <c r="E3825" s="19">
        <v>2650</v>
      </c>
      <c r="F3825" s="34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38">
        <f>ROUND((E3825/D3825)*100, 0)</f>
        <v>106</v>
      </c>
      <c r="P3825" s="19">
        <f t="shared" si="118"/>
        <v>64.63</v>
      </c>
      <c r="Q3825" t="s">
        <v>8321</v>
      </c>
      <c r="R3825" t="s">
        <v>8322</v>
      </c>
      <c r="S3825" s="30">
        <f>(((I3825/60)/60)/24)+DATE(1970, 1, 1)</f>
        <v>42205.165972222225</v>
      </c>
      <c r="T3825" s="30">
        <f t="shared" si="119"/>
        <v>42170.910231481481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 s="19">
        <v>250</v>
      </c>
      <c r="E3826" s="19">
        <v>270</v>
      </c>
      <c r="F3826" s="34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38">
        <f>ROUND((E3826/D3826)*100, 0)</f>
        <v>108</v>
      </c>
      <c r="P3826" s="19">
        <f t="shared" si="118"/>
        <v>38.57</v>
      </c>
      <c r="Q3826" t="s">
        <v>8321</v>
      </c>
      <c r="R3826" t="s">
        <v>8322</v>
      </c>
      <c r="S3826" s="30">
        <f>(((I3826/60)/60)/24)+DATE(1970, 1, 1)</f>
        <v>42583.570138888885</v>
      </c>
      <c r="T3826" s="30">
        <f t="shared" si="119"/>
        <v>42571.626192129625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 s="19">
        <v>5000</v>
      </c>
      <c r="E3827" s="19">
        <v>5271</v>
      </c>
      <c r="F3827" s="34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38">
        <f>ROUND((E3827/D3827)*100, 0)</f>
        <v>105</v>
      </c>
      <c r="P3827" s="19">
        <f t="shared" si="118"/>
        <v>107.57</v>
      </c>
      <c r="Q3827" t="s">
        <v>8321</v>
      </c>
      <c r="R3827" t="s">
        <v>8322</v>
      </c>
      <c r="S3827" s="30">
        <f>(((I3827/60)/60)/24)+DATE(1970, 1, 1)</f>
        <v>42172.069606481484</v>
      </c>
      <c r="T3827" s="30">
        <f t="shared" si="119"/>
        <v>42151.069606481484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 s="19">
        <v>600</v>
      </c>
      <c r="E3828" s="19">
        <v>715</v>
      </c>
      <c r="F3828" s="34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38">
        <f>ROUND((E3828/D3828)*100, 0)</f>
        <v>119</v>
      </c>
      <c r="P3828" s="19">
        <f t="shared" si="118"/>
        <v>27.5</v>
      </c>
      <c r="Q3828" t="s">
        <v>8321</v>
      </c>
      <c r="R3828" t="s">
        <v>8322</v>
      </c>
      <c r="S3828" s="30">
        <f>(((I3828/60)/60)/24)+DATE(1970, 1, 1)</f>
        <v>42131.423541666663</v>
      </c>
      <c r="T3828" s="30">
        <f t="shared" si="119"/>
        <v>42101.423541666663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 s="19">
        <v>3000</v>
      </c>
      <c r="E3829" s="19">
        <v>4580</v>
      </c>
      <c r="F3829" s="34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38">
        <f>ROUND((E3829/D3829)*100, 0)</f>
        <v>153</v>
      </c>
      <c r="P3829" s="19">
        <f t="shared" si="118"/>
        <v>70.459999999999994</v>
      </c>
      <c r="Q3829" t="s">
        <v>8321</v>
      </c>
      <c r="R3829" t="s">
        <v>8322</v>
      </c>
      <c r="S3829" s="30">
        <f>(((I3829/60)/60)/24)+DATE(1970, 1, 1)</f>
        <v>42090</v>
      </c>
      <c r="T3829" s="30">
        <f t="shared" si="119"/>
        <v>42034.928252314814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 s="19">
        <v>5000</v>
      </c>
      <c r="E3830" s="19">
        <v>5000</v>
      </c>
      <c r="F3830" s="34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38">
        <f>ROUND((E3830/D3830)*100, 0)</f>
        <v>100</v>
      </c>
      <c r="P3830" s="19">
        <f t="shared" si="118"/>
        <v>178.57</v>
      </c>
      <c r="Q3830" t="s">
        <v>8321</v>
      </c>
      <c r="R3830" t="s">
        <v>8322</v>
      </c>
      <c r="S3830" s="30">
        <f>(((I3830/60)/60)/24)+DATE(1970, 1, 1)</f>
        <v>42004.569293981483</v>
      </c>
      <c r="T3830" s="30">
        <f t="shared" si="119"/>
        <v>41944.527627314819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 s="19">
        <v>500</v>
      </c>
      <c r="E3831" s="19">
        <v>501</v>
      </c>
      <c r="F3831" s="34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38">
        <f>ROUND((E3831/D3831)*100, 0)</f>
        <v>100</v>
      </c>
      <c r="P3831" s="19">
        <f t="shared" si="118"/>
        <v>62.63</v>
      </c>
      <c r="Q3831" t="s">
        <v>8321</v>
      </c>
      <c r="R3831" t="s">
        <v>8322</v>
      </c>
      <c r="S3831" s="30">
        <f>(((I3831/60)/60)/24)+DATE(1970, 1, 1)</f>
        <v>42613.865405092598</v>
      </c>
      <c r="T3831" s="30">
        <f t="shared" si="119"/>
        <v>42593.865405092598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 s="19">
        <v>100</v>
      </c>
      <c r="E3832" s="19">
        <v>225</v>
      </c>
      <c r="F3832" s="34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39">
        <f>ROUND((E3832/D3832)*100, 0)</f>
        <v>225</v>
      </c>
      <c r="P3832" s="19">
        <f t="shared" si="118"/>
        <v>75</v>
      </c>
      <c r="Q3832" t="s">
        <v>8321</v>
      </c>
      <c r="R3832" t="s">
        <v>8322</v>
      </c>
      <c r="S3832" s="30">
        <f>(((I3832/60)/60)/24)+DATE(1970, 1, 1)</f>
        <v>42517.740868055553</v>
      </c>
      <c r="T3832" s="30">
        <f t="shared" si="119"/>
        <v>42503.740868055553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 s="19">
        <v>500</v>
      </c>
      <c r="E3833" s="19">
        <v>530.11</v>
      </c>
      <c r="F3833" s="34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38">
        <f>ROUND((E3833/D3833)*100, 0)</f>
        <v>106</v>
      </c>
      <c r="P3833" s="19">
        <f t="shared" si="118"/>
        <v>58.9</v>
      </c>
      <c r="Q3833" t="s">
        <v>8321</v>
      </c>
      <c r="R3833" t="s">
        <v>8322</v>
      </c>
      <c r="S3833" s="30">
        <f>(((I3833/60)/60)/24)+DATE(1970, 1, 1)</f>
        <v>41948.890567129631</v>
      </c>
      <c r="T3833" s="30">
        <f t="shared" si="119"/>
        <v>41927.848900462966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 s="19">
        <v>1200</v>
      </c>
      <c r="E3834" s="19">
        <v>1256</v>
      </c>
      <c r="F3834" s="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38">
        <f>ROUND((E3834/D3834)*100, 0)</f>
        <v>105</v>
      </c>
      <c r="P3834" s="19">
        <f t="shared" si="118"/>
        <v>139.56</v>
      </c>
      <c r="Q3834" t="s">
        <v>8321</v>
      </c>
      <c r="R3834" t="s">
        <v>8322</v>
      </c>
      <c r="S3834" s="30">
        <f>(((I3834/60)/60)/24)+DATE(1970, 1, 1)</f>
        <v>42420.114988425921</v>
      </c>
      <c r="T3834" s="30">
        <f t="shared" si="119"/>
        <v>42375.114988425921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 s="19">
        <v>1200</v>
      </c>
      <c r="E3835" s="19">
        <v>1400</v>
      </c>
      <c r="F3835" s="34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38">
        <f>ROUND((E3835/D3835)*100, 0)</f>
        <v>117</v>
      </c>
      <c r="P3835" s="19">
        <f t="shared" si="118"/>
        <v>70</v>
      </c>
      <c r="Q3835" t="s">
        <v>8321</v>
      </c>
      <c r="R3835" t="s">
        <v>8322</v>
      </c>
      <c r="S3835" s="30">
        <f>(((I3835/60)/60)/24)+DATE(1970, 1, 1)</f>
        <v>41974.797916666663</v>
      </c>
      <c r="T3835" s="30">
        <f t="shared" si="119"/>
        <v>41963.872361111105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 s="19">
        <v>3000</v>
      </c>
      <c r="E3836" s="19">
        <v>3271</v>
      </c>
      <c r="F3836" s="34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38">
        <f>ROUND((E3836/D3836)*100, 0)</f>
        <v>109</v>
      </c>
      <c r="P3836" s="19">
        <f t="shared" si="118"/>
        <v>57.39</v>
      </c>
      <c r="Q3836" t="s">
        <v>8321</v>
      </c>
      <c r="R3836" t="s">
        <v>8322</v>
      </c>
      <c r="S3836" s="30">
        <f>(((I3836/60)/60)/24)+DATE(1970, 1, 1)</f>
        <v>42173.445219907408</v>
      </c>
      <c r="T3836" s="30">
        <f t="shared" si="119"/>
        <v>42143.445219907408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 s="19">
        <v>200</v>
      </c>
      <c r="E3837" s="19">
        <v>320</v>
      </c>
      <c r="F3837" s="34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38">
        <f>ROUND((E3837/D3837)*100, 0)</f>
        <v>160</v>
      </c>
      <c r="P3837" s="19">
        <f t="shared" si="118"/>
        <v>40</v>
      </c>
      <c r="Q3837" t="s">
        <v>8321</v>
      </c>
      <c r="R3837" t="s">
        <v>8322</v>
      </c>
      <c r="S3837" s="30">
        <f>(((I3837/60)/60)/24)+DATE(1970, 1, 1)</f>
        <v>42481.94222222222</v>
      </c>
      <c r="T3837" s="30">
        <f t="shared" si="119"/>
        <v>42460.94222222222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 s="19">
        <v>800</v>
      </c>
      <c r="E3838" s="19">
        <v>900</v>
      </c>
      <c r="F3838" s="34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38">
        <f>ROUND((E3838/D3838)*100, 0)</f>
        <v>113</v>
      </c>
      <c r="P3838" s="19">
        <f t="shared" si="118"/>
        <v>64.290000000000006</v>
      </c>
      <c r="Q3838" t="s">
        <v>8321</v>
      </c>
      <c r="R3838" t="s">
        <v>8322</v>
      </c>
      <c r="S3838" s="30">
        <f>(((I3838/60)/60)/24)+DATE(1970, 1, 1)</f>
        <v>42585.172916666663</v>
      </c>
      <c r="T3838" s="30">
        <f t="shared" si="119"/>
        <v>42553.926527777774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 s="19">
        <v>2000</v>
      </c>
      <c r="E3839" s="19">
        <v>2042</v>
      </c>
      <c r="F3839" s="34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38">
        <f>ROUND((E3839/D3839)*100, 0)</f>
        <v>102</v>
      </c>
      <c r="P3839" s="19">
        <f t="shared" si="118"/>
        <v>120.12</v>
      </c>
      <c r="Q3839" t="s">
        <v>8321</v>
      </c>
      <c r="R3839" t="s">
        <v>8322</v>
      </c>
      <c r="S3839" s="30">
        <f>(((I3839/60)/60)/24)+DATE(1970, 1, 1)</f>
        <v>42188.765717592592</v>
      </c>
      <c r="T3839" s="30">
        <f t="shared" si="119"/>
        <v>42152.765717592592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 s="19">
        <v>100000</v>
      </c>
      <c r="E3840" s="19">
        <v>100824</v>
      </c>
      <c r="F3840" s="34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38">
        <f>ROUND((E3840/D3840)*100, 0)</f>
        <v>101</v>
      </c>
      <c r="P3840" s="19">
        <f t="shared" si="118"/>
        <v>1008.24</v>
      </c>
      <c r="Q3840" t="s">
        <v>8321</v>
      </c>
      <c r="R3840" t="s">
        <v>8322</v>
      </c>
      <c r="S3840" s="30">
        <f>(((I3840/60)/60)/24)+DATE(1970, 1, 1)</f>
        <v>42146.710752314815</v>
      </c>
      <c r="T3840" s="30">
        <f t="shared" si="119"/>
        <v>42116.710752314815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 s="19">
        <v>2000</v>
      </c>
      <c r="E3841" s="19">
        <v>2025</v>
      </c>
      <c r="F3841" s="34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38">
        <f>ROUND((E3841/D3841)*100, 0)</f>
        <v>101</v>
      </c>
      <c r="P3841" s="19">
        <f t="shared" si="118"/>
        <v>63.28</v>
      </c>
      <c r="Q3841" t="s">
        <v>8321</v>
      </c>
      <c r="R3841" t="s">
        <v>8322</v>
      </c>
      <c r="S3841" s="30">
        <f>(((I3841/60)/60)/24)+DATE(1970, 1, 1)</f>
        <v>42215.142638888887</v>
      </c>
      <c r="T3841" s="30">
        <f t="shared" si="119"/>
        <v>42155.142638888887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 s="19">
        <v>1</v>
      </c>
      <c r="E3842" s="19">
        <v>65</v>
      </c>
      <c r="F3842" s="34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39">
        <f>ROUND((E3842/D3842)*100, 0)</f>
        <v>6500</v>
      </c>
      <c r="P3842" s="19">
        <f t="shared" si="118"/>
        <v>21.67</v>
      </c>
      <c r="Q3842" t="s">
        <v>8321</v>
      </c>
      <c r="R3842" t="s">
        <v>8322</v>
      </c>
      <c r="S3842" s="30">
        <f>(((I3842/60)/60)/24)+DATE(1970, 1, 1)</f>
        <v>42457.660057870366</v>
      </c>
      <c r="T3842" s="30">
        <f t="shared" si="119"/>
        <v>42432.701724537037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 s="19">
        <v>10000</v>
      </c>
      <c r="E3843" s="19">
        <v>872</v>
      </c>
      <c r="F3843" s="36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40">
        <f>ROUND((E3843/D3843)*100, 0)</f>
        <v>9</v>
      </c>
      <c r="P3843" s="19">
        <f t="shared" ref="P3843:P3906" si="120">IFERROR(ROUND((E3843/L3843), 2),0)</f>
        <v>25.65</v>
      </c>
      <c r="Q3843" t="s">
        <v>8321</v>
      </c>
      <c r="R3843" t="s">
        <v>8322</v>
      </c>
      <c r="S3843" s="30">
        <f>(((I3843/60)/60)/24)+DATE(1970, 1, 1)</f>
        <v>41840.785729166666</v>
      </c>
      <c r="T3843" s="30">
        <f t="shared" ref="T3843:T3906" si="121">(((J3843/60)/60)/24)+DATE(1970, 1, 1)</f>
        <v>41780.785729166666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 s="19">
        <v>5000</v>
      </c>
      <c r="E3844" s="19">
        <v>1097</v>
      </c>
      <c r="F3844" s="36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40">
        <f>ROUND((E3844/D3844)*100, 0)</f>
        <v>22</v>
      </c>
      <c r="P3844" s="19">
        <f t="shared" si="120"/>
        <v>47.7</v>
      </c>
      <c r="Q3844" t="s">
        <v>8321</v>
      </c>
      <c r="R3844" t="s">
        <v>8322</v>
      </c>
      <c r="S3844" s="30">
        <f>(((I3844/60)/60)/24)+DATE(1970, 1, 1)</f>
        <v>41770.493657407409</v>
      </c>
      <c r="T3844" s="30">
        <f t="shared" si="121"/>
        <v>41740.493657407409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 s="19">
        <v>5000</v>
      </c>
      <c r="E3845" s="19">
        <v>1065</v>
      </c>
      <c r="F3845" s="36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40">
        <f>ROUND((E3845/D3845)*100, 0)</f>
        <v>21</v>
      </c>
      <c r="P3845" s="19">
        <f t="shared" si="120"/>
        <v>56.05</v>
      </c>
      <c r="Q3845" t="s">
        <v>8321</v>
      </c>
      <c r="R3845" t="s">
        <v>8322</v>
      </c>
      <c r="S3845" s="30">
        <f>(((I3845/60)/60)/24)+DATE(1970, 1, 1)</f>
        <v>41791.072500000002</v>
      </c>
      <c r="T3845" s="30">
        <f t="shared" si="121"/>
        <v>41766.072500000002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 s="19">
        <v>9800</v>
      </c>
      <c r="E3846" s="19">
        <v>4066</v>
      </c>
      <c r="F3846" s="3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40">
        <f>ROUND((E3846/D3846)*100, 0)</f>
        <v>41</v>
      </c>
      <c r="P3846" s="19">
        <f t="shared" si="120"/>
        <v>81.319999999999993</v>
      </c>
      <c r="Q3846" t="s">
        <v>8321</v>
      </c>
      <c r="R3846" t="s">
        <v>8322</v>
      </c>
      <c r="S3846" s="30">
        <f>(((I3846/60)/60)/24)+DATE(1970, 1, 1)</f>
        <v>41793.290972222225</v>
      </c>
      <c r="T3846" s="30">
        <f t="shared" si="121"/>
        <v>41766.617291666669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 s="19">
        <v>40000</v>
      </c>
      <c r="E3847" s="19">
        <v>842</v>
      </c>
      <c r="F3847" s="36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40">
        <f>ROUND((E3847/D3847)*100, 0)</f>
        <v>2</v>
      </c>
      <c r="P3847" s="19">
        <f t="shared" si="120"/>
        <v>70.17</v>
      </c>
      <c r="Q3847" t="s">
        <v>8321</v>
      </c>
      <c r="R3847" t="s">
        <v>8322</v>
      </c>
      <c r="S3847" s="30">
        <f>(((I3847/60)/60)/24)+DATE(1970, 1, 1)</f>
        <v>42278.627013888887</v>
      </c>
      <c r="T3847" s="30">
        <f t="shared" si="121"/>
        <v>42248.627013888887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 s="19">
        <v>7000</v>
      </c>
      <c r="E3848" s="19">
        <v>189</v>
      </c>
      <c r="F3848" s="36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40">
        <f>ROUND((E3848/D3848)*100, 0)</f>
        <v>3</v>
      </c>
      <c r="P3848" s="19">
        <f t="shared" si="120"/>
        <v>23.63</v>
      </c>
      <c r="Q3848" t="s">
        <v>8321</v>
      </c>
      <c r="R3848" t="s">
        <v>8322</v>
      </c>
      <c r="S3848" s="30">
        <f>(((I3848/60)/60)/24)+DATE(1970, 1, 1)</f>
        <v>41916.290972222225</v>
      </c>
      <c r="T3848" s="30">
        <f t="shared" si="121"/>
        <v>41885.221550925926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 s="19">
        <v>10500</v>
      </c>
      <c r="E3849" s="19">
        <v>1697</v>
      </c>
      <c r="F3849" s="36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40">
        <f>ROUND((E3849/D3849)*100, 0)</f>
        <v>16</v>
      </c>
      <c r="P3849" s="19">
        <f t="shared" si="120"/>
        <v>188.56</v>
      </c>
      <c r="Q3849" t="s">
        <v>8321</v>
      </c>
      <c r="R3849" t="s">
        <v>8322</v>
      </c>
      <c r="S3849" s="30">
        <f>(((I3849/60)/60)/24)+DATE(1970, 1, 1)</f>
        <v>42204.224432870367</v>
      </c>
      <c r="T3849" s="30">
        <f t="shared" si="121"/>
        <v>42159.224432870367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 s="19">
        <v>13000</v>
      </c>
      <c r="E3850" s="19">
        <v>2129</v>
      </c>
      <c r="F3850" s="36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40">
        <f>ROUND((E3850/D3850)*100, 0)</f>
        <v>16</v>
      </c>
      <c r="P3850" s="19">
        <f t="shared" si="120"/>
        <v>49.51</v>
      </c>
      <c r="Q3850" t="s">
        <v>8321</v>
      </c>
      <c r="R3850" t="s">
        <v>8322</v>
      </c>
      <c r="S3850" s="30">
        <f>(((I3850/60)/60)/24)+DATE(1970, 1, 1)</f>
        <v>42295.817002314812</v>
      </c>
      <c r="T3850" s="30">
        <f t="shared" si="121"/>
        <v>42265.817002314812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 s="19">
        <v>30000</v>
      </c>
      <c r="E3851" s="19">
        <v>2113</v>
      </c>
      <c r="F3851" s="36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40">
        <f>ROUND((E3851/D3851)*100, 0)</f>
        <v>7</v>
      </c>
      <c r="P3851" s="19">
        <f t="shared" si="120"/>
        <v>75.459999999999994</v>
      </c>
      <c r="Q3851" t="s">
        <v>8321</v>
      </c>
      <c r="R3851" t="s">
        <v>8322</v>
      </c>
      <c r="S3851" s="30">
        <f>(((I3851/60)/60)/24)+DATE(1970, 1, 1)</f>
        <v>42166.767175925925</v>
      </c>
      <c r="T3851" s="30">
        <f t="shared" si="121"/>
        <v>42136.767175925925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 s="19">
        <v>1000</v>
      </c>
      <c r="E3852" s="19">
        <v>38</v>
      </c>
      <c r="F3852" s="36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40">
        <f>ROUND((E3852/D3852)*100, 0)</f>
        <v>4</v>
      </c>
      <c r="P3852" s="19">
        <f t="shared" si="120"/>
        <v>9.5</v>
      </c>
      <c r="Q3852" t="s">
        <v>8321</v>
      </c>
      <c r="R3852" t="s">
        <v>8322</v>
      </c>
      <c r="S3852" s="30">
        <f>(((I3852/60)/60)/24)+DATE(1970, 1, 1)</f>
        <v>42005.124340277776</v>
      </c>
      <c r="T3852" s="30">
        <f t="shared" si="121"/>
        <v>41975.124340277776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 s="19">
        <v>2500</v>
      </c>
      <c r="E3853" s="19">
        <v>852</v>
      </c>
      <c r="F3853" s="36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40">
        <f>ROUND((E3853/D3853)*100, 0)</f>
        <v>34</v>
      </c>
      <c r="P3853" s="19">
        <f t="shared" si="120"/>
        <v>35.5</v>
      </c>
      <c r="Q3853" t="s">
        <v>8321</v>
      </c>
      <c r="R3853" t="s">
        <v>8322</v>
      </c>
      <c r="S3853" s="30">
        <f>(((I3853/60)/60)/24)+DATE(1970, 1, 1)</f>
        <v>42202.439571759256</v>
      </c>
      <c r="T3853" s="30">
        <f t="shared" si="121"/>
        <v>42172.439571759256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 s="19">
        <v>10000</v>
      </c>
      <c r="E3854" s="19">
        <v>20</v>
      </c>
      <c r="F3854" s="36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40">
        <f>ROUND((E3854/D3854)*100, 0)</f>
        <v>0</v>
      </c>
      <c r="P3854" s="19">
        <f t="shared" si="120"/>
        <v>10</v>
      </c>
      <c r="Q3854" t="s">
        <v>8321</v>
      </c>
      <c r="R3854" t="s">
        <v>8322</v>
      </c>
      <c r="S3854" s="30">
        <f>(((I3854/60)/60)/24)+DATE(1970, 1, 1)</f>
        <v>42090.149027777778</v>
      </c>
      <c r="T3854" s="30">
        <f t="shared" si="121"/>
        <v>42065.190694444449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 s="19">
        <v>100000</v>
      </c>
      <c r="E3855" s="19">
        <v>26</v>
      </c>
      <c r="F3855" s="36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40">
        <f>ROUND((E3855/D3855)*100, 0)</f>
        <v>0</v>
      </c>
      <c r="P3855" s="19">
        <f t="shared" si="120"/>
        <v>13</v>
      </c>
      <c r="Q3855" t="s">
        <v>8321</v>
      </c>
      <c r="R3855" t="s">
        <v>8322</v>
      </c>
      <c r="S3855" s="30">
        <f>(((I3855/60)/60)/24)+DATE(1970, 1, 1)</f>
        <v>41883.84002314815</v>
      </c>
      <c r="T3855" s="30">
        <f t="shared" si="121"/>
        <v>41848.84002314815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 s="19">
        <v>11000</v>
      </c>
      <c r="E3856" s="19">
        <v>1788</v>
      </c>
      <c r="F3856" s="3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40">
        <f>ROUND((E3856/D3856)*100, 0)</f>
        <v>16</v>
      </c>
      <c r="P3856" s="19">
        <f t="shared" si="120"/>
        <v>89.4</v>
      </c>
      <c r="Q3856" t="s">
        <v>8321</v>
      </c>
      <c r="R3856" t="s">
        <v>8322</v>
      </c>
      <c r="S3856" s="30">
        <f>(((I3856/60)/60)/24)+DATE(1970, 1, 1)</f>
        <v>42133.884930555556</v>
      </c>
      <c r="T3856" s="30">
        <f t="shared" si="121"/>
        <v>42103.884930555556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 s="19">
        <v>1000</v>
      </c>
      <c r="E3857" s="19">
        <v>25</v>
      </c>
      <c r="F3857" s="36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40">
        <f>ROUND((E3857/D3857)*100, 0)</f>
        <v>3</v>
      </c>
      <c r="P3857" s="19">
        <f t="shared" si="120"/>
        <v>25</v>
      </c>
      <c r="Q3857" t="s">
        <v>8321</v>
      </c>
      <c r="R3857" t="s">
        <v>8322</v>
      </c>
      <c r="S3857" s="30">
        <f>(((I3857/60)/60)/24)+DATE(1970, 1, 1)</f>
        <v>42089.929062499999</v>
      </c>
      <c r="T3857" s="30">
        <f t="shared" si="121"/>
        <v>42059.970729166671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 s="19">
        <v>5000</v>
      </c>
      <c r="E3858" s="19">
        <v>1</v>
      </c>
      <c r="F3858" s="36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40">
        <f>ROUND((E3858/D3858)*100, 0)</f>
        <v>0</v>
      </c>
      <c r="P3858" s="19">
        <f t="shared" si="120"/>
        <v>1</v>
      </c>
      <c r="Q3858" t="s">
        <v>8321</v>
      </c>
      <c r="R3858" t="s">
        <v>8322</v>
      </c>
      <c r="S3858" s="30">
        <f>(((I3858/60)/60)/24)+DATE(1970, 1, 1)</f>
        <v>42071.701423611114</v>
      </c>
      <c r="T3858" s="30">
        <f t="shared" si="121"/>
        <v>42041.743090277778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 s="19">
        <v>5000</v>
      </c>
      <c r="E3859" s="19">
        <v>260</v>
      </c>
      <c r="F3859" s="36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40">
        <f>ROUND((E3859/D3859)*100, 0)</f>
        <v>5</v>
      </c>
      <c r="P3859" s="19">
        <f t="shared" si="120"/>
        <v>65</v>
      </c>
      <c r="Q3859" t="s">
        <v>8321</v>
      </c>
      <c r="R3859" t="s">
        <v>8322</v>
      </c>
      <c r="S3859" s="30">
        <f>(((I3859/60)/60)/24)+DATE(1970, 1, 1)</f>
        <v>41852.716666666667</v>
      </c>
      <c r="T3859" s="30">
        <f t="shared" si="121"/>
        <v>41829.73715277778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 s="19">
        <v>500</v>
      </c>
      <c r="E3860" s="19">
        <v>10</v>
      </c>
      <c r="F3860" s="36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40">
        <f>ROUND((E3860/D3860)*100, 0)</f>
        <v>2</v>
      </c>
      <c r="P3860" s="19">
        <f t="shared" si="120"/>
        <v>10</v>
      </c>
      <c r="Q3860" t="s">
        <v>8321</v>
      </c>
      <c r="R3860" t="s">
        <v>8322</v>
      </c>
      <c r="S3860" s="30">
        <f>(((I3860/60)/60)/24)+DATE(1970, 1, 1)</f>
        <v>42146.875</v>
      </c>
      <c r="T3860" s="30">
        <f t="shared" si="121"/>
        <v>42128.431064814817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 s="19">
        <v>2500</v>
      </c>
      <c r="E3861" s="19">
        <v>1</v>
      </c>
      <c r="F3861" s="36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40">
        <f>ROUND((E3861/D3861)*100, 0)</f>
        <v>0</v>
      </c>
      <c r="P3861" s="19">
        <f t="shared" si="120"/>
        <v>1</v>
      </c>
      <c r="Q3861" t="s">
        <v>8321</v>
      </c>
      <c r="R3861" t="s">
        <v>8322</v>
      </c>
      <c r="S3861" s="30">
        <f>(((I3861/60)/60)/24)+DATE(1970, 1, 1)</f>
        <v>41815.875</v>
      </c>
      <c r="T3861" s="30">
        <f t="shared" si="121"/>
        <v>41789.893599537041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 s="19">
        <v>6000</v>
      </c>
      <c r="E3862" s="19">
        <v>1060</v>
      </c>
      <c r="F3862" s="36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40">
        <f>ROUND((E3862/D3862)*100, 0)</f>
        <v>18</v>
      </c>
      <c r="P3862" s="19">
        <f t="shared" si="120"/>
        <v>81.540000000000006</v>
      </c>
      <c r="Q3862" t="s">
        <v>8321</v>
      </c>
      <c r="R3862" t="s">
        <v>8322</v>
      </c>
      <c r="S3862" s="30">
        <f>(((I3862/60)/60)/24)+DATE(1970, 1, 1)</f>
        <v>41863.660995370366</v>
      </c>
      <c r="T3862" s="30">
        <f t="shared" si="121"/>
        <v>41833.660995370366</v>
      </c>
    </row>
    <row r="3863" spans="1:20" x14ac:dyDescent="0.25">
      <c r="A3863">
        <v>3861</v>
      </c>
      <c r="B3863" s="3" t="s">
        <v>3858</v>
      </c>
      <c r="C3863" s="3" t="s">
        <v>7970</v>
      </c>
      <c r="D3863" s="19">
        <v>2000</v>
      </c>
      <c r="E3863" s="19">
        <v>100</v>
      </c>
      <c r="F3863" s="36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40">
        <f>ROUND((E3863/D3863)*100, 0)</f>
        <v>5</v>
      </c>
      <c r="P3863" s="19">
        <f t="shared" si="120"/>
        <v>100</v>
      </c>
      <c r="Q3863" t="s">
        <v>8321</v>
      </c>
      <c r="R3863" t="s">
        <v>8322</v>
      </c>
      <c r="S3863" s="30">
        <f>(((I3863/60)/60)/24)+DATE(1970, 1, 1)</f>
        <v>41955.907638888893</v>
      </c>
      <c r="T3863" s="30">
        <f t="shared" si="121"/>
        <v>41914.590011574073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 s="19">
        <v>7500</v>
      </c>
      <c r="E3864" s="19">
        <v>1</v>
      </c>
      <c r="F3864" s="36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40">
        <f>ROUND((E3864/D3864)*100, 0)</f>
        <v>0</v>
      </c>
      <c r="P3864" s="19">
        <f t="shared" si="120"/>
        <v>1</v>
      </c>
      <c r="Q3864" t="s">
        <v>8321</v>
      </c>
      <c r="R3864" t="s">
        <v>8322</v>
      </c>
      <c r="S3864" s="30">
        <f>(((I3864/60)/60)/24)+DATE(1970, 1, 1)</f>
        <v>42625.707638888889</v>
      </c>
      <c r="T3864" s="30">
        <f t="shared" si="121"/>
        <v>42611.261064814811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 s="19">
        <v>6000</v>
      </c>
      <c r="E3865" s="19">
        <v>0</v>
      </c>
      <c r="F3865" s="36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40">
        <f>ROUND((E3865/D3865)*100, 0)</f>
        <v>0</v>
      </c>
      <c r="P3865" s="19">
        <f t="shared" si="120"/>
        <v>0</v>
      </c>
      <c r="Q3865" t="s">
        <v>8321</v>
      </c>
      <c r="R3865" t="s">
        <v>8322</v>
      </c>
      <c r="S3865" s="30">
        <f>(((I3865/60)/60)/24)+DATE(1970, 1, 1)</f>
        <v>42313.674826388888</v>
      </c>
      <c r="T3865" s="30">
        <f t="shared" si="121"/>
        <v>42253.633159722223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 s="19">
        <v>5000</v>
      </c>
      <c r="E3866" s="19">
        <v>60</v>
      </c>
      <c r="F3866" s="3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40">
        <f>ROUND((E3866/D3866)*100, 0)</f>
        <v>1</v>
      </c>
      <c r="P3866" s="19">
        <f t="shared" si="120"/>
        <v>20</v>
      </c>
      <c r="Q3866" t="s">
        <v>8321</v>
      </c>
      <c r="R3866" t="s">
        <v>8322</v>
      </c>
      <c r="S3866" s="30">
        <f>(((I3866/60)/60)/24)+DATE(1970, 1, 1)</f>
        <v>42325.933495370366</v>
      </c>
      <c r="T3866" s="30">
        <f t="shared" si="121"/>
        <v>42295.891828703709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 s="19">
        <v>2413</v>
      </c>
      <c r="E3867" s="19">
        <v>650</v>
      </c>
      <c r="F3867" s="36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40">
        <f>ROUND((E3867/D3867)*100, 0)</f>
        <v>27</v>
      </c>
      <c r="P3867" s="19">
        <f t="shared" si="120"/>
        <v>46.43</v>
      </c>
      <c r="Q3867" t="s">
        <v>8321</v>
      </c>
      <c r="R3867" t="s">
        <v>8322</v>
      </c>
      <c r="S3867" s="30">
        <f>(((I3867/60)/60)/24)+DATE(1970, 1, 1)</f>
        <v>41881.229166666664</v>
      </c>
      <c r="T3867" s="30">
        <f t="shared" si="121"/>
        <v>41841.651597222226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 s="19">
        <v>2000</v>
      </c>
      <c r="E3868" s="19">
        <v>11</v>
      </c>
      <c r="F3868" s="36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40">
        <f>ROUND((E3868/D3868)*100, 0)</f>
        <v>1</v>
      </c>
      <c r="P3868" s="19">
        <f t="shared" si="120"/>
        <v>5.5</v>
      </c>
      <c r="Q3868" t="s">
        <v>8321</v>
      </c>
      <c r="R3868" t="s">
        <v>8322</v>
      </c>
      <c r="S3868" s="30">
        <f>(((I3868/60)/60)/24)+DATE(1970, 1, 1)</f>
        <v>42452.145138888889</v>
      </c>
      <c r="T3868" s="30">
        <f t="shared" si="121"/>
        <v>42402.947002314817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 s="19">
        <v>2000</v>
      </c>
      <c r="E3869" s="19">
        <v>251</v>
      </c>
      <c r="F3869" s="36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40">
        <f>ROUND((E3869/D3869)*100, 0)</f>
        <v>13</v>
      </c>
      <c r="P3869" s="19">
        <f t="shared" si="120"/>
        <v>50.2</v>
      </c>
      <c r="Q3869" t="s">
        <v>8321</v>
      </c>
      <c r="R3869" t="s">
        <v>8322</v>
      </c>
      <c r="S3869" s="30">
        <f>(((I3869/60)/60)/24)+DATE(1970, 1, 1)</f>
        <v>42539.814108796301</v>
      </c>
      <c r="T3869" s="30">
        <f t="shared" si="121"/>
        <v>42509.814108796301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 s="19">
        <v>5000</v>
      </c>
      <c r="E3870" s="19">
        <v>10</v>
      </c>
      <c r="F3870" s="35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40">
        <f>ROUND((E3870/D3870)*100, 0)</f>
        <v>0</v>
      </c>
      <c r="P3870" s="19">
        <f t="shared" si="120"/>
        <v>10</v>
      </c>
      <c r="Q3870" t="s">
        <v>8321</v>
      </c>
      <c r="R3870" t="s">
        <v>8363</v>
      </c>
      <c r="S3870" s="30">
        <f>(((I3870/60)/60)/24)+DATE(1970, 1, 1)</f>
        <v>41890.659780092588</v>
      </c>
      <c r="T3870" s="30">
        <f t="shared" si="121"/>
        <v>41865.659780092588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 s="19">
        <v>13111</v>
      </c>
      <c r="E3871" s="19">
        <v>452</v>
      </c>
      <c r="F3871" s="35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40">
        <f>ROUND((E3871/D3871)*100, 0)</f>
        <v>3</v>
      </c>
      <c r="P3871" s="19">
        <f t="shared" si="120"/>
        <v>30.13</v>
      </c>
      <c r="Q3871" t="s">
        <v>8321</v>
      </c>
      <c r="R3871" t="s">
        <v>8363</v>
      </c>
      <c r="S3871" s="30">
        <f>(((I3871/60)/60)/24)+DATE(1970, 1, 1)</f>
        <v>42077.132638888885</v>
      </c>
      <c r="T3871" s="30">
        <f t="shared" si="121"/>
        <v>42047.724444444444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 s="19">
        <v>10000</v>
      </c>
      <c r="E3872" s="19">
        <v>1500</v>
      </c>
      <c r="F3872" s="35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40">
        <f>ROUND((E3872/D3872)*100, 0)</f>
        <v>15</v>
      </c>
      <c r="P3872" s="19">
        <f t="shared" si="120"/>
        <v>150</v>
      </c>
      <c r="Q3872" t="s">
        <v>8321</v>
      </c>
      <c r="R3872" t="s">
        <v>8363</v>
      </c>
      <c r="S3872" s="30">
        <f>(((I3872/60)/60)/24)+DATE(1970, 1, 1)</f>
        <v>41823.17219907407</v>
      </c>
      <c r="T3872" s="30">
        <f t="shared" si="121"/>
        <v>41793.17219907407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 s="19">
        <v>1500</v>
      </c>
      <c r="E3873" s="19">
        <v>40</v>
      </c>
      <c r="F3873" s="35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40">
        <f>ROUND((E3873/D3873)*100, 0)</f>
        <v>3</v>
      </c>
      <c r="P3873" s="19">
        <f t="shared" si="120"/>
        <v>13.33</v>
      </c>
      <c r="Q3873" t="s">
        <v>8321</v>
      </c>
      <c r="R3873" t="s">
        <v>8363</v>
      </c>
      <c r="S3873" s="30">
        <f>(((I3873/60)/60)/24)+DATE(1970, 1, 1)</f>
        <v>42823.739004629635</v>
      </c>
      <c r="T3873" s="30">
        <f t="shared" si="121"/>
        <v>42763.780671296292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 s="19">
        <v>15000</v>
      </c>
      <c r="E3874" s="19">
        <v>0</v>
      </c>
      <c r="F3874" s="35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40">
        <f>ROUND((E3874/D3874)*100, 0)</f>
        <v>0</v>
      </c>
      <c r="P3874" s="19">
        <f t="shared" si="120"/>
        <v>0</v>
      </c>
      <c r="Q3874" t="s">
        <v>8321</v>
      </c>
      <c r="R3874" t="s">
        <v>8363</v>
      </c>
      <c r="S3874" s="30">
        <f>(((I3874/60)/60)/24)+DATE(1970, 1, 1)</f>
        <v>42230.145787037036</v>
      </c>
      <c r="T3874" s="30">
        <f t="shared" si="121"/>
        <v>42180.145787037036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 s="19">
        <v>5500</v>
      </c>
      <c r="E3875" s="19">
        <v>0</v>
      </c>
      <c r="F3875" s="3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40">
        <f>ROUND((E3875/D3875)*100, 0)</f>
        <v>0</v>
      </c>
      <c r="P3875" s="19">
        <f t="shared" si="120"/>
        <v>0</v>
      </c>
      <c r="Q3875" t="s">
        <v>8321</v>
      </c>
      <c r="R3875" t="s">
        <v>8363</v>
      </c>
      <c r="S3875" s="30">
        <f>(((I3875/60)/60)/24)+DATE(1970, 1, 1)</f>
        <v>42285.696006944447</v>
      </c>
      <c r="T3875" s="30">
        <f t="shared" si="121"/>
        <v>42255.696006944447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 s="19">
        <v>620</v>
      </c>
      <c r="E3876" s="19">
        <v>0</v>
      </c>
      <c r="F3876" s="35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40">
        <f>ROUND((E3876/D3876)*100, 0)</f>
        <v>0</v>
      </c>
      <c r="P3876" s="19">
        <f t="shared" si="120"/>
        <v>0</v>
      </c>
      <c r="Q3876" t="s">
        <v>8321</v>
      </c>
      <c r="R3876" t="s">
        <v>8363</v>
      </c>
      <c r="S3876" s="30">
        <f>(((I3876/60)/60)/24)+DATE(1970, 1, 1)</f>
        <v>42028.041666666672</v>
      </c>
      <c r="T3876" s="30">
        <f t="shared" si="121"/>
        <v>42007.016458333332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 s="19">
        <v>30000</v>
      </c>
      <c r="E3877" s="19">
        <v>0</v>
      </c>
      <c r="F3877" s="35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40">
        <f>ROUND((E3877/D3877)*100, 0)</f>
        <v>0</v>
      </c>
      <c r="P3877" s="19">
        <f t="shared" si="120"/>
        <v>0</v>
      </c>
      <c r="Q3877" t="s">
        <v>8321</v>
      </c>
      <c r="R3877" t="s">
        <v>8363</v>
      </c>
      <c r="S3877" s="30">
        <f>(((I3877/60)/60)/24)+DATE(1970, 1, 1)</f>
        <v>42616.416666666672</v>
      </c>
      <c r="T3877" s="30">
        <f t="shared" si="121"/>
        <v>42615.346817129626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 s="19">
        <v>3900</v>
      </c>
      <c r="E3878" s="19">
        <v>2059</v>
      </c>
      <c r="F3878" s="35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40">
        <f>ROUND((E3878/D3878)*100, 0)</f>
        <v>53</v>
      </c>
      <c r="P3878" s="19">
        <f t="shared" si="120"/>
        <v>44.76</v>
      </c>
      <c r="Q3878" t="s">
        <v>8321</v>
      </c>
      <c r="R3878" t="s">
        <v>8363</v>
      </c>
      <c r="S3878" s="30">
        <f>(((I3878/60)/60)/24)+DATE(1970, 1, 1)</f>
        <v>42402.624166666668</v>
      </c>
      <c r="T3878" s="30">
        <f t="shared" si="121"/>
        <v>42372.624166666668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 s="19">
        <v>25000</v>
      </c>
      <c r="E3879" s="19">
        <v>1241</v>
      </c>
      <c r="F3879" s="35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40">
        <f>ROUND((E3879/D3879)*100, 0)</f>
        <v>5</v>
      </c>
      <c r="P3879" s="19">
        <f t="shared" si="120"/>
        <v>88.64</v>
      </c>
      <c r="Q3879" t="s">
        <v>8321</v>
      </c>
      <c r="R3879" t="s">
        <v>8363</v>
      </c>
      <c r="S3879" s="30">
        <f>(((I3879/60)/60)/24)+DATE(1970, 1, 1)</f>
        <v>42712.67768518519</v>
      </c>
      <c r="T3879" s="30">
        <f t="shared" si="121"/>
        <v>42682.67768518519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 s="19">
        <v>18000</v>
      </c>
      <c r="E3880" s="19">
        <v>10</v>
      </c>
      <c r="F3880" s="35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40">
        <f>ROUND((E3880/D3880)*100, 0)</f>
        <v>0</v>
      </c>
      <c r="P3880" s="19">
        <f t="shared" si="120"/>
        <v>10</v>
      </c>
      <c r="Q3880" t="s">
        <v>8321</v>
      </c>
      <c r="R3880" t="s">
        <v>8363</v>
      </c>
      <c r="S3880" s="30">
        <f>(((I3880/60)/60)/24)+DATE(1970, 1, 1)</f>
        <v>42185.165972222225</v>
      </c>
      <c r="T3880" s="30">
        <f t="shared" si="121"/>
        <v>42154.818819444445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 s="19">
        <v>15000</v>
      </c>
      <c r="E3881" s="19">
        <v>0</v>
      </c>
      <c r="F3881" s="35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40">
        <f>ROUND((E3881/D3881)*100, 0)</f>
        <v>0</v>
      </c>
      <c r="P3881" s="19">
        <f t="shared" si="120"/>
        <v>0</v>
      </c>
      <c r="Q3881" t="s">
        <v>8321</v>
      </c>
      <c r="R3881" t="s">
        <v>8363</v>
      </c>
      <c r="S3881" s="30">
        <f>(((I3881/60)/60)/24)+DATE(1970, 1, 1)</f>
        <v>42029.861064814817</v>
      </c>
      <c r="T3881" s="30">
        <f t="shared" si="121"/>
        <v>41999.861064814817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 s="19">
        <v>7500</v>
      </c>
      <c r="E3882" s="19">
        <v>980</v>
      </c>
      <c r="F3882" s="35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40">
        <f>ROUND((E3882/D3882)*100, 0)</f>
        <v>13</v>
      </c>
      <c r="P3882" s="19">
        <f t="shared" si="120"/>
        <v>57.65</v>
      </c>
      <c r="Q3882" t="s">
        <v>8321</v>
      </c>
      <c r="R3882" t="s">
        <v>8363</v>
      </c>
      <c r="S3882" s="30">
        <f>(((I3882/60)/60)/24)+DATE(1970, 1, 1)</f>
        <v>41850.958333333336</v>
      </c>
      <c r="T3882" s="30">
        <f t="shared" si="121"/>
        <v>41815.815046296295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 s="19">
        <v>500</v>
      </c>
      <c r="E3883" s="19">
        <v>25</v>
      </c>
      <c r="F3883" s="35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40">
        <f>ROUND((E3883/D3883)*100, 0)</f>
        <v>5</v>
      </c>
      <c r="P3883" s="19">
        <f t="shared" si="120"/>
        <v>25</v>
      </c>
      <c r="Q3883" t="s">
        <v>8321</v>
      </c>
      <c r="R3883" t="s">
        <v>8363</v>
      </c>
      <c r="S3883" s="30">
        <f>(((I3883/60)/60)/24)+DATE(1970, 1, 1)</f>
        <v>42786.018506944441</v>
      </c>
      <c r="T3883" s="30">
        <f t="shared" si="121"/>
        <v>42756.018506944441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 s="19">
        <v>30000</v>
      </c>
      <c r="E3884" s="19">
        <v>0</v>
      </c>
      <c r="F3884" s="35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40">
        <f>ROUND((E3884/D3884)*100, 0)</f>
        <v>0</v>
      </c>
      <c r="P3884" s="19">
        <f t="shared" si="120"/>
        <v>0</v>
      </c>
      <c r="Q3884" t="s">
        <v>8321</v>
      </c>
      <c r="R3884" t="s">
        <v>8363</v>
      </c>
      <c r="S3884" s="30">
        <f>(((I3884/60)/60)/24)+DATE(1970, 1, 1)</f>
        <v>42400.960416666669</v>
      </c>
      <c r="T3884" s="30">
        <f t="shared" si="121"/>
        <v>42373.983449074076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 s="19">
        <v>15000</v>
      </c>
      <c r="E3885" s="19">
        <v>0</v>
      </c>
      <c r="F3885" s="3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40">
        <f>ROUND((E3885/D3885)*100, 0)</f>
        <v>0</v>
      </c>
      <c r="P3885" s="19">
        <f t="shared" si="120"/>
        <v>0</v>
      </c>
      <c r="Q3885" t="s">
        <v>8321</v>
      </c>
      <c r="R3885" t="s">
        <v>8363</v>
      </c>
      <c r="S3885" s="30">
        <f>(((I3885/60)/60)/24)+DATE(1970, 1, 1)</f>
        <v>41884.602650462963</v>
      </c>
      <c r="T3885" s="30">
        <f t="shared" si="121"/>
        <v>41854.602650462963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 s="19">
        <v>10000</v>
      </c>
      <c r="E3886" s="19">
        <v>0</v>
      </c>
      <c r="F3886" s="35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40">
        <f>ROUND((E3886/D3886)*100, 0)</f>
        <v>0</v>
      </c>
      <c r="P3886" s="19">
        <f t="shared" si="120"/>
        <v>0</v>
      </c>
      <c r="Q3886" t="s">
        <v>8321</v>
      </c>
      <c r="R3886" t="s">
        <v>8363</v>
      </c>
      <c r="S3886" s="30">
        <f>(((I3886/60)/60)/24)+DATE(1970, 1, 1)</f>
        <v>42090.749907407408</v>
      </c>
      <c r="T3886" s="30">
        <f t="shared" si="121"/>
        <v>42065.791574074072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 s="19">
        <v>375000</v>
      </c>
      <c r="E3887" s="19">
        <v>0</v>
      </c>
      <c r="F3887" s="35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40">
        <f>ROUND((E3887/D3887)*100, 0)</f>
        <v>0</v>
      </c>
      <c r="P3887" s="19">
        <f t="shared" si="120"/>
        <v>0</v>
      </c>
      <c r="Q3887" t="s">
        <v>8321</v>
      </c>
      <c r="R3887" t="s">
        <v>8363</v>
      </c>
      <c r="S3887" s="30">
        <f>(((I3887/60)/60)/24)+DATE(1970, 1, 1)</f>
        <v>42499.951284722221</v>
      </c>
      <c r="T3887" s="30">
        <f t="shared" si="121"/>
        <v>42469.951284722221</v>
      </c>
    </row>
    <row r="3888" spans="1:20" x14ac:dyDescent="0.25">
      <c r="A3888">
        <v>3886</v>
      </c>
      <c r="B3888" s="3" t="s">
        <v>3883</v>
      </c>
      <c r="C3888" s="3">
        <v>1</v>
      </c>
      <c r="D3888" s="19">
        <v>10000</v>
      </c>
      <c r="E3888" s="19">
        <v>0</v>
      </c>
      <c r="F3888" s="35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40">
        <f>ROUND((E3888/D3888)*100, 0)</f>
        <v>0</v>
      </c>
      <c r="P3888" s="19">
        <f t="shared" si="120"/>
        <v>0</v>
      </c>
      <c r="Q3888" t="s">
        <v>8321</v>
      </c>
      <c r="R3888" t="s">
        <v>8363</v>
      </c>
      <c r="S3888" s="30">
        <f>(((I3888/60)/60)/24)+DATE(1970, 1, 1)</f>
        <v>41984.228032407409</v>
      </c>
      <c r="T3888" s="30">
        <f t="shared" si="121"/>
        <v>41954.228032407409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 s="19">
        <v>2000</v>
      </c>
      <c r="E3889" s="19">
        <v>35</v>
      </c>
      <c r="F3889" s="35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40">
        <f>ROUND((E3889/D3889)*100, 0)</f>
        <v>2</v>
      </c>
      <c r="P3889" s="19">
        <f t="shared" si="120"/>
        <v>17.5</v>
      </c>
      <c r="Q3889" t="s">
        <v>8321</v>
      </c>
      <c r="R3889" t="s">
        <v>8363</v>
      </c>
      <c r="S3889" s="30">
        <f>(((I3889/60)/60)/24)+DATE(1970, 1, 1)</f>
        <v>42125.916666666672</v>
      </c>
      <c r="T3889" s="30">
        <f t="shared" si="121"/>
        <v>42079.857974537037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 s="19">
        <v>2000</v>
      </c>
      <c r="E3890" s="19">
        <v>542</v>
      </c>
      <c r="F3890" s="36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40">
        <f>ROUND((E3890/D3890)*100, 0)</f>
        <v>27</v>
      </c>
      <c r="P3890" s="19">
        <f t="shared" si="120"/>
        <v>38.71</v>
      </c>
      <c r="Q3890" t="s">
        <v>8321</v>
      </c>
      <c r="R3890" t="s">
        <v>8322</v>
      </c>
      <c r="S3890" s="30">
        <f>(((I3890/60)/60)/24)+DATE(1970, 1, 1)</f>
        <v>42792.545810185184</v>
      </c>
      <c r="T3890" s="30">
        <f t="shared" si="121"/>
        <v>42762.545810185184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 s="19">
        <v>8000</v>
      </c>
      <c r="E3891" s="19">
        <v>118</v>
      </c>
      <c r="F3891" s="36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40">
        <f>ROUND((E3891/D3891)*100, 0)</f>
        <v>1</v>
      </c>
      <c r="P3891" s="19">
        <f t="shared" si="120"/>
        <v>13.11</v>
      </c>
      <c r="Q3891" t="s">
        <v>8321</v>
      </c>
      <c r="R3891" t="s">
        <v>8322</v>
      </c>
      <c r="S3891" s="30">
        <f>(((I3891/60)/60)/24)+DATE(1970, 1, 1)</f>
        <v>42008.976388888885</v>
      </c>
      <c r="T3891" s="30">
        <f t="shared" si="121"/>
        <v>41977.004976851851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 s="19">
        <v>15000</v>
      </c>
      <c r="E3892" s="19">
        <v>2524</v>
      </c>
      <c r="F3892" s="36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40">
        <f>ROUND((E3892/D3892)*100, 0)</f>
        <v>17</v>
      </c>
      <c r="P3892" s="19">
        <f t="shared" si="120"/>
        <v>315.5</v>
      </c>
      <c r="Q3892" t="s">
        <v>8321</v>
      </c>
      <c r="R3892" t="s">
        <v>8322</v>
      </c>
      <c r="S3892" s="30">
        <f>(((I3892/60)/60)/24)+DATE(1970, 1, 1)</f>
        <v>42231.758611111116</v>
      </c>
      <c r="T3892" s="30">
        <f t="shared" si="121"/>
        <v>42171.758611111116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 s="19">
        <v>800</v>
      </c>
      <c r="E3893" s="19">
        <v>260</v>
      </c>
      <c r="F3893" s="36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40">
        <f>ROUND((E3893/D3893)*100, 0)</f>
        <v>33</v>
      </c>
      <c r="P3893" s="19">
        <f t="shared" si="120"/>
        <v>37.14</v>
      </c>
      <c r="Q3893" t="s">
        <v>8321</v>
      </c>
      <c r="R3893" t="s">
        <v>8322</v>
      </c>
      <c r="S3893" s="30">
        <f>(((I3893/60)/60)/24)+DATE(1970, 1, 1)</f>
        <v>42086.207638888889</v>
      </c>
      <c r="T3893" s="30">
        <f t="shared" si="121"/>
        <v>42056.1324537037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 s="19">
        <v>1000</v>
      </c>
      <c r="E3894" s="19">
        <v>0</v>
      </c>
      <c r="F3894" s="36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40">
        <f>ROUND((E3894/D3894)*100, 0)</f>
        <v>0</v>
      </c>
      <c r="P3894" s="19">
        <f t="shared" si="120"/>
        <v>0</v>
      </c>
      <c r="Q3894" t="s">
        <v>8321</v>
      </c>
      <c r="R3894" t="s">
        <v>8322</v>
      </c>
      <c r="S3894" s="30">
        <f>(((I3894/60)/60)/24)+DATE(1970, 1, 1)</f>
        <v>41875.291666666664</v>
      </c>
      <c r="T3894" s="30">
        <f t="shared" si="121"/>
        <v>41867.652280092596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 s="19">
        <v>50000</v>
      </c>
      <c r="E3895" s="19">
        <v>10775</v>
      </c>
      <c r="F3895" s="36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40">
        <f>ROUND((E3895/D3895)*100, 0)</f>
        <v>22</v>
      </c>
      <c r="P3895" s="19">
        <f t="shared" si="120"/>
        <v>128.27000000000001</v>
      </c>
      <c r="Q3895" t="s">
        <v>8321</v>
      </c>
      <c r="R3895" t="s">
        <v>8322</v>
      </c>
      <c r="S3895" s="30">
        <f>(((I3895/60)/60)/24)+DATE(1970, 1, 1)</f>
        <v>41821.25</v>
      </c>
      <c r="T3895" s="30">
        <f t="shared" si="121"/>
        <v>41779.657870370371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 s="19">
        <v>15000</v>
      </c>
      <c r="E3896" s="19">
        <v>520</v>
      </c>
      <c r="F3896" s="3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40">
        <f>ROUND((E3896/D3896)*100, 0)</f>
        <v>3</v>
      </c>
      <c r="P3896" s="19">
        <f t="shared" si="120"/>
        <v>47.27</v>
      </c>
      <c r="Q3896" t="s">
        <v>8321</v>
      </c>
      <c r="R3896" t="s">
        <v>8322</v>
      </c>
      <c r="S3896" s="30">
        <f>(((I3896/60)/60)/24)+DATE(1970, 1, 1)</f>
        <v>42710.207638888889</v>
      </c>
      <c r="T3896" s="30">
        <f t="shared" si="121"/>
        <v>42679.958472222221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 s="19">
        <v>1000</v>
      </c>
      <c r="E3897" s="19">
        <v>50</v>
      </c>
      <c r="F3897" s="36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40">
        <f>ROUND((E3897/D3897)*100, 0)</f>
        <v>5</v>
      </c>
      <c r="P3897" s="19">
        <f t="shared" si="120"/>
        <v>50</v>
      </c>
      <c r="Q3897" t="s">
        <v>8321</v>
      </c>
      <c r="R3897" t="s">
        <v>8322</v>
      </c>
      <c r="S3897" s="30">
        <f>(((I3897/60)/60)/24)+DATE(1970, 1, 1)</f>
        <v>42063.250208333338</v>
      </c>
      <c r="T3897" s="30">
        <f t="shared" si="121"/>
        <v>42032.250208333338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 s="19">
        <v>1600</v>
      </c>
      <c r="E3898" s="19">
        <v>170</v>
      </c>
      <c r="F3898" s="36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40">
        <f>ROUND((E3898/D3898)*100, 0)</f>
        <v>11</v>
      </c>
      <c r="P3898" s="19">
        <f t="shared" si="120"/>
        <v>42.5</v>
      </c>
      <c r="Q3898" t="s">
        <v>8321</v>
      </c>
      <c r="R3898" t="s">
        <v>8322</v>
      </c>
      <c r="S3898" s="30">
        <f>(((I3898/60)/60)/24)+DATE(1970, 1, 1)</f>
        <v>41807.191875000004</v>
      </c>
      <c r="T3898" s="30">
        <f t="shared" si="121"/>
        <v>41793.191875000004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 s="19">
        <v>2500</v>
      </c>
      <c r="E3899" s="19">
        <v>440</v>
      </c>
      <c r="F3899" s="36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40">
        <f>ROUND((E3899/D3899)*100, 0)</f>
        <v>18</v>
      </c>
      <c r="P3899" s="19">
        <f t="shared" si="120"/>
        <v>44</v>
      </c>
      <c r="Q3899" t="s">
        <v>8321</v>
      </c>
      <c r="R3899" t="s">
        <v>8322</v>
      </c>
      <c r="S3899" s="30">
        <f>(((I3899/60)/60)/24)+DATE(1970, 1, 1)</f>
        <v>42012.87364583333</v>
      </c>
      <c r="T3899" s="30">
        <f t="shared" si="121"/>
        <v>41982.87364583333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 s="19">
        <v>2500</v>
      </c>
      <c r="E3900" s="19">
        <v>814</v>
      </c>
      <c r="F3900" s="36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40">
        <f>ROUND((E3900/D3900)*100, 0)</f>
        <v>33</v>
      </c>
      <c r="P3900" s="19">
        <f t="shared" si="120"/>
        <v>50.88</v>
      </c>
      <c r="Q3900" t="s">
        <v>8321</v>
      </c>
      <c r="R3900" t="s">
        <v>8322</v>
      </c>
      <c r="S3900" s="30">
        <f>(((I3900/60)/60)/24)+DATE(1970, 1, 1)</f>
        <v>42233.666666666672</v>
      </c>
      <c r="T3900" s="30">
        <f t="shared" si="121"/>
        <v>42193.482291666667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 s="19">
        <v>10000</v>
      </c>
      <c r="E3901" s="19">
        <v>125</v>
      </c>
      <c r="F3901" s="36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40">
        <f>ROUND((E3901/D3901)*100, 0)</f>
        <v>1</v>
      </c>
      <c r="P3901" s="19">
        <f t="shared" si="120"/>
        <v>62.5</v>
      </c>
      <c r="Q3901" t="s">
        <v>8321</v>
      </c>
      <c r="R3901" t="s">
        <v>8322</v>
      </c>
      <c r="S3901" s="30">
        <f>(((I3901/60)/60)/24)+DATE(1970, 1, 1)</f>
        <v>41863.775011574071</v>
      </c>
      <c r="T3901" s="30">
        <f t="shared" si="121"/>
        <v>41843.775011574071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 s="19">
        <v>2500</v>
      </c>
      <c r="E3902" s="19">
        <v>135</v>
      </c>
      <c r="F3902" s="36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40">
        <f>ROUND((E3902/D3902)*100, 0)</f>
        <v>5</v>
      </c>
      <c r="P3902" s="19">
        <f t="shared" si="120"/>
        <v>27</v>
      </c>
      <c r="Q3902" t="s">
        <v>8321</v>
      </c>
      <c r="R3902" t="s">
        <v>8322</v>
      </c>
      <c r="S3902" s="30">
        <f>(((I3902/60)/60)/24)+DATE(1970, 1, 1)</f>
        <v>42166.092488425929</v>
      </c>
      <c r="T3902" s="30">
        <f t="shared" si="121"/>
        <v>42136.092488425929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 s="19">
        <v>3000</v>
      </c>
      <c r="E3903" s="19">
        <v>25</v>
      </c>
      <c r="F3903" s="36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40">
        <f>ROUND((E3903/D3903)*100, 0)</f>
        <v>1</v>
      </c>
      <c r="P3903" s="19">
        <f t="shared" si="120"/>
        <v>25</v>
      </c>
      <c r="Q3903" t="s">
        <v>8321</v>
      </c>
      <c r="R3903" t="s">
        <v>8322</v>
      </c>
      <c r="S3903" s="30">
        <f>(((I3903/60)/60)/24)+DATE(1970, 1, 1)</f>
        <v>42357.826377314821</v>
      </c>
      <c r="T3903" s="30">
        <f t="shared" si="121"/>
        <v>42317.826377314821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 s="19">
        <v>3000</v>
      </c>
      <c r="E3904" s="19">
        <v>1465</v>
      </c>
      <c r="F3904" s="36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40">
        <f>ROUND((E3904/D3904)*100, 0)</f>
        <v>49</v>
      </c>
      <c r="P3904" s="19">
        <f t="shared" si="120"/>
        <v>47.26</v>
      </c>
      <c r="Q3904" t="s">
        <v>8321</v>
      </c>
      <c r="R3904" t="s">
        <v>8322</v>
      </c>
      <c r="S3904" s="30">
        <f>(((I3904/60)/60)/24)+DATE(1970, 1, 1)</f>
        <v>42688.509745370371</v>
      </c>
      <c r="T3904" s="30">
        <f t="shared" si="121"/>
        <v>42663.468078703707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 s="19">
        <v>1500</v>
      </c>
      <c r="E3905" s="19">
        <v>0</v>
      </c>
      <c r="F3905" s="36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40">
        <f>ROUND((E3905/D3905)*100, 0)</f>
        <v>0</v>
      </c>
      <c r="P3905" s="19">
        <f t="shared" si="120"/>
        <v>0</v>
      </c>
      <c r="Q3905" t="s">
        <v>8321</v>
      </c>
      <c r="R3905" t="s">
        <v>8322</v>
      </c>
      <c r="S3905" s="30">
        <f>(((I3905/60)/60)/24)+DATE(1970, 1, 1)</f>
        <v>42230.818055555559</v>
      </c>
      <c r="T3905" s="30">
        <f t="shared" si="121"/>
        <v>42186.01116898148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 s="19">
        <v>10000</v>
      </c>
      <c r="E3906" s="19">
        <v>3</v>
      </c>
      <c r="F3906" s="3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40">
        <f>ROUND((E3906/D3906)*100, 0)</f>
        <v>0</v>
      </c>
      <c r="P3906" s="19">
        <f t="shared" si="120"/>
        <v>1.5</v>
      </c>
      <c r="Q3906" t="s">
        <v>8321</v>
      </c>
      <c r="R3906" t="s">
        <v>8322</v>
      </c>
      <c r="S3906" s="30">
        <f>(((I3906/60)/60)/24)+DATE(1970, 1, 1)</f>
        <v>42109.211111111115</v>
      </c>
      <c r="T3906" s="30">
        <f t="shared" si="121"/>
        <v>42095.229166666672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 s="19">
        <v>1500</v>
      </c>
      <c r="E3907" s="19">
        <v>173</v>
      </c>
      <c r="F3907" s="36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40">
        <f>ROUND((E3907/D3907)*100, 0)</f>
        <v>12</v>
      </c>
      <c r="P3907" s="19">
        <f t="shared" ref="P3907:P3970" si="122">IFERROR(ROUND((E3907/L3907), 2),0)</f>
        <v>24.71</v>
      </c>
      <c r="Q3907" t="s">
        <v>8321</v>
      </c>
      <c r="R3907" t="s">
        <v>8322</v>
      </c>
      <c r="S3907" s="30">
        <f>(((I3907/60)/60)/24)+DATE(1970, 1, 1)</f>
        <v>42166.958333333328</v>
      </c>
      <c r="T3907" s="30">
        <f t="shared" ref="T3907:T3970" si="123">(((J3907/60)/60)/24)+DATE(1970, 1, 1)</f>
        <v>42124.623877314814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 s="19">
        <v>1500</v>
      </c>
      <c r="E3908" s="19">
        <v>1010</v>
      </c>
      <c r="F3908" s="36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40">
        <f>ROUND((E3908/D3908)*100, 0)</f>
        <v>67</v>
      </c>
      <c r="P3908" s="19">
        <f t="shared" si="122"/>
        <v>63.13</v>
      </c>
      <c r="Q3908" t="s">
        <v>8321</v>
      </c>
      <c r="R3908" t="s">
        <v>8322</v>
      </c>
      <c r="S3908" s="30">
        <f>(((I3908/60)/60)/24)+DATE(1970, 1, 1)</f>
        <v>42181.559027777781</v>
      </c>
      <c r="T3908" s="30">
        <f t="shared" si="123"/>
        <v>42143.917743055557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 s="19">
        <v>1000</v>
      </c>
      <c r="E3909" s="19">
        <v>153</v>
      </c>
      <c r="F3909" s="36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40">
        <f>ROUND((E3909/D3909)*100, 0)</f>
        <v>15</v>
      </c>
      <c r="P3909" s="19">
        <f t="shared" si="122"/>
        <v>38.25</v>
      </c>
      <c r="Q3909" t="s">
        <v>8321</v>
      </c>
      <c r="R3909" t="s">
        <v>8322</v>
      </c>
      <c r="S3909" s="30">
        <f>(((I3909/60)/60)/24)+DATE(1970, 1, 1)</f>
        <v>41938.838888888888</v>
      </c>
      <c r="T3909" s="30">
        <f t="shared" si="123"/>
        <v>41906.819513888891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 s="19">
        <v>750</v>
      </c>
      <c r="E3910" s="19">
        <v>65</v>
      </c>
      <c r="F3910" s="36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40">
        <f>ROUND((E3910/D3910)*100, 0)</f>
        <v>9</v>
      </c>
      <c r="P3910" s="19">
        <f t="shared" si="122"/>
        <v>16.25</v>
      </c>
      <c r="Q3910" t="s">
        <v>8321</v>
      </c>
      <c r="R3910" t="s">
        <v>8322</v>
      </c>
      <c r="S3910" s="30">
        <f>(((I3910/60)/60)/24)+DATE(1970, 1, 1)</f>
        <v>41849.135370370372</v>
      </c>
      <c r="T3910" s="30">
        <f t="shared" si="123"/>
        <v>41834.135370370372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 s="19">
        <v>60000</v>
      </c>
      <c r="E3911" s="19">
        <v>135</v>
      </c>
      <c r="F3911" s="36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40">
        <f>ROUND((E3911/D3911)*100, 0)</f>
        <v>0</v>
      </c>
      <c r="P3911" s="19">
        <f t="shared" si="122"/>
        <v>33.75</v>
      </c>
      <c r="Q3911" t="s">
        <v>8321</v>
      </c>
      <c r="R3911" t="s">
        <v>8322</v>
      </c>
      <c r="S3911" s="30">
        <f>(((I3911/60)/60)/24)+DATE(1970, 1, 1)</f>
        <v>41893.359282407408</v>
      </c>
      <c r="T3911" s="30">
        <f t="shared" si="123"/>
        <v>41863.359282407408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 s="19">
        <v>6000</v>
      </c>
      <c r="E3912" s="19">
        <v>185</v>
      </c>
      <c r="F3912" s="36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40">
        <f>ROUND((E3912/D3912)*100, 0)</f>
        <v>3</v>
      </c>
      <c r="P3912" s="19">
        <f t="shared" si="122"/>
        <v>61.67</v>
      </c>
      <c r="Q3912" t="s">
        <v>8321</v>
      </c>
      <c r="R3912" t="s">
        <v>8322</v>
      </c>
      <c r="S3912" s="30">
        <f>(((I3912/60)/60)/24)+DATE(1970, 1, 1)</f>
        <v>42254.756909722222</v>
      </c>
      <c r="T3912" s="30">
        <f t="shared" si="123"/>
        <v>42224.756909722222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 s="19">
        <v>8000</v>
      </c>
      <c r="E3913" s="19">
        <v>2993</v>
      </c>
      <c r="F3913" s="36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40">
        <f>ROUND((E3913/D3913)*100, 0)</f>
        <v>37</v>
      </c>
      <c r="P3913" s="19">
        <f t="shared" si="122"/>
        <v>83.14</v>
      </c>
      <c r="Q3913" t="s">
        <v>8321</v>
      </c>
      <c r="R3913" t="s">
        <v>8322</v>
      </c>
      <c r="S3913" s="30">
        <f>(((I3913/60)/60)/24)+DATE(1970, 1, 1)</f>
        <v>41969.853900462964</v>
      </c>
      <c r="T3913" s="30">
        <f t="shared" si="123"/>
        <v>41939.8122337963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 s="19">
        <v>15000</v>
      </c>
      <c r="E3914" s="19">
        <v>1</v>
      </c>
      <c r="F3914" s="36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40">
        <f>ROUND((E3914/D3914)*100, 0)</f>
        <v>0</v>
      </c>
      <c r="P3914" s="19">
        <f t="shared" si="122"/>
        <v>1</v>
      </c>
      <c r="Q3914" t="s">
        <v>8321</v>
      </c>
      <c r="R3914" t="s">
        <v>8322</v>
      </c>
      <c r="S3914" s="30">
        <f>(((I3914/60)/60)/24)+DATE(1970, 1, 1)</f>
        <v>42119.190972222219</v>
      </c>
      <c r="T3914" s="30">
        <f t="shared" si="123"/>
        <v>42059.270023148143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 s="19">
        <v>10000</v>
      </c>
      <c r="E3915" s="19">
        <v>1000</v>
      </c>
      <c r="F3915" s="36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40">
        <f>ROUND((E3915/D3915)*100, 0)</f>
        <v>10</v>
      </c>
      <c r="P3915" s="19">
        <f t="shared" si="122"/>
        <v>142.86000000000001</v>
      </c>
      <c r="Q3915" t="s">
        <v>8321</v>
      </c>
      <c r="R3915" t="s">
        <v>8322</v>
      </c>
      <c r="S3915" s="30">
        <f>(((I3915/60)/60)/24)+DATE(1970, 1, 1)</f>
        <v>42338.252881944441</v>
      </c>
      <c r="T3915" s="30">
        <f t="shared" si="123"/>
        <v>42308.211215277777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 s="19">
        <v>2500</v>
      </c>
      <c r="E3916" s="19">
        <v>909</v>
      </c>
      <c r="F3916" s="3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40">
        <f>ROUND((E3916/D3916)*100, 0)</f>
        <v>36</v>
      </c>
      <c r="P3916" s="19">
        <f t="shared" si="122"/>
        <v>33.67</v>
      </c>
      <c r="Q3916" t="s">
        <v>8321</v>
      </c>
      <c r="R3916" t="s">
        <v>8322</v>
      </c>
      <c r="S3916" s="30">
        <f>(((I3916/60)/60)/24)+DATE(1970, 1, 1)</f>
        <v>42134.957638888889</v>
      </c>
      <c r="T3916" s="30">
        <f t="shared" si="123"/>
        <v>42114.818935185183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 s="19">
        <v>1500</v>
      </c>
      <c r="E3917" s="19">
        <v>5</v>
      </c>
      <c r="F3917" s="36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40">
        <f>ROUND((E3917/D3917)*100, 0)</f>
        <v>0</v>
      </c>
      <c r="P3917" s="19">
        <f t="shared" si="122"/>
        <v>5</v>
      </c>
      <c r="Q3917" t="s">
        <v>8321</v>
      </c>
      <c r="R3917" t="s">
        <v>8322</v>
      </c>
      <c r="S3917" s="30">
        <f>(((I3917/60)/60)/24)+DATE(1970, 1, 1)</f>
        <v>42522.98505787037</v>
      </c>
      <c r="T3917" s="30">
        <f t="shared" si="123"/>
        <v>42492.98505787037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 s="19">
        <v>2000</v>
      </c>
      <c r="E3918" s="19">
        <v>0</v>
      </c>
      <c r="F3918" s="36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40">
        <f>ROUND((E3918/D3918)*100, 0)</f>
        <v>0</v>
      </c>
      <c r="P3918" s="19">
        <f t="shared" si="122"/>
        <v>0</v>
      </c>
      <c r="Q3918" t="s">
        <v>8321</v>
      </c>
      <c r="R3918" t="s">
        <v>8322</v>
      </c>
      <c r="S3918" s="30">
        <f>(((I3918/60)/60)/24)+DATE(1970, 1, 1)</f>
        <v>42524.471666666665</v>
      </c>
      <c r="T3918" s="30">
        <f t="shared" si="123"/>
        <v>42494.471666666665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 s="19">
        <v>3500</v>
      </c>
      <c r="E3919" s="19">
        <v>10</v>
      </c>
      <c r="F3919" s="36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40">
        <f>ROUND((E3919/D3919)*100, 0)</f>
        <v>0</v>
      </c>
      <c r="P3919" s="19">
        <f t="shared" si="122"/>
        <v>10</v>
      </c>
      <c r="Q3919" t="s">
        <v>8321</v>
      </c>
      <c r="R3919" t="s">
        <v>8322</v>
      </c>
      <c r="S3919" s="30">
        <f>(((I3919/60)/60)/24)+DATE(1970, 1, 1)</f>
        <v>41893.527326388888</v>
      </c>
      <c r="T3919" s="30">
        <f t="shared" si="123"/>
        <v>41863.527326388888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 s="19">
        <v>60000</v>
      </c>
      <c r="E3920" s="19">
        <v>120</v>
      </c>
      <c r="F3920" s="36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40">
        <f>ROUND((E3920/D3920)*100, 0)</f>
        <v>0</v>
      </c>
      <c r="P3920" s="19">
        <f t="shared" si="122"/>
        <v>40</v>
      </c>
      <c r="Q3920" t="s">
        <v>8321</v>
      </c>
      <c r="R3920" t="s">
        <v>8322</v>
      </c>
      <c r="S3920" s="30">
        <f>(((I3920/60)/60)/24)+DATE(1970, 1, 1)</f>
        <v>41855.666666666664</v>
      </c>
      <c r="T3920" s="30">
        <f t="shared" si="123"/>
        <v>41843.664618055554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 s="19">
        <v>5000</v>
      </c>
      <c r="E3921" s="19">
        <v>90</v>
      </c>
      <c r="F3921" s="36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40">
        <f>ROUND((E3921/D3921)*100, 0)</f>
        <v>2</v>
      </c>
      <c r="P3921" s="19">
        <f t="shared" si="122"/>
        <v>30</v>
      </c>
      <c r="Q3921" t="s">
        <v>8321</v>
      </c>
      <c r="R3921" t="s">
        <v>8322</v>
      </c>
      <c r="S3921" s="30">
        <f>(((I3921/60)/60)/24)+DATE(1970, 1, 1)</f>
        <v>42387</v>
      </c>
      <c r="T3921" s="30">
        <f t="shared" si="123"/>
        <v>42358.684872685189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 s="19">
        <v>2500</v>
      </c>
      <c r="E3922" s="19">
        <v>135</v>
      </c>
      <c r="F3922" s="36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40">
        <f>ROUND((E3922/D3922)*100, 0)</f>
        <v>5</v>
      </c>
      <c r="P3922" s="19">
        <f t="shared" si="122"/>
        <v>45</v>
      </c>
      <c r="Q3922" t="s">
        <v>8321</v>
      </c>
      <c r="R3922" t="s">
        <v>8322</v>
      </c>
      <c r="S3922" s="30">
        <f>(((I3922/60)/60)/24)+DATE(1970, 1, 1)</f>
        <v>42687.428935185191</v>
      </c>
      <c r="T3922" s="30">
        <f t="shared" si="123"/>
        <v>42657.38726851852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 s="19">
        <v>3000</v>
      </c>
      <c r="E3923" s="19">
        <v>0</v>
      </c>
      <c r="F3923" s="36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40">
        <f>ROUND((E3923/D3923)*100, 0)</f>
        <v>0</v>
      </c>
      <c r="P3923" s="19">
        <f t="shared" si="122"/>
        <v>0</v>
      </c>
      <c r="Q3923" t="s">
        <v>8321</v>
      </c>
      <c r="R3923" t="s">
        <v>8322</v>
      </c>
      <c r="S3923" s="30">
        <f>(((I3923/60)/60)/24)+DATE(1970, 1, 1)</f>
        <v>41938.75</v>
      </c>
      <c r="T3923" s="30">
        <f t="shared" si="123"/>
        <v>41926.542303240742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 s="19">
        <v>750</v>
      </c>
      <c r="E3924" s="19">
        <v>61</v>
      </c>
      <c r="F3924" s="36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40">
        <f>ROUND((E3924/D3924)*100, 0)</f>
        <v>8</v>
      </c>
      <c r="P3924" s="19">
        <f t="shared" si="122"/>
        <v>10.17</v>
      </c>
      <c r="Q3924" t="s">
        <v>8321</v>
      </c>
      <c r="R3924" t="s">
        <v>8322</v>
      </c>
      <c r="S3924" s="30">
        <f>(((I3924/60)/60)/24)+DATE(1970, 1, 1)</f>
        <v>42065.958333333328</v>
      </c>
      <c r="T3924" s="30">
        <f t="shared" si="123"/>
        <v>42020.768634259264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 s="19">
        <v>11500</v>
      </c>
      <c r="E3925" s="19">
        <v>1384</v>
      </c>
      <c r="F3925" s="36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40">
        <f>ROUND((E3925/D3925)*100, 0)</f>
        <v>12</v>
      </c>
      <c r="P3925" s="19">
        <f t="shared" si="122"/>
        <v>81.41</v>
      </c>
      <c r="Q3925" t="s">
        <v>8321</v>
      </c>
      <c r="R3925" t="s">
        <v>8322</v>
      </c>
      <c r="S3925" s="30">
        <f>(((I3925/60)/60)/24)+DATE(1970, 1, 1)</f>
        <v>42103.979988425926</v>
      </c>
      <c r="T3925" s="30">
        <f t="shared" si="123"/>
        <v>42075.979988425926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 s="19">
        <v>15000</v>
      </c>
      <c r="E3926" s="19">
        <v>2290</v>
      </c>
      <c r="F3926" s="3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40">
        <f>ROUND((E3926/D3926)*100, 0)</f>
        <v>15</v>
      </c>
      <c r="P3926" s="19">
        <f t="shared" si="122"/>
        <v>57.25</v>
      </c>
      <c r="Q3926" t="s">
        <v>8321</v>
      </c>
      <c r="R3926" t="s">
        <v>8322</v>
      </c>
      <c r="S3926" s="30">
        <f>(((I3926/60)/60)/24)+DATE(1970, 1, 1)</f>
        <v>41816.959745370368</v>
      </c>
      <c r="T3926" s="30">
        <f t="shared" si="123"/>
        <v>41786.959745370368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 s="19">
        <v>150</v>
      </c>
      <c r="E3927" s="19">
        <v>15</v>
      </c>
      <c r="F3927" s="36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40">
        <f>ROUND((E3927/D3927)*100, 0)</f>
        <v>10</v>
      </c>
      <c r="P3927" s="19">
        <f t="shared" si="122"/>
        <v>5</v>
      </c>
      <c r="Q3927" t="s">
        <v>8321</v>
      </c>
      <c r="R3927" t="s">
        <v>8322</v>
      </c>
      <c r="S3927" s="30">
        <f>(((I3927/60)/60)/24)+DATE(1970, 1, 1)</f>
        <v>41850.870821759258</v>
      </c>
      <c r="T3927" s="30">
        <f t="shared" si="123"/>
        <v>41820.870821759258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 s="19">
        <v>5000</v>
      </c>
      <c r="E3928" s="19">
        <v>15</v>
      </c>
      <c r="F3928" s="36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40">
        <f>ROUND((E3928/D3928)*100, 0)</f>
        <v>0</v>
      </c>
      <c r="P3928" s="19">
        <f t="shared" si="122"/>
        <v>15</v>
      </c>
      <c r="Q3928" t="s">
        <v>8321</v>
      </c>
      <c r="R3928" t="s">
        <v>8322</v>
      </c>
      <c r="S3928" s="30">
        <f>(((I3928/60)/60)/24)+DATE(1970, 1, 1)</f>
        <v>42000.085046296299</v>
      </c>
      <c r="T3928" s="30">
        <f t="shared" si="123"/>
        <v>41970.085046296299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 s="19">
        <v>2500</v>
      </c>
      <c r="E3929" s="19">
        <v>25</v>
      </c>
      <c r="F3929" s="36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40">
        <f>ROUND((E3929/D3929)*100, 0)</f>
        <v>1</v>
      </c>
      <c r="P3929" s="19">
        <f t="shared" si="122"/>
        <v>12.5</v>
      </c>
      <c r="Q3929" t="s">
        <v>8321</v>
      </c>
      <c r="R3929" t="s">
        <v>8322</v>
      </c>
      <c r="S3929" s="30">
        <f>(((I3929/60)/60)/24)+DATE(1970, 1, 1)</f>
        <v>41860.267407407409</v>
      </c>
      <c r="T3929" s="30">
        <f t="shared" si="123"/>
        <v>41830.267407407409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 s="19">
        <v>5000</v>
      </c>
      <c r="E3930" s="19">
        <v>651</v>
      </c>
      <c r="F3930" s="36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40">
        <f>ROUND((E3930/D3930)*100, 0)</f>
        <v>13</v>
      </c>
      <c r="P3930" s="19">
        <f t="shared" si="122"/>
        <v>93</v>
      </c>
      <c r="Q3930" t="s">
        <v>8321</v>
      </c>
      <c r="R3930" t="s">
        <v>8322</v>
      </c>
      <c r="S3930" s="30">
        <f>(((I3930/60)/60)/24)+DATE(1970, 1, 1)</f>
        <v>42293.207638888889</v>
      </c>
      <c r="T3930" s="30">
        <f t="shared" si="123"/>
        <v>42265.683182870373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 s="19">
        <v>20000</v>
      </c>
      <c r="E3931" s="19">
        <v>453</v>
      </c>
      <c r="F3931" s="36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40">
        <f>ROUND((E3931/D3931)*100, 0)</f>
        <v>2</v>
      </c>
      <c r="P3931" s="19">
        <f t="shared" si="122"/>
        <v>32.36</v>
      </c>
      <c r="Q3931" t="s">
        <v>8321</v>
      </c>
      <c r="R3931" t="s">
        <v>8322</v>
      </c>
      <c r="S3931" s="30">
        <f>(((I3931/60)/60)/24)+DATE(1970, 1, 1)</f>
        <v>42631.827141203699</v>
      </c>
      <c r="T3931" s="30">
        <f t="shared" si="123"/>
        <v>42601.827141203699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 s="19">
        <v>10000</v>
      </c>
      <c r="E3932" s="19">
        <v>0</v>
      </c>
      <c r="F3932" s="36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40">
        <f>ROUND((E3932/D3932)*100, 0)</f>
        <v>0</v>
      </c>
      <c r="P3932" s="19">
        <f t="shared" si="122"/>
        <v>0</v>
      </c>
      <c r="Q3932" t="s">
        <v>8321</v>
      </c>
      <c r="R3932" t="s">
        <v>8322</v>
      </c>
      <c r="S3932" s="30">
        <f>(((I3932/60)/60)/24)+DATE(1970, 1, 1)</f>
        <v>42461.25</v>
      </c>
      <c r="T3932" s="30">
        <f t="shared" si="123"/>
        <v>42433.338749999995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 s="19">
        <v>8000</v>
      </c>
      <c r="E3933" s="19">
        <v>0</v>
      </c>
      <c r="F3933" s="36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40">
        <f>ROUND((E3933/D3933)*100, 0)</f>
        <v>0</v>
      </c>
      <c r="P3933" s="19">
        <f t="shared" si="122"/>
        <v>0</v>
      </c>
      <c r="Q3933" t="s">
        <v>8321</v>
      </c>
      <c r="R3933" t="s">
        <v>8322</v>
      </c>
      <c r="S3933" s="30">
        <f>(((I3933/60)/60)/24)+DATE(1970, 1, 1)</f>
        <v>42253.151701388888</v>
      </c>
      <c r="T3933" s="30">
        <f t="shared" si="123"/>
        <v>42228.151701388888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 s="19">
        <v>12000</v>
      </c>
      <c r="E3934" s="19">
        <v>1</v>
      </c>
      <c r="F3934" s="36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40">
        <f>ROUND((E3934/D3934)*100, 0)</f>
        <v>0</v>
      </c>
      <c r="P3934" s="19">
        <f t="shared" si="122"/>
        <v>1</v>
      </c>
      <c r="Q3934" t="s">
        <v>8321</v>
      </c>
      <c r="R3934" t="s">
        <v>8322</v>
      </c>
      <c r="S3934" s="30">
        <f>(((I3934/60)/60)/24)+DATE(1970, 1, 1)</f>
        <v>42445.126898148148</v>
      </c>
      <c r="T3934" s="30">
        <f t="shared" si="123"/>
        <v>42415.168564814812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 s="19">
        <v>7000</v>
      </c>
      <c r="E3935" s="19">
        <v>1102</v>
      </c>
      <c r="F3935" s="36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40">
        <f>ROUND((E3935/D3935)*100, 0)</f>
        <v>16</v>
      </c>
      <c r="P3935" s="19">
        <f t="shared" si="122"/>
        <v>91.83</v>
      </c>
      <c r="Q3935" t="s">
        <v>8321</v>
      </c>
      <c r="R3935" t="s">
        <v>8322</v>
      </c>
      <c r="S3935" s="30">
        <f>(((I3935/60)/60)/24)+DATE(1970, 1, 1)</f>
        <v>42568.029861111107</v>
      </c>
      <c r="T3935" s="30">
        <f t="shared" si="123"/>
        <v>42538.968310185184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 s="19">
        <v>5000</v>
      </c>
      <c r="E3936" s="19">
        <v>550</v>
      </c>
      <c r="F3936" s="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40">
        <f>ROUND((E3936/D3936)*100, 0)</f>
        <v>11</v>
      </c>
      <c r="P3936" s="19">
        <f t="shared" si="122"/>
        <v>45.83</v>
      </c>
      <c r="Q3936" t="s">
        <v>8321</v>
      </c>
      <c r="R3936" t="s">
        <v>8322</v>
      </c>
      <c r="S3936" s="30">
        <f>(((I3936/60)/60)/24)+DATE(1970, 1, 1)</f>
        <v>42278.541666666672</v>
      </c>
      <c r="T3936" s="30">
        <f t="shared" si="123"/>
        <v>42233.671747685185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 s="19">
        <v>3000</v>
      </c>
      <c r="E3937" s="19">
        <v>1315</v>
      </c>
      <c r="F3937" s="36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40">
        <f>ROUND((E3937/D3937)*100, 0)</f>
        <v>44</v>
      </c>
      <c r="P3937" s="19">
        <f t="shared" si="122"/>
        <v>57.17</v>
      </c>
      <c r="Q3937" t="s">
        <v>8321</v>
      </c>
      <c r="R3937" t="s">
        <v>8322</v>
      </c>
      <c r="S3937" s="30">
        <f>(((I3937/60)/60)/24)+DATE(1970, 1, 1)</f>
        <v>42281.656782407401</v>
      </c>
      <c r="T3937" s="30">
        <f t="shared" si="123"/>
        <v>42221.656782407401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 s="19">
        <v>20000</v>
      </c>
      <c r="E3938" s="19">
        <v>0</v>
      </c>
      <c r="F3938" s="36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40">
        <f>ROUND((E3938/D3938)*100, 0)</f>
        <v>0</v>
      </c>
      <c r="P3938" s="19">
        <f t="shared" si="122"/>
        <v>0</v>
      </c>
      <c r="Q3938" t="s">
        <v>8321</v>
      </c>
      <c r="R3938" t="s">
        <v>8322</v>
      </c>
      <c r="S3938" s="30">
        <f>(((I3938/60)/60)/24)+DATE(1970, 1, 1)</f>
        <v>42705.304629629631</v>
      </c>
      <c r="T3938" s="30">
        <f t="shared" si="123"/>
        <v>42675.262962962966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 s="19">
        <v>2885</v>
      </c>
      <c r="E3939" s="19">
        <v>2485</v>
      </c>
      <c r="F3939" s="36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40">
        <f>ROUND((E3939/D3939)*100, 0)</f>
        <v>86</v>
      </c>
      <c r="P3939" s="19">
        <f t="shared" si="122"/>
        <v>248.5</v>
      </c>
      <c r="Q3939" t="s">
        <v>8321</v>
      </c>
      <c r="R3939" t="s">
        <v>8322</v>
      </c>
      <c r="S3939" s="30">
        <f>(((I3939/60)/60)/24)+DATE(1970, 1, 1)</f>
        <v>42562.631481481483</v>
      </c>
      <c r="T3939" s="30">
        <f t="shared" si="123"/>
        <v>42534.631481481483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 s="19">
        <v>3255</v>
      </c>
      <c r="E3940" s="19">
        <v>397</v>
      </c>
      <c r="F3940" s="36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40">
        <f>ROUND((E3940/D3940)*100, 0)</f>
        <v>12</v>
      </c>
      <c r="P3940" s="19">
        <f t="shared" si="122"/>
        <v>79.400000000000006</v>
      </c>
      <c r="Q3940" t="s">
        <v>8321</v>
      </c>
      <c r="R3940" t="s">
        <v>8322</v>
      </c>
      <c r="S3940" s="30">
        <f>(((I3940/60)/60)/24)+DATE(1970, 1, 1)</f>
        <v>42182.905717592599</v>
      </c>
      <c r="T3940" s="30">
        <f t="shared" si="123"/>
        <v>42151.905717592599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 s="19">
        <v>5000</v>
      </c>
      <c r="E3941" s="19">
        <v>5</v>
      </c>
      <c r="F3941" s="36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40">
        <f>ROUND((E3941/D3941)*100, 0)</f>
        <v>0</v>
      </c>
      <c r="P3941" s="19">
        <f t="shared" si="122"/>
        <v>5</v>
      </c>
      <c r="Q3941" t="s">
        <v>8321</v>
      </c>
      <c r="R3941" t="s">
        <v>8322</v>
      </c>
      <c r="S3941" s="30">
        <f>(((I3941/60)/60)/24)+DATE(1970, 1, 1)</f>
        <v>41919.1875</v>
      </c>
      <c r="T3941" s="30">
        <f t="shared" si="123"/>
        <v>41915.400219907409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 s="19">
        <v>5000</v>
      </c>
      <c r="E3942" s="19">
        <v>11</v>
      </c>
      <c r="F3942" s="36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40">
        <f>ROUND((E3942/D3942)*100, 0)</f>
        <v>0</v>
      </c>
      <c r="P3942" s="19">
        <f t="shared" si="122"/>
        <v>5.5</v>
      </c>
      <c r="Q3942" t="s">
        <v>8321</v>
      </c>
      <c r="R3942" t="s">
        <v>8322</v>
      </c>
      <c r="S3942" s="30">
        <f>(((I3942/60)/60)/24)+DATE(1970, 1, 1)</f>
        <v>42006.492488425924</v>
      </c>
      <c r="T3942" s="30">
        <f t="shared" si="123"/>
        <v>41961.492488425924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 s="19">
        <v>5500</v>
      </c>
      <c r="E3943" s="19">
        <v>50</v>
      </c>
      <c r="F3943" s="36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40">
        <f>ROUND((E3943/D3943)*100, 0)</f>
        <v>1</v>
      </c>
      <c r="P3943" s="19">
        <f t="shared" si="122"/>
        <v>25</v>
      </c>
      <c r="Q3943" t="s">
        <v>8321</v>
      </c>
      <c r="R3943" t="s">
        <v>8322</v>
      </c>
      <c r="S3943" s="30">
        <f>(((I3943/60)/60)/24)+DATE(1970, 1, 1)</f>
        <v>41968.041666666672</v>
      </c>
      <c r="T3943" s="30">
        <f t="shared" si="123"/>
        <v>41940.587233796294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 s="19">
        <v>1200</v>
      </c>
      <c r="E3944" s="19">
        <v>0</v>
      </c>
      <c r="F3944" s="36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40">
        <f>ROUND((E3944/D3944)*100, 0)</f>
        <v>0</v>
      </c>
      <c r="P3944" s="19">
        <f t="shared" si="122"/>
        <v>0</v>
      </c>
      <c r="Q3944" t="s">
        <v>8321</v>
      </c>
      <c r="R3944" t="s">
        <v>8322</v>
      </c>
      <c r="S3944" s="30">
        <f>(((I3944/60)/60)/24)+DATE(1970, 1, 1)</f>
        <v>42171.904097222221</v>
      </c>
      <c r="T3944" s="30">
        <f t="shared" si="123"/>
        <v>42111.904097222221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 s="19">
        <v>5000</v>
      </c>
      <c r="E3945" s="19">
        <v>1782</v>
      </c>
      <c r="F3945" s="36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40">
        <f>ROUND((E3945/D3945)*100, 0)</f>
        <v>36</v>
      </c>
      <c r="P3945" s="19">
        <f t="shared" si="122"/>
        <v>137.08000000000001</v>
      </c>
      <c r="Q3945" t="s">
        <v>8321</v>
      </c>
      <c r="R3945" t="s">
        <v>8322</v>
      </c>
      <c r="S3945" s="30">
        <f>(((I3945/60)/60)/24)+DATE(1970, 1, 1)</f>
        <v>42310.701388888891</v>
      </c>
      <c r="T3945" s="30">
        <f t="shared" si="123"/>
        <v>42279.778564814813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 s="19">
        <v>5000</v>
      </c>
      <c r="E3946" s="19">
        <v>0</v>
      </c>
      <c r="F3946" s="3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40">
        <f>ROUND((E3946/D3946)*100, 0)</f>
        <v>0</v>
      </c>
      <c r="P3946" s="19">
        <f t="shared" si="122"/>
        <v>0</v>
      </c>
      <c r="Q3946" t="s">
        <v>8321</v>
      </c>
      <c r="R3946" t="s">
        <v>8322</v>
      </c>
      <c r="S3946" s="30">
        <f>(((I3946/60)/60)/24)+DATE(1970, 1, 1)</f>
        <v>42243.662905092591</v>
      </c>
      <c r="T3946" s="30">
        <f t="shared" si="123"/>
        <v>42213.662905092591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 s="19">
        <v>2000</v>
      </c>
      <c r="E3947" s="19">
        <v>5</v>
      </c>
      <c r="F3947" s="36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40">
        <f>ROUND((E3947/D3947)*100, 0)</f>
        <v>0</v>
      </c>
      <c r="P3947" s="19">
        <f t="shared" si="122"/>
        <v>5</v>
      </c>
      <c r="Q3947" t="s">
        <v>8321</v>
      </c>
      <c r="R3947" t="s">
        <v>8322</v>
      </c>
      <c r="S3947" s="30">
        <f>(((I3947/60)/60)/24)+DATE(1970, 1, 1)</f>
        <v>42139.801712962959</v>
      </c>
      <c r="T3947" s="30">
        <f t="shared" si="123"/>
        <v>42109.801712962959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 s="19">
        <v>6000</v>
      </c>
      <c r="E3948" s="19">
        <v>195</v>
      </c>
      <c r="F3948" s="36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40">
        <f>ROUND((E3948/D3948)*100, 0)</f>
        <v>3</v>
      </c>
      <c r="P3948" s="19">
        <f t="shared" si="122"/>
        <v>39</v>
      </c>
      <c r="Q3948" t="s">
        <v>8321</v>
      </c>
      <c r="R3948" t="s">
        <v>8322</v>
      </c>
      <c r="S3948" s="30">
        <f>(((I3948/60)/60)/24)+DATE(1970, 1, 1)</f>
        <v>42063.333333333328</v>
      </c>
      <c r="T3948" s="30">
        <f t="shared" si="123"/>
        <v>42031.833587962959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 s="19">
        <v>3000</v>
      </c>
      <c r="E3949" s="19">
        <v>101</v>
      </c>
      <c r="F3949" s="36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40">
        <f>ROUND((E3949/D3949)*100, 0)</f>
        <v>3</v>
      </c>
      <c r="P3949" s="19">
        <f t="shared" si="122"/>
        <v>50.5</v>
      </c>
      <c r="Q3949" t="s">
        <v>8321</v>
      </c>
      <c r="R3949" t="s">
        <v>8322</v>
      </c>
      <c r="S3949" s="30">
        <f>(((I3949/60)/60)/24)+DATE(1970, 1, 1)</f>
        <v>42645.142870370371</v>
      </c>
      <c r="T3949" s="30">
        <f t="shared" si="123"/>
        <v>42615.142870370371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 s="19">
        <v>30000</v>
      </c>
      <c r="E3950" s="19">
        <v>0</v>
      </c>
      <c r="F3950" s="36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40">
        <f>ROUND((E3950/D3950)*100, 0)</f>
        <v>0</v>
      </c>
      <c r="P3950" s="19">
        <f t="shared" si="122"/>
        <v>0</v>
      </c>
      <c r="Q3950" t="s">
        <v>8321</v>
      </c>
      <c r="R3950" t="s">
        <v>8322</v>
      </c>
      <c r="S3950" s="30">
        <f>(((I3950/60)/60)/24)+DATE(1970, 1, 1)</f>
        <v>41889.325497685182</v>
      </c>
      <c r="T3950" s="30">
        <f t="shared" si="123"/>
        <v>41829.325497685182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 s="19">
        <v>10000</v>
      </c>
      <c r="E3951" s="19">
        <v>1577</v>
      </c>
      <c r="F3951" s="36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40">
        <f>ROUND((E3951/D3951)*100, 0)</f>
        <v>16</v>
      </c>
      <c r="P3951" s="19">
        <f t="shared" si="122"/>
        <v>49.28</v>
      </c>
      <c r="Q3951" t="s">
        <v>8321</v>
      </c>
      <c r="R3951" t="s">
        <v>8322</v>
      </c>
      <c r="S3951" s="30">
        <f>(((I3951/60)/60)/24)+DATE(1970, 1, 1)</f>
        <v>42046.120613425926</v>
      </c>
      <c r="T3951" s="30">
        <f t="shared" si="123"/>
        <v>42016.120613425926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 s="19">
        <v>4000</v>
      </c>
      <c r="E3952" s="19">
        <v>25</v>
      </c>
      <c r="F3952" s="36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40">
        <f>ROUND((E3952/D3952)*100, 0)</f>
        <v>1</v>
      </c>
      <c r="P3952" s="19">
        <f t="shared" si="122"/>
        <v>25</v>
      </c>
      <c r="Q3952" t="s">
        <v>8321</v>
      </c>
      <c r="R3952" t="s">
        <v>8322</v>
      </c>
      <c r="S3952" s="30">
        <f>(((I3952/60)/60)/24)+DATE(1970, 1, 1)</f>
        <v>42468.774305555555</v>
      </c>
      <c r="T3952" s="30">
        <f t="shared" si="123"/>
        <v>42439.702314814815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 s="19">
        <v>200000</v>
      </c>
      <c r="E3953" s="19">
        <v>1</v>
      </c>
      <c r="F3953" s="36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40">
        <f>ROUND((E3953/D3953)*100, 0)</f>
        <v>0</v>
      </c>
      <c r="P3953" s="19">
        <f t="shared" si="122"/>
        <v>1</v>
      </c>
      <c r="Q3953" t="s">
        <v>8321</v>
      </c>
      <c r="R3953" t="s">
        <v>8322</v>
      </c>
      <c r="S3953" s="30">
        <f>(((I3953/60)/60)/24)+DATE(1970, 1, 1)</f>
        <v>42493.784050925926</v>
      </c>
      <c r="T3953" s="30">
        <f t="shared" si="123"/>
        <v>42433.825717592597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 s="19">
        <v>26000</v>
      </c>
      <c r="E3954" s="19">
        <v>25</v>
      </c>
      <c r="F3954" s="36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40">
        <f>ROUND((E3954/D3954)*100, 0)</f>
        <v>0</v>
      </c>
      <c r="P3954" s="19">
        <f t="shared" si="122"/>
        <v>25</v>
      </c>
      <c r="Q3954" t="s">
        <v>8321</v>
      </c>
      <c r="R3954" t="s">
        <v>8322</v>
      </c>
      <c r="S3954" s="30">
        <f>(((I3954/60)/60)/24)+DATE(1970, 1, 1)</f>
        <v>42303.790393518517</v>
      </c>
      <c r="T3954" s="30">
        <f t="shared" si="123"/>
        <v>42243.790393518517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 s="19">
        <v>17600</v>
      </c>
      <c r="E3955" s="19">
        <v>0</v>
      </c>
      <c r="F3955" s="36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40">
        <f>ROUND((E3955/D3955)*100, 0)</f>
        <v>0</v>
      </c>
      <c r="P3955" s="19">
        <f t="shared" si="122"/>
        <v>0</v>
      </c>
      <c r="Q3955" t="s">
        <v>8321</v>
      </c>
      <c r="R3955" t="s">
        <v>8322</v>
      </c>
      <c r="S3955" s="30">
        <f>(((I3955/60)/60)/24)+DATE(1970, 1, 1)</f>
        <v>42580.978472222225</v>
      </c>
      <c r="T3955" s="30">
        <f t="shared" si="123"/>
        <v>42550.048449074078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 s="19">
        <v>25000</v>
      </c>
      <c r="E3956" s="19">
        <v>0</v>
      </c>
      <c r="F3956" s="3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40">
        <f>ROUND((E3956/D3956)*100, 0)</f>
        <v>0</v>
      </c>
      <c r="P3956" s="19">
        <f t="shared" si="122"/>
        <v>0</v>
      </c>
      <c r="Q3956" t="s">
        <v>8321</v>
      </c>
      <c r="R3956" t="s">
        <v>8322</v>
      </c>
      <c r="S3956" s="30">
        <f>(((I3956/60)/60)/24)+DATE(1970, 1, 1)</f>
        <v>41834.651203703703</v>
      </c>
      <c r="T3956" s="30">
        <f t="shared" si="123"/>
        <v>41774.651203703703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 s="19">
        <v>1750</v>
      </c>
      <c r="E3957" s="19">
        <v>425</v>
      </c>
      <c r="F3957" s="36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40">
        <f>ROUND((E3957/D3957)*100, 0)</f>
        <v>24</v>
      </c>
      <c r="P3957" s="19">
        <f t="shared" si="122"/>
        <v>53.13</v>
      </c>
      <c r="Q3957" t="s">
        <v>8321</v>
      </c>
      <c r="R3957" t="s">
        <v>8322</v>
      </c>
      <c r="S3957" s="30">
        <f>(((I3957/60)/60)/24)+DATE(1970, 1, 1)</f>
        <v>42336.890520833331</v>
      </c>
      <c r="T3957" s="30">
        <f t="shared" si="123"/>
        <v>42306.848854166667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 s="19">
        <v>5500</v>
      </c>
      <c r="E3958" s="19">
        <v>0</v>
      </c>
      <c r="F3958" s="36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40">
        <f>ROUND((E3958/D3958)*100, 0)</f>
        <v>0</v>
      </c>
      <c r="P3958" s="19">
        <f t="shared" si="122"/>
        <v>0</v>
      </c>
      <c r="Q3958" t="s">
        <v>8321</v>
      </c>
      <c r="R3958" t="s">
        <v>8322</v>
      </c>
      <c r="S3958" s="30">
        <f>(((I3958/60)/60)/24)+DATE(1970, 1, 1)</f>
        <v>42485.013888888891</v>
      </c>
      <c r="T3958" s="30">
        <f t="shared" si="123"/>
        <v>42457.932025462964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 s="19">
        <v>28000</v>
      </c>
      <c r="E3959" s="19">
        <v>7</v>
      </c>
      <c r="F3959" s="36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40">
        <f>ROUND((E3959/D3959)*100, 0)</f>
        <v>0</v>
      </c>
      <c r="P3959" s="19">
        <f t="shared" si="122"/>
        <v>7</v>
      </c>
      <c r="Q3959" t="s">
        <v>8321</v>
      </c>
      <c r="R3959" t="s">
        <v>8322</v>
      </c>
      <c r="S3959" s="30">
        <f>(((I3959/60)/60)/24)+DATE(1970, 1, 1)</f>
        <v>42559.976319444439</v>
      </c>
      <c r="T3959" s="30">
        <f t="shared" si="123"/>
        <v>42513.976319444439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 s="19">
        <v>2000</v>
      </c>
      <c r="E3960" s="19">
        <v>641</v>
      </c>
      <c r="F3960" s="36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40">
        <f>ROUND((E3960/D3960)*100, 0)</f>
        <v>32</v>
      </c>
      <c r="P3960" s="19">
        <f t="shared" si="122"/>
        <v>40.06</v>
      </c>
      <c r="Q3960" t="s">
        <v>8321</v>
      </c>
      <c r="R3960" t="s">
        <v>8322</v>
      </c>
      <c r="S3960" s="30">
        <f>(((I3960/60)/60)/24)+DATE(1970, 1, 1)</f>
        <v>41853.583333333336</v>
      </c>
      <c r="T3960" s="30">
        <f t="shared" si="123"/>
        <v>41816.950370370374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 s="19">
        <v>1200</v>
      </c>
      <c r="E3961" s="19">
        <v>292</v>
      </c>
      <c r="F3961" s="36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40">
        <f>ROUND((E3961/D3961)*100, 0)</f>
        <v>24</v>
      </c>
      <c r="P3961" s="19">
        <f t="shared" si="122"/>
        <v>24.33</v>
      </c>
      <c r="Q3961" t="s">
        <v>8321</v>
      </c>
      <c r="R3961" t="s">
        <v>8322</v>
      </c>
      <c r="S3961" s="30">
        <f>(((I3961/60)/60)/24)+DATE(1970, 1, 1)</f>
        <v>41910.788842592592</v>
      </c>
      <c r="T3961" s="30">
        <f t="shared" si="123"/>
        <v>41880.788842592592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 s="19">
        <v>3000</v>
      </c>
      <c r="E3962" s="19">
        <v>45</v>
      </c>
      <c r="F3962" s="36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40">
        <f>ROUND((E3962/D3962)*100, 0)</f>
        <v>2</v>
      </c>
      <c r="P3962" s="19">
        <f t="shared" si="122"/>
        <v>11.25</v>
      </c>
      <c r="Q3962" t="s">
        <v>8321</v>
      </c>
      <c r="R3962" t="s">
        <v>8322</v>
      </c>
      <c r="S3962" s="30">
        <f>(((I3962/60)/60)/24)+DATE(1970, 1, 1)</f>
        <v>42372.845555555556</v>
      </c>
      <c r="T3962" s="30">
        <f t="shared" si="123"/>
        <v>42342.845555555556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 s="19">
        <v>5000</v>
      </c>
      <c r="E3963" s="19">
        <v>21</v>
      </c>
      <c r="F3963" s="36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40">
        <f>ROUND((E3963/D3963)*100, 0)</f>
        <v>0</v>
      </c>
      <c r="P3963" s="19">
        <f t="shared" si="122"/>
        <v>10.5</v>
      </c>
      <c r="Q3963" t="s">
        <v>8321</v>
      </c>
      <c r="R3963" t="s">
        <v>8322</v>
      </c>
      <c r="S3963" s="30">
        <f>(((I3963/60)/60)/24)+DATE(1970, 1, 1)</f>
        <v>41767.891319444447</v>
      </c>
      <c r="T3963" s="30">
        <f t="shared" si="123"/>
        <v>41745.891319444447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 s="19">
        <v>1400</v>
      </c>
      <c r="E3964" s="19">
        <v>45</v>
      </c>
      <c r="F3964" s="36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40">
        <f>ROUND((E3964/D3964)*100, 0)</f>
        <v>3</v>
      </c>
      <c r="P3964" s="19">
        <f t="shared" si="122"/>
        <v>15</v>
      </c>
      <c r="Q3964" t="s">
        <v>8321</v>
      </c>
      <c r="R3964" t="s">
        <v>8322</v>
      </c>
      <c r="S3964" s="30">
        <f>(((I3964/60)/60)/24)+DATE(1970, 1, 1)</f>
        <v>42336.621458333335</v>
      </c>
      <c r="T3964" s="30">
        <f t="shared" si="123"/>
        <v>42311.621458333335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 s="19">
        <v>10000</v>
      </c>
      <c r="E3965" s="19">
        <v>0</v>
      </c>
      <c r="F3965" s="36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40">
        <f>ROUND((E3965/D3965)*100, 0)</f>
        <v>0</v>
      </c>
      <c r="P3965" s="19">
        <f t="shared" si="122"/>
        <v>0</v>
      </c>
      <c r="Q3965" t="s">
        <v>8321</v>
      </c>
      <c r="R3965" t="s">
        <v>8322</v>
      </c>
      <c r="S3965" s="30">
        <f>(((I3965/60)/60)/24)+DATE(1970, 1, 1)</f>
        <v>42326.195798611108</v>
      </c>
      <c r="T3965" s="30">
        <f t="shared" si="123"/>
        <v>42296.154131944444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 s="19">
        <v>2000</v>
      </c>
      <c r="E3966" s="19">
        <v>126</v>
      </c>
      <c r="F3966" s="3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40">
        <f>ROUND((E3966/D3966)*100, 0)</f>
        <v>6</v>
      </c>
      <c r="P3966" s="19">
        <f t="shared" si="122"/>
        <v>42</v>
      </c>
      <c r="Q3966" t="s">
        <v>8321</v>
      </c>
      <c r="R3966" t="s">
        <v>8322</v>
      </c>
      <c r="S3966" s="30">
        <f>(((I3966/60)/60)/24)+DATE(1970, 1, 1)</f>
        <v>42113.680393518516</v>
      </c>
      <c r="T3966" s="30">
        <f t="shared" si="123"/>
        <v>42053.722060185188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 s="19">
        <v>2000</v>
      </c>
      <c r="E3967" s="19">
        <v>285</v>
      </c>
      <c r="F3967" s="36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40">
        <f>ROUND((E3967/D3967)*100, 0)</f>
        <v>14</v>
      </c>
      <c r="P3967" s="19">
        <f t="shared" si="122"/>
        <v>71.25</v>
      </c>
      <c r="Q3967" t="s">
        <v>8321</v>
      </c>
      <c r="R3967" t="s">
        <v>8322</v>
      </c>
      <c r="S3967" s="30">
        <f>(((I3967/60)/60)/24)+DATE(1970, 1, 1)</f>
        <v>42474.194212962961</v>
      </c>
      <c r="T3967" s="30">
        <f t="shared" si="123"/>
        <v>42414.235879629632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 s="19">
        <v>7500</v>
      </c>
      <c r="E3968" s="19">
        <v>45</v>
      </c>
      <c r="F3968" s="36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40">
        <f>ROUND((E3968/D3968)*100, 0)</f>
        <v>1</v>
      </c>
      <c r="P3968" s="19">
        <f t="shared" si="122"/>
        <v>22.5</v>
      </c>
      <c r="Q3968" t="s">
        <v>8321</v>
      </c>
      <c r="R3968" t="s">
        <v>8322</v>
      </c>
      <c r="S3968" s="30">
        <f>(((I3968/60)/60)/24)+DATE(1970, 1, 1)</f>
        <v>41844.124305555553</v>
      </c>
      <c r="T3968" s="30">
        <f t="shared" si="123"/>
        <v>41801.711550925924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 s="19">
        <v>1700</v>
      </c>
      <c r="E3969" s="19">
        <v>410</v>
      </c>
      <c r="F3969" s="36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40">
        <f>ROUND((E3969/D3969)*100, 0)</f>
        <v>24</v>
      </c>
      <c r="P3969" s="19">
        <f t="shared" si="122"/>
        <v>41</v>
      </c>
      <c r="Q3969" t="s">
        <v>8321</v>
      </c>
      <c r="R3969" t="s">
        <v>8322</v>
      </c>
      <c r="S3969" s="30">
        <f>(((I3969/60)/60)/24)+DATE(1970, 1, 1)</f>
        <v>42800.290590277778</v>
      </c>
      <c r="T3969" s="30">
        <f t="shared" si="123"/>
        <v>42770.290590277778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 s="19">
        <v>5000</v>
      </c>
      <c r="E3970" s="19">
        <v>527</v>
      </c>
      <c r="F3970" s="36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40">
        <f>ROUND((E3970/D3970)*100, 0)</f>
        <v>11</v>
      </c>
      <c r="P3970" s="19">
        <f t="shared" si="122"/>
        <v>47.91</v>
      </c>
      <c r="Q3970" t="s">
        <v>8321</v>
      </c>
      <c r="R3970" t="s">
        <v>8322</v>
      </c>
      <c r="S3970" s="30">
        <f>(((I3970/60)/60)/24)+DATE(1970, 1, 1)</f>
        <v>42512.815659722226</v>
      </c>
      <c r="T3970" s="30">
        <f t="shared" si="123"/>
        <v>42452.815659722226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 s="19">
        <v>2825</v>
      </c>
      <c r="E3971" s="19">
        <v>211</v>
      </c>
      <c r="F3971" s="36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40">
        <f>ROUND((E3971/D3971)*100, 0)</f>
        <v>7</v>
      </c>
      <c r="P3971" s="19">
        <f t="shared" ref="P3971:P4034" si="124">IFERROR(ROUND((E3971/L3971), 2),0)</f>
        <v>35.17</v>
      </c>
      <c r="Q3971" t="s">
        <v>8321</v>
      </c>
      <c r="R3971" t="s">
        <v>8322</v>
      </c>
      <c r="S3971" s="30">
        <f>(((I3971/60)/60)/24)+DATE(1970, 1, 1)</f>
        <v>42611.163194444445</v>
      </c>
      <c r="T3971" s="30">
        <f t="shared" ref="T3971:T4034" si="125">(((J3971/60)/60)/24)+DATE(1970, 1, 1)</f>
        <v>42601.854699074072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 s="19">
        <v>15000</v>
      </c>
      <c r="E3972" s="19">
        <v>11</v>
      </c>
      <c r="F3972" s="36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40">
        <f>ROUND((E3972/D3972)*100, 0)</f>
        <v>0</v>
      </c>
      <c r="P3972" s="19">
        <f t="shared" si="124"/>
        <v>5.5</v>
      </c>
      <c r="Q3972" t="s">
        <v>8321</v>
      </c>
      <c r="R3972" t="s">
        <v>8322</v>
      </c>
      <c r="S3972" s="30">
        <f>(((I3972/60)/60)/24)+DATE(1970, 1, 1)</f>
        <v>42477.863553240735</v>
      </c>
      <c r="T3972" s="30">
        <f t="shared" si="125"/>
        <v>42447.863553240735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 s="19">
        <v>14000</v>
      </c>
      <c r="E3973" s="19">
        <v>136</v>
      </c>
      <c r="F3973" s="36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40">
        <f>ROUND((E3973/D3973)*100, 0)</f>
        <v>1</v>
      </c>
      <c r="P3973" s="19">
        <f t="shared" si="124"/>
        <v>22.67</v>
      </c>
      <c r="Q3973" t="s">
        <v>8321</v>
      </c>
      <c r="R3973" t="s">
        <v>8322</v>
      </c>
      <c r="S3973" s="30">
        <f>(((I3973/60)/60)/24)+DATE(1970, 1, 1)</f>
        <v>41841.536180555559</v>
      </c>
      <c r="T3973" s="30">
        <f t="shared" si="125"/>
        <v>41811.536180555559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 s="19">
        <v>1000</v>
      </c>
      <c r="E3974" s="19">
        <v>211</v>
      </c>
      <c r="F3974" s="36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40">
        <f>ROUND((E3974/D3974)*100, 0)</f>
        <v>21</v>
      </c>
      <c r="P3974" s="19">
        <f t="shared" si="124"/>
        <v>26.38</v>
      </c>
      <c r="Q3974" t="s">
        <v>8321</v>
      </c>
      <c r="R3974" t="s">
        <v>8322</v>
      </c>
      <c r="S3974" s="30">
        <f>(((I3974/60)/60)/24)+DATE(1970, 1, 1)</f>
        <v>42041.067523148144</v>
      </c>
      <c r="T3974" s="30">
        <f t="shared" si="125"/>
        <v>41981.067523148144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 s="19">
        <v>5000</v>
      </c>
      <c r="E3975" s="19">
        <v>3905</v>
      </c>
      <c r="F3975" s="36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40">
        <f>ROUND((E3975/D3975)*100, 0)</f>
        <v>78</v>
      </c>
      <c r="P3975" s="19">
        <f t="shared" si="124"/>
        <v>105.54</v>
      </c>
      <c r="Q3975" t="s">
        <v>8321</v>
      </c>
      <c r="R3975" t="s">
        <v>8322</v>
      </c>
      <c r="S3975" s="30">
        <f>(((I3975/60)/60)/24)+DATE(1970, 1, 1)</f>
        <v>42499.166666666672</v>
      </c>
      <c r="T3975" s="30">
        <f t="shared" si="125"/>
        <v>42469.68414351852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 s="19">
        <v>1000</v>
      </c>
      <c r="E3976" s="19">
        <v>320</v>
      </c>
      <c r="F3976" s="3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40">
        <f>ROUND((E3976/D3976)*100, 0)</f>
        <v>32</v>
      </c>
      <c r="P3976" s="19">
        <f t="shared" si="124"/>
        <v>29.09</v>
      </c>
      <c r="Q3976" t="s">
        <v>8321</v>
      </c>
      <c r="R3976" t="s">
        <v>8322</v>
      </c>
      <c r="S3976" s="30">
        <f>(((I3976/60)/60)/24)+DATE(1970, 1, 1)</f>
        <v>42523.546851851846</v>
      </c>
      <c r="T3976" s="30">
        <f t="shared" si="125"/>
        <v>42493.546851851846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 s="19">
        <v>678</v>
      </c>
      <c r="E3977" s="19">
        <v>0</v>
      </c>
      <c r="F3977" s="36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40">
        <f>ROUND((E3977/D3977)*100, 0)</f>
        <v>0</v>
      </c>
      <c r="P3977" s="19">
        <f t="shared" si="124"/>
        <v>0</v>
      </c>
      <c r="Q3977" t="s">
        <v>8321</v>
      </c>
      <c r="R3977" t="s">
        <v>8322</v>
      </c>
      <c r="S3977" s="30">
        <f>(((I3977/60)/60)/24)+DATE(1970, 1, 1)</f>
        <v>42564.866875</v>
      </c>
      <c r="T3977" s="30">
        <f t="shared" si="125"/>
        <v>42534.866875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 s="19">
        <v>1300</v>
      </c>
      <c r="E3978" s="19">
        <v>620</v>
      </c>
      <c r="F3978" s="36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40">
        <f>ROUND((E3978/D3978)*100, 0)</f>
        <v>48</v>
      </c>
      <c r="P3978" s="19">
        <f t="shared" si="124"/>
        <v>62</v>
      </c>
      <c r="Q3978" t="s">
        <v>8321</v>
      </c>
      <c r="R3978" t="s">
        <v>8322</v>
      </c>
      <c r="S3978" s="30">
        <f>(((I3978/60)/60)/24)+DATE(1970, 1, 1)</f>
        <v>41852.291666666664</v>
      </c>
      <c r="T3978" s="30">
        <f t="shared" si="125"/>
        <v>41830.858344907407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 s="19">
        <v>90000</v>
      </c>
      <c r="E3979" s="19">
        <v>1305</v>
      </c>
      <c r="F3979" s="36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40">
        <f>ROUND((E3979/D3979)*100, 0)</f>
        <v>1</v>
      </c>
      <c r="P3979" s="19">
        <f t="shared" si="124"/>
        <v>217.5</v>
      </c>
      <c r="Q3979" t="s">
        <v>8321</v>
      </c>
      <c r="R3979" t="s">
        <v>8322</v>
      </c>
      <c r="S3979" s="30">
        <f>(((I3979/60)/60)/24)+DATE(1970, 1, 1)</f>
        <v>42573.788564814815</v>
      </c>
      <c r="T3979" s="30">
        <f t="shared" si="125"/>
        <v>42543.788564814815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 s="19">
        <v>2000</v>
      </c>
      <c r="E3980" s="19">
        <v>214</v>
      </c>
      <c r="F3980" s="36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40">
        <f>ROUND((E3980/D3980)*100, 0)</f>
        <v>11</v>
      </c>
      <c r="P3980" s="19">
        <f t="shared" si="124"/>
        <v>26.75</v>
      </c>
      <c r="Q3980" t="s">
        <v>8321</v>
      </c>
      <c r="R3980" t="s">
        <v>8322</v>
      </c>
      <c r="S3980" s="30">
        <f>(((I3980/60)/60)/24)+DATE(1970, 1, 1)</f>
        <v>42035.642974537041</v>
      </c>
      <c r="T3980" s="30">
        <f t="shared" si="125"/>
        <v>41975.642974537041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 s="19">
        <v>6000</v>
      </c>
      <c r="E3981" s="19">
        <v>110</v>
      </c>
      <c r="F3981" s="36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40">
        <f>ROUND((E3981/D3981)*100, 0)</f>
        <v>2</v>
      </c>
      <c r="P3981" s="19">
        <f t="shared" si="124"/>
        <v>18.329999999999998</v>
      </c>
      <c r="Q3981" t="s">
        <v>8321</v>
      </c>
      <c r="R3981" t="s">
        <v>8322</v>
      </c>
      <c r="S3981" s="30">
        <f>(((I3981/60)/60)/24)+DATE(1970, 1, 1)</f>
        <v>42092.833333333328</v>
      </c>
      <c r="T3981" s="30">
        <f t="shared" si="125"/>
        <v>42069.903437500005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 s="19">
        <v>2500</v>
      </c>
      <c r="E3982" s="19">
        <v>450</v>
      </c>
      <c r="F3982" s="36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40">
        <f>ROUND((E3982/D3982)*100, 0)</f>
        <v>18</v>
      </c>
      <c r="P3982" s="19">
        <f t="shared" si="124"/>
        <v>64.290000000000006</v>
      </c>
      <c r="Q3982" t="s">
        <v>8321</v>
      </c>
      <c r="R3982" t="s">
        <v>8322</v>
      </c>
      <c r="S3982" s="30">
        <f>(((I3982/60)/60)/24)+DATE(1970, 1, 1)</f>
        <v>41825.598923611113</v>
      </c>
      <c r="T3982" s="30">
        <f t="shared" si="125"/>
        <v>41795.598923611113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 s="19">
        <v>30000</v>
      </c>
      <c r="E3983" s="19">
        <v>1225</v>
      </c>
      <c r="F3983" s="36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40">
        <f>ROUND((E3983/D3983)*100, 0)</f>
        <v>4</v>
      </c>
      <c r="P3983" s="19">
        <f t="shared" si="124"/>
        <v>175</v>
      </c>
      <c r="Q3983" t="s">
        <v>8321</v>
      </c>
      <c r="R3983" t="s">
        <v>8322</v>
      </c>
      <c r="S3983" s="30">
        <f>(((I3983/60)/60)/24)+DATE(1970, 1, 1)</f>
        <v>42568.179965277777</v>
      </c>
      <c r="T3983" s="30">
        <f t="shared" si="125"/>
        <v>42508.179965277777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 s="19">
        <v>850</v>
      </c>
      <c r="E3984" s="19">
        <v>170</v>
      </c>
      <c r="F3984" s="36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40">
        <f>ROUND((E3984/D3984)*100, 0)</f>
        <v>20</v>
      </c>
      <c r="P3984" s="19">
        <f t="shared" si="124"/>
        <v>34</v>
      </c>
      <c r="Q3984" t="s">
        <v>8321</v>
      </c>
      <c r="R3984" t="s">
        <v>8322</v>
      </c>
      <c r="S3984" s="30">
        <f>(((I3984/60)/60)/24)+DATE(1970, 1, 1)</f>
        <v>42192.809953703705</v>
      </c>
      <c r="T3984" s="30">
        <f t="shared" si="125"/>
        <v>42132.809953703705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 s="19">
        <v>11140</v>
      </c>
      <c r="E3985" s="19">
        <v>3877</v>
      </c>
      <c r="F3985" s="36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40">
        <f>ROUND((E3985/D3985)*100, 0)</f>
        <v>35</v>
      </c>
      <c r="P3985" s="19">
        <f t="shared" si="124"/>
        <v>84.28</v>
      </c>
      <c r="Q3985" t="s">
        <v>8321</v>
      </c>
      <c r="R3985" t="s">
        <v>8322</v>
      </c>
      <c r="S3985" s="30">
        <f>(((I3985/60)/60)/24)+DATE(1970, 1, 1)</f>
        <v>41779.290972222225</v>
      </c>
      <c r="T3985" s="30">
        <f t="shared" si="125"/>
        <v>41747.86986111111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 s="19">
        <v>1500</v>
      </c>
      <c r="E3986" s="19">
        <v>95</v>
      </c>
      <c r="F3986" s="3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40">
        <f>ROUND((E3986/D3986)*100, 0)</f>
        <v>6</v>
      </c>
      <c r="P3986" s="19">
        <f t="shared" si="124"/>
        <v>9.5</v>
      </c>
      <c r="Q3986" t="s">
        <v>8321</v>
      </c>
      <c r="R3986" t="s">
        <v>8322</v>
      </c>
      <c r="S3986" s="30">
        <f>(((I3986/60)/60)/24)+DATE(1970, 1, 1)</f>
        <v>41951</v>
      </c>
      <c r="T3986" s="30">
        <f t="shared" si="125"/>
        <v>41920.963472222218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 s="19">
        <v>2000</v>
      </c>
      <c r="E3987" s="19">
        <v>641</v>
      </c>
      <c r="F3987" s="36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40">
        <f>ROUND((E3987/D3987)*100, 0)</f>
        <v>32</v>
      </c>
      <c r="P3987" s="19">
        <f t="shared" si="124"/>
        <v>33.74</v>
      </c>
      <c r="Q3987" t="s">
        <v>8321</v>
      </c>
      <c r="R3987" t="s">
        <v>8322</v>
      </c>
      <c r="S3987" s="30">
        <f>(((I3987/60)/60)/24)+DATE(1970, 1, 1)</f>
        <v>42420.878472222219</v>
      </c>
      <c r="T3987" s="30">
        <f t="shared" si="125"/>
        <v>42399.707407407404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 s="19">
        <v>5000</v>
      </c>
      <c r="E3988" s="19">
        <v>488</v>
      </c>
      <c r="F3988" s="36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40">
        <f>ROUND((E3988/D3988)*100, 0)</f>
        <v>10</v>
      </c>
      <c r="P3988" s="19">
        <f t="shared" si="124"/>
        <v>37.54</v>
      </c>
      <c r="Q3988" t="s">
        <v>8321</v>
      </c>
      <c r="R3988" t="s">
        <v>8322</v>
      </c>
      <c r="S3988" s="30">
        <f>(((I3988/60)/60)/24)+DATE(1970, 1, 1)</f>
        <v>42496.544444444444</v>
      </c>
      <c r="T3988" s="30">
        <f t="shared" si="125"/>
        <v>42467.548541666663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 s="19">
        <v>400</v>
      </c>
      <c r="E3989" s="19">
        <v>151</v>
      </c>
      <c r="F3989" s="36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40">
        <f>ROUND((E3989/D3989)*100, 0)</f>
        <v>38</v>
      </c>
      <c r="P3989" s="19">
        <f t="shared" si="124"/>
        <v>11.62</v>
      </c>
      <c r="Q3989" t="s">
        <v>8321</v>
      </c>
      <c r="R3989" t="s">
        <v>8322</v>
      </c>
      <c r="S3989" s="30">
        <f>(((I3989/60)/60)/24)+DATE(1970, 1, 1)</f>
        <v>41775.92465277778</v>
      </c>
      <c r="T3989" s="30">
        <f t="shared" si="125"/>
        <v>41765.92465277778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 s="19">
        <v>1500</v>
      </c>
      <c r="E3990" s="19">
        <v>32</v>
      </c>
      <c r="F3990" s="36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40">
        <f>ROUND((E3990/D3990)*100, 0)</f>
        <v>2</v>
      </c>
      <c r="P3990" s="19">
        <f t="shared" si="124"/>
        <v>8</v>
      </c>
      <c r="Q3990" t="s">
        <v>8321</v>
      </c>
      <c r="R3990" t="s">
        <v>8322</v>
      </c>
      <c r="S3990" s="30">
        <f>(((I3990/60)/60)/24)+DATE(1970, 1, 1)</f>
        <v>42245.08116898148</v>
      </c>
      <c r="T3990" s="30">
        <f t="shared" si="125"/>
        <v>42230.08116898148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 s="19">
        <v>3000</v>
      </c>
      <c r="E3991" s="19">
        <v>0</v>
      </c>
      <c r="F3991" s="36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40">
        <f>ROUND((E3991/D3991)*100, 0)</f>
        <v>0</v>
      </c>
      <c r="P3991" s="19">
        <f t="shared" si="124"/>
        <v>0</v>
      </c>
      <c r="Q3991" t="s">
        <v>8321</v>
      </c>
      <c r="R3991" t="s">
        <v>8322</v>
      </c>
      <c r="S3991" s="30">
        <f>(((I3991/60)/60)/24)+DATE(1970, 1, 1)</f>
        <v>42316.791446759264</v>
      </c>
      <c r="T3991" s="30">
        <f t="shared" si="125"/>
        <v>42286.749780092592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 s="19">
        <v>1650</v>
      </c>
      <c r="E3992" s="19">
        <v>69</v>
      </c>
      <c r="F3992" s="36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40">
        <f>ROUND((E3992/D3992)*100, 0)</f>
        <v>4</v>
      </c>
      <c r="P3992" s="19">
        <f t="shared" si="124"/>
        <v>23</v>
      </c>
      <c r="Q3992" t="s">
        <v>8321</v>
      </c>
      <c r="R3992" t="s">
        <v>8322</v>
      </c>
      <c r="S3992" s="30">
        <f>(((I3992/60)/60)/24)+DATE(1970, 1, 1)</f>
        <v>42431.672372685185</v>
      </c>
      <c r="T3992" s="30">
        <f t="shared" si="125"/>
        <v>42401.672372685185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 s="19">
        <v>500</v>
      </c>
      <c r="E3993" s="19">
        <v>100</v>
      </c>
      <c r="F3993" s="36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40">
        <f>ROUND((E3993/D3993)*100, 0)</f>
        <v>20</v>
      </c>
      <c r="P3993" s="19">
        <f t="shared" si="124"/>
        <v>100</v>
      </c>
      <c r="Q3993" t="s">
        <v>8321</v>
      </c>
      <c r="R3993" t="s">
        <v>8322</v>
      </c>
      <c r="S3993" s="30">
        <f>(((I3993/60)/60)/24)+DATE(1970, 1, 1)</f>
        <v>42155.644467592589</v>
      </c>
      <c r="T3993" s="30">
        <f t="shared" si="125"/>
        <v>42125.644467592589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 s="19">
        <v>10000</v>
      </c>
      <c r="E3994" s="19">
        <v>541</v>
      </c>
      <c r="F3994" s="36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40">
        <f>ROUND((E3994/D3994)*100, 0)</f>
        <v>5</v>
      </c>
      <c r="P3994" s="19">
        <f t="shared" si="124"/>
        <v>60.11</v>
      </c>
      <c r="Q3994" t="s">
        <v>8321</v>
      </c>
      <c r="R3994" t="s">
        <v>8322</v>
      </c>
      <c r="S3994" s="30">
        <f>(((I3994/60)/60)/24)+DATE(1970, 1, 1)</f>
        <v>42349.982164351852</v>
      </c>
      <c r="T3994" s="30">
        <f t="shared" si="125"/>
        <v>42289.94049768518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 s="19">
        <v>50000</v>
      </c>
      <c r="E3995" s="19">
        <v>3</v>
      </c>
      <c r="F3995" s="36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40">
        <f>ROUND((E3995/D3995)*100, 0)</f>
        <v>0</v>
      </c>
      <c r="P3995" s="19">
        <f t="shared" si="124"/>
        <v>3</v>
      </c>
      <c r="Q3995" t="s">
        <v>8321</v>
      </c>
      <c r="R3995" t="s">
        <v>8322</v>
      </c>
      <c r="S3995" s="30">
        <f>(((I3995/60)/60)/24)+DATE(1970, 1, 1)</f>
        <v>42137.864722222221</v>
      </c>
      <c r="T3995" s="30">
        <f t="shared" si="125"/>
        <v>42107.864722222221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 s="19">
        <v>2000</v>
      </c>
      <c r="E3996" s="19">
        <v>5</v>
      </c>
      <c r="F3996" s="3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40">
        <f>ROUND((E3996/D3996)*100, 0)</f>
        <v>0</v>
      </c>
      <c r="P3996" s="19">
        <f t="shared" si="124"/>
        <v>5</v>
      </c>
      <c r="Q3996" t="s">
        <v>8321</v>
      </c>
      <c r="R3996" t="s">
        <v>8322</v>
      </c>
      <c r="S3996" s="30">
        <f>(((I3996/60)/60)/24)+DATE(1970, 1, 1)</f>
        <v>41839.389930555553</v>
      </c>
      <c r="T3996" s="30">
        <f t="shared" si="125"/>
        <v>41809.389930555553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 s="19">
        <v>200</v>
      </c>
      <c r="E3997" s="19">
        <v>70</v>
      </c>
      <c r="F3997" s="36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40">
        <f>ROUND((E3997/D3997)*100, 0)</f>
        <v>35</v>
      </c>
      <c r="P3997" s="19">
        <f t="shared" si="124"/>
        <v>17.5</v>
      </c>
      <c r="Q3997" t="s">
        <v>8321</v>
      </c>
      <c r="R3997" t="s">
        <v>8322</v>
      </c>
      <c r="S3997" s="30">
        <f>(((I3997/60)/60)/24)+DATE(1970, 1, 1)</f>
        <v>42049.477083333331</v>
      </c>
      <c r="T3997" s="30">
        <f t="shared" si="125"/>
        <v>42019.683761574073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 s="19">
        <v>3000</v>
      </c>
      <c r="E3998" s="19">
        <v>497</v>
      </c>
      <c r="F3998" s="36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40">
        <f>ROUND((E3998/D3998)*100, 0)</f>
        <v>17</v>
      </c>
      <c r="P3998" s="19">
        <f t="shared" si="124"/>
        <v>29.24</v>
      </c>
      <c r="Q3998" t="s">
        <v>8321</v>
      </c>
      <c r="R3998" t="s">
        <v>8322</v>
      </c>
      <c r="S3998" s="30">
        <f>(((I3998/60)/60)/24)+DATE(1970, 1, 1)</f>
        <v>41963.669444444444</v>
      </c>
      <c r="T3998" s="30">
        <f t="shared" si="125"/>
        <v>41950.26694444444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 s="19">
        <v>3000</v>
      </c>
      <c r="E3999" s="19">
        <v>0</v>
      </c>
      <c r="F3999" s="36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40">
        <f>ROUND((E3999/D3999)*100, 0)</f>
        <v>0</v>
      </c>
      <c r="P3999" s="19">
        <f t="shared" si="124"/>
        <v>0</v>
      </c>
      <c r="Q3999" t="s">
        <v>8321</v>
      </c>
      <c r="R3999" t="s">
        <v>8322</v>
      </c>
      <c r="S3999" s="30">
        <f>(((I3999/60)/60)/24)+DATE(1970, 1, 1)</f>
        <v>42099.349780092598</v>
      </c>
      <c r="T3999" s="30">
        <f t="shared" si="125"/>
        <v>42069.391446759255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 s="19">
        <v>1250</v>
      </c>
      <c r="E4000" s="19">
        <v>715</v>
      </c>
      <c r="F4000" s="36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40">
        <f>ROUND((E4000/D4000)*100, 0)</f>
        <v>57</v>
      </c>
      <c r="P4000" s="19">
        <f t="shared" si="124"/>
        <v>59.58</v>
      </c>
      <c r="Q4000" t="s">
        <v>8321</v>
      </c>
      <c r="R4000" t="s">
        <v>8322</v>
      </c>
      <c r="S4000" s="30">
        <f>(((I4000/60)/60)/24)+DATE(1970, 1, 1)</f>
        <v>42091.921597222223</v>
      </c>
      <c r="T4000" s="30">
        <f t="shared" si="125"/>
        <v>42061.963263888887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 s="19">
        <v>7000</v>
      </c>
      <c r="E4001" s="19">
        <v>1156</v>
      </c>
      <c r="F4001" s="36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40">
        <f>ROUND((E4001/D4001)*100, 0)</f>
        <v>17</v>
      </c>
      <c r="P4001" s="19">
        <f t="shared" si="124"/>
        <v>82.57</v>
      </c>
      <c r="Q4001" t="s">
        <v>8321</v>
      </c>
      <c r="R4001" t="s">
        <v>8322</v>
      </c>
      <c r="S4001" s="30">
        <f>(((I4001/60)/60)/24)+DATE(1970, 1, 1)</f>
        <v>41882.827650462961</v>
      </c>
      <c r="T4001" s="30">
        <f t="shared" si="125"/>
        <v>41842.828680555554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 s="19">
        <v>8000</v>
      </c>
      <c r="E4002" s="19">
        <v>10</v>
      </c>
      <c r="F4002" s="36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40">
        <f>ROUND((E4002/D4002)*100, 0)</f>
        <v>0</v>
      </c>
      <c r="P4002" s="19">
        <f t="shared" si="124"/>
        <v>10</v>
      </c>
      <c r="Q4002" t="s">
        <v>8321</v>
      </c>
      <c r="R4002" t="s">
        <v>8322</v>
      </c>
      <c r="S4002" s="30">
        <f>(((I4002/60)/60)/24)+DATE(1970, 1, 1)</f>
        <v>42497.603680555556</v>
      </c>
      <c r="T4002" s="30">
        <f t="shared" si="125"/>
        <v>42437.64534722222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 s="19">
        <v>1200</v>
      </c>
      <c r="E4003" s="19">
        <v>453</v>
      </c>
      <c r="F4003" s="36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40">
        <f>ROUND((E4003/D4003)*100, 0)</f>
        <v>38</v>
      </c>
      <c r="P4003" s="19">
        <f t="shared" si="124"/>
        <v>32.36</v>
      </c>
      <c r="Q4003" t="s">
        <v>8321</v>
      </c>
      <c r="R4003" t="s">
        <v>8322</v>
      </c>
      <c r="S4003" s="30">
        <f>(((I4003/60)/60)/24)+DATE(1970, 1, 1)</f>
        <v>42795.791666666672</v>
      </c>
      <c r="T4003" s="30">
        <f t="shared" si="125"/>
        <v>42775.964212962965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 s="19">
        <v>1250</v>
      </c>
      <c r="E4004" s="19">
        <v>23</v>
      </c>
      <c r="F4004" s="36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40">
        <f>ROUND((E4004/D4004)*100, 0)</f>
        <v>2</v>
      </c>
      <c r="P4004" s="19">
        <f t="shared" si="124"/>
        <v>5.75</v>
      </c>
      <c r="Q4004" t="s">
        <v>8321</v>
      </c>
      <c r="R4004" t="s">
        <v>8322</v>
      </c>
      <c r="S4004" s="30">
        <f>(((I4004/60)/60)/24)+DATE(1970, 1, 1)</f>
        <v>41909.043530092589</v>
      </c>
      <c r="T4004" s="30">
        <f t="shared" si="125"/>
        <v>41879.043530092589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 s="19">
        <v>2000</v>
      </c>
      <c r="E4005" s="19">
        <v>201</v>
      </c>
      <c r="F4005" s="36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40">
        <f>ROUND((E4005/D4005)*100, 0)</f>
        <v>10</v>
      </c>
      <c r="P4005" s="19">
        <f t="shared" si="124"/>
        <v>100.5</v>
      </c>
      <c r="Q4005" t="s">
        <v>8321</v>
      </c>
      <c r="R4005" t="s">
        <v>8322</v>
      </c>
      <c r="S4005" s="30">
        <f>(((I4005/60)/60)/24)+DATE(1970, 1, 1)</f>
        <v>42050.587349537032</v>
      </c>
      <c r="T4005" s="30">
        <f t="shared" si="125"/>
        <v>42020.587349537032</v>
      </c>
    </row>
    <row r="4006" spans="1:20" x14ac:dyDescent="0.25">
      <c r="A4006">
        <v>4004</v>
      </c>
      <c r="B4006" s="3" t="s">
        <v>4000</v>
      </c>
      <c r="C4006" s="3" t="s">
        <v>8109</v>
      </c>
      <c r="D4006" s="19">
        <v>500</v>
      </c>
      <c r="E4006" s="19">
        <v>1</v>
      </c>
      <c r="F4006" s="3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40">
        <f>ROUND((E4006/D4006)*100, 0)</f>
        <v>0</v>
      </c>
      <c r="P4006" s="19">
        <f t="shared" si="124"/>
        <v>1</v>
      </c>
      <c r="Q4006" t="s">
        <v>8321</v>
      </c>
      <c r="R4006" t="s">
        <v>8322</v>
      </c>
      <c r="S4006" s="30">
        <f>(((I4006/60)/60)/24)+DATE(1970, 1, 1)</f>
        <v>41920.16269675926</v>
      </c>
      <c r="T4006" s="30">
        <f t="shared" si="125"/>
        <v>41890.16269675926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 s="19">
        <v>3000</v>
      </c>
      <c r="E4007" s="19">
        <v>40</v>
      </c>
      <c r="F4007" s="36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40">
        <f>ROUND((E4007/D4007)*100, 0)</f>
        <v>1</v>
      </c>
      <c r="P4007" s="19">
        <f t="shared" si="124"/>
        <v>20</v>
      </c>
      <c r="Q4007" t="s">
        <v>8321</v>
      </c>
      <c r="R4007" t="s">
        <v>8322</v>
      </c>
      <c r="S4007" s="30">
        <f>(((I4007/60)/60)/24)+DATE(1970, 1, 1)</f>
        <v>41932.807696759257</v>
      </c>
      <c r="T4007" s="30">
        <f t="shared" si="125"/>
        <v>41872.807696759257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 s="19">
        <v>30000</v>
      </c>
      <c r="E4008" s="19">
        <v>2</v>
      </c>
      <c r="F4008" s="36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40">
        <f>ROUND((E4008/D4008)*100, 0)</f>
        <v>0</v>
      </c>
      <c r="P4008" s="19">
        <f t="shared" si="124"/>
        <v>2</v>
      </c>
      <c r="Q4008" t="s">
        <v>8321</v>
      </c>
      <c r="R4008" t="s">
        <v>8322</v>
      </c>
      <c r="S4008" s="30">
        <f>(((I4008/60)/60)/24)+DATE(1970, 1, 1)</f>
        <v>42416.772997685184</v>
      </c>
      <c r="T4008" s="30">
        <f t="shared" si="125"/>
        <v>42391.772997685184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 s="19">
        <v>2000</v>
      </c>
      <c r="E4009" s="19">
        <v>5</v>
      </c>
      <c r="F4009" s="36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40">
        <f>ROUND((E4009/D4009)*100, 0)</f>
        <v>0</v>
      </c>
      <c r="P4009" s="19">
        <f t="shared" si="124"/>
        <v>5</v>
      </c>
      <c r="Q4009" t="s">
        <v>8321</v>
      </c>
      <c r="R4009" t="s">
        <v>8322</v>
      </c>
      <c r="S4009" s="30">
        <f>(((I4009/60)/60)/24)+DATE(1970, 1, 1)</f>
        <v>41877.686111111114</v>
      </c>
      <c r="T4009" s="30">
        <f t="shared" si="125"/>
        <v>41848.772928240738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 s="19">
        <v>1000</v>
      </c>
      <c r="E4010" s="19">
        <v>60</v>
      </c>
      <c r="F4010" s="36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40">
        <f>ROUND((E4010/D4010)*100, 0)</f>
        <v>6</v>
      </c>
      <c r="P4010" s="19">
        <f t="shared" si="124"/>
        <v>15</v>
      </c>
      <c r="Q4010" t="s">
        <v>8321</v>
      </c>
      <c r="R4010" t="s">
        <v>8322</v>
      </c>
      <c r="S4010" s="30">
        <f>(((I4010/60)/60)/24)+DATE(1970, 1, 1)</f>
        <v>42207.964201388888</v>
      </c>
      <c r="T4010" s="30">
        <f t="shared" si="125"/>
        <v>42177.964201388888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 s="19">
        <v>1930</v>
      </c>
      <c r="E4011" s="19">
        <v>75</v>
      </c>
      <c r="F4011" s="36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40">
        <f>ROUND((E4011/D4011)*100, 0)</f>
        <v>4</v>
      </c>
      <c r="P4011" s="19">
        <f t="shared" si="124"/>
        <v>25</v>
      </c>
      <c r="Q4011" t="s">
        <v>8321</v>
      </c>
      <c r="R4011" t="s">
        <v>8322</v>
      </c>
      <c r="S4011" s="30">
        <f>(((I4011/60)/60)/24)+DATE(1970, 1, 1)</f>
        <v>41891.700925925928</v>
      </c>
      <c r="T4011" s="30">
        <f t="shared" si="125"/>
        <v>41851.700925925928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 s="19">
        <v>7200</v>
      </c>
      <c r="E4012" s="19">
        <v>1742</v>
      </c>
      <c r="F4012" s="36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40">
        <f>ROUND((E4012/D4012)*100, 0)</f>
        <v>24</v>
      </c>
      <c r="P4012" s="19">
        <f t="shared" si="124"/>
        <v>45.84</v>
      </c>
      <c r="Q4012" t="s">
        <v>8321</v>
      </c>
      <c r="R4012" t="s">
        <v>8322</v>
      </c>
      <c r="S4012" s="30">
        <f>(((I4012/60)/60)/24)+DATE(1970, 1, 1)</f>
        <v>41938.770439814813</v>
      </c>
      <c r="T4012" s="30">
        <f t="shared" si="125"/>
        <v>41921.770439814813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 s="19">
        <v>250</v>
      </c>
      <c r="E4013" s="19">
        <v>19</v>
      </c>
      <c r="F4013" s="36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40">
        <f>ROUND((E4013/D4013)*100, 0)</f>
        <v>8</v>
      </c>
      <c r="P4013" s="19">
        <f t="shared" si="124"/>
        <v>4.75</v>
      </c>
      <c r="Q4013" t="s">
        <v>8321</v>
      </c>
      <c r="R4013" t="s">
        <v>8322</v>
      </c>
      <c r="S4013" s="30">
        <f>(((I4013/60)/60)/24)+DATE(1970, 1, 1)</f>
        <v>42032.54488425926</v>
      </c>
      <c r="T4013" s="30">
        <f t="shared" si="125"/>
        <v>42002.54488425926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 s="19">
        <v>575</v>
      </c>
      <c r="E4014" s="19">
        <v>0</v>
      </c>
      <c r="F4014" s="36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40">
        <f>ROUND((E4014/D4014)*100, 0)</f>
        <v>0</v>
      </c>
      <c r="P4014" s="19">
        <f t="shared" si="124"/>
        <v>0</v>
      </c>
      <c r="Q4014" t="s">
        <v>8321</v>
      </c>
      <c r="R4014" t="s">
        <v>8322</v>
      </c>
      <c r="S4014" s="30">
        <f>(((I4014/60)/60)/24)+DATE(1970, 1, 1)</f>
        <v>42126.544548611113</v>
      </c>
      <c r="T4014" s="30">
        <f t="shared" si="125"/>
        <v>42096.544548611113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 s="19">
        <v>2000</v>
      </c>
      <c r="E4015" s="19">
        <v>26</v>
      </c>
      <c r="F4015" s="36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40">
        <f>ROUND((E4015/D4015)*100, 0)</f>
        <v>1</v>
      </c>
      <c r="P4015" s="19">
        <f t="shared" si="124"/>
        <v>13</v>
      </c>
      <c r="Q4015" t="s">
        <v>8321</v>
      </c>
      <c r="R4015" t="s">
        <v>8322</v>
      </c>
      <c r="S4015" s="30">
        <f>(((I4015/60)/60)/24)+DATE(1970, 1, 1)</f>
        <v>42051.301192129627</v>
      </c>
      <c r="T4015" s="30">
        <f t="shared" si="125"/>
        <v>42021.301192129627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 s="19">
        <v>9000</v>
      </c>
      <c r="E4016" s="19">
        <v>0</v>
      </c>
      <c r="F4016" s="3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40">
        <f>ROUND((E4016/D4016)*100, 0)</f>
        <v>0</v>
      </c>
      <c r="P4016" s="19">
        <f t="shared" si="124"/>
        <v>0</v>
      </c>
      <c r="Q4016" t="s">
        <v>8321</v>
      </c>
      <c r="R4016" t="s">
        <v>8322</v>
      </c>
      <c r="S4016" s="30">
        <f>(((I4016/60)/60)/24)+DATE(1970, 1, 1)</f>
        <v>42434.246168981481</v>
      </c>
      <c r="T4016" s="30">
        <f t="shared" si="125"/>
        <v>42419.246168981481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 s="19">
        <v>7000</v>
      </c>
      <c r="E4017" s="19">
        <v>1</v>
      </c>
      <c r="F4017" s="36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40">
        <f>ROUND((E4017/D4017)*100, 0)</f>
        <v>0</v>
      </c>
      <c r="P4017" s="19">
        <f t="shared" si="124"/>
        <v>1</v>
      </c>
      <c r="Q4017" t="s">
        <v>8321</v>
      </c>
      <c r="R4017" t="s">
        <v>8322</v>
      </c>
      <c r="S4017" s="30">
        <f>(((I4017/60)/60)/24)+DATE(1970, 1, 1)</f>
        <v>42204.780821759254</v>
      </c>
      <c r="T4017" s="30">
        <f t="shared" si="125"/>
        <v>42174.780821759254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 s="19">
        <v>500</v>
      </c>
      <c r="E4018" s="19">
        <v>70</v>
      </c>
      <c r="F4018" s="36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40">
        <f>ROUND((E4018/D4018)*100, 0)</f>
        <v>14</v>
      </c>
      <c r="P4018" s="19">
        <f t="shared" si="124"/>
        <v>10</v>
      </c>
      <c r="Q4018" t="s">
        <v>8321</v>
      </c>
      <c r="R4018" t="s">
        <v>8322</v>
      </c>
      <c r="S4018" s="30">
        <f>(((I4018/60)/60)/24)+DATE(1970, 1, 1)</f>
        <v>41899.872685185182</v>
      </c>
      <c r="T4018" s="30">
        <f t="shared" si="125"/>
        <v>41869.872685185182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 s="19">
        <v>10000</v>
      </c>
      <c r="E4019" s="19">
        <v>105</v>
      </c>
      <c r="F4019" s="36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40">
        <f>ROUND((E4019/D4019)*100, 0)</f>
        <v>1</v>
      </c>
      <c r="P4019" s="19">
        <f t="shared" si="124"/>
        <v>52.5</v>
      </c>
      <c r="Q4019" t="s">
        <v>8321</v>
      </c>
      <c r="R4019" t="s">
        <v>8322</v>
      </c>
      <c r="S4019" s="30">
        <f>(((I4019/60)/60)/24)+DATE(1970, 1, 1)</f>
        <v>41886.672152777777</v>
      </c>
      <c r="T4019" s="30">
        <f t="shared" si="125"/>
        <v>41856.672152777777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 s="19">
        <v>1500</v>
      </c>
      <c r="E4020" s="19">
        <v>130</v>
      </c>
      <c r="F4020" s="36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40">
        <f>ROUND((E4020/D4020)*100, 0)</f>
        <v>9</v>
      </c>
      <c r="P4020" s="19">
        <f t="shared" si="124"/>
        <v>32.5</v>
      </c>
      <c r="Q4020" t="s">
        <v>8321</v>
      </c>
      <c r="R4020" t="s">
        <v>8322</v>
      </c>
      <c r="S4020" s="30">
        <f>(((I4020/60)/60)/24)+DATE(1970, 1, 1)</f>
        <v>42650.91097222222</v>
      </c>
      <c r="T4020" s="30">
        <f t="shared" si="125"/>
        <v>42620.91097222222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 s="19">
        <v>3500</v>
      </c>
      <c r="E4021" s="19">
        <v>29</v>
      </c>
      <c r="F4021" s="36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40">
        <f>ROUND((E4021/D4021)*100, 0)</f>
        <v>1</v>
      </c>
      <c r="P4021" s="19">
        <f t="shared" si="124"/>
        <v>7.25</v>
      </c>
      <c r="Q4021" t="s">
        <v>8321</v>
      </c>
      <c r="R4021" t="s">
        <v>8322</v>
      </c>
      <c r="S4021" s="30">
        <f>(((I4021/60)/60)/24)+DATE(1970, 1, 1)</f>
        <v>42475.686111111107</v>
      </c>
      <c r="T4021" s="30">
        <f t="shared" si="125"/>
        <v>42417.675879629634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 s="19">
        <v>600</v>
      </c>
      <c r="E4022" s="19">
        <v>100</v>
      </c>
      <c r="F4022" s="36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40">
        <f>ROUND((E4022/D4022)*100, 0)</f>
        <v>17</v>
      </c>
      <c r="P4022" s="19">
        <f t="shared" si="124"/>
        <v>33.33</v>
      </c>
      <c r="Q4022" t="s">
        <v>8321</v>
      </c>
      <c r="R4022" t="s">
        <v>8322</v>
      </c>
      <c r="S4022" s="30">
        <f>(((I4022/60)/60)/24)+DATE(1970, 1, 1)</f>
        <v>42087.149293981478</v>
      </c>
      <c r="T4022" s="30">
        <f t="shared" si="125"/>
        <v>42057.190960648149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 s="19">
        <v>15000</v>
      </c>
      <c r="E4023" s="19">
        <v>125</v>
      </c>
      <c r="F4023" s="36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40">
        <f>ROUND((E4023/D4023)*100, 0)</f>
        <v>1</v>
      </c>
      <c r="P4023" s="19">
        <f t="shared" si="124"/>
        <v>62.5</v>
      </c>
      <c r="Q4023" t="s">
        <v>8321</v>
      </c>
      <c r="R4023" t="s">
        <v>8322</v>
      </c>
      <c r="S4023" s="30">
        <f>(((I4023/60)/60)/24)+DATE(1970, 1, 1)</f>
        <v>41938.911550925928</v>
      </c>
      <c r="T4023" s="30">
        <f t="shared" si="125"/>
        <v>41878.911550925928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 s="19">
        <v>18000</v>
      </c>
      <c r="E4024" s="19">
        <v>12521</v>
      </c>
      <c r="F4024" s="36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40">
        <f>ROUND((E4024/D4024)*100, 0)</f>
        <v>70</v>
      </c>
      <c r="P4024" s="19">
        <f t="shared" si="124"/>
        <v>63.56</v>
      </c>
      <c r="Q4024" t="s">
        <v>8321</v>
      </c>
      <c r="R4024" t="s">
        <v>8322</v>
      </c>
      <c r="S4024" s="30">
        <f>(((I4024/60)/60)/24)+DATE(1970, 1, 1)</f>
        <v>42036.120833333334</v>
      </c>
      <c r="T4024" s="30">
        <f t="shared" si="125"/>
        <v>41990.584108796291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 s="19">
        <v>7000</v>
      </c>
      <c r="E4025" s="19">
        <v>0</v>
      </c>
      <c r="F4025" s="36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40">
        <f>ROUND((E4025/D4025)*100, 0)</f>
        <v>0</v>
      </c>
      <c r="P4025" s="19">
        <f t="shared" si="124"/>
        <v>0</v>
      </c>
      <c r="Q4025" t="s">
        <v>8321</v>
      </c>
      <c r="R4025" t="s">
        <v>8322</v>
      </c>
      <c r="S4025" s="30">
        <f>(((I4025/60)/60)/24)+DATE(1970, 1, 1)</f>
        <v>42453.957905092597</v>
      </c>
      <c r="T4025" s="30">
        <f t="shared" si="125"/>
        <v>42408.999571759254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 s="19">
        <v>800</v>
      </c>
      <c r="E4026" s="19">
        <v>10</v>
      </c>
      <c r="F4026" s="3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40">
        <f>ROUND((E4026/D4026)*100, 0)</f>
        <v>1</v>
      </c>
      <c r="P4026" s="19">
        <f t="shared" si="124"/>
        <v>10</v>
      </c>
      <c r="Q4026" t="s">
        <v>8321</v>
      </c>
      <c r="R4026" t="s">
        <v>8322</v>
      </c>
      <c r="S4026" s="30">
        <f>(((I4026/60)/60)/24)+DATE(1970, 1, 1)</f>
        <v>42247.670104166667</v>
      </c>
      <c r="T4026" s="30">
        <f t="shared" si="125"/>
        <v>42217.670104166667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 s="19">
        <v>5000</v>
      </c>
      <c r="E4027" s="19">
        <v>250</v>
      </c>
      <c r="F4027" s="36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40">
        <f>ROUND((E4027/D4027)*100, 0)</f>
        <v>5</v>
      </c>
      <c r="P4027" s="19">
        <f t="shared" si="124"/>
        <v>62.5</v>
      </c>
      <c r="Q4027" t="s">
        <v>8321</v>
      </c>
      <c r="R4027" t="s">
        <v>8322</v>
      </c>
      <c r="S4027" s="30">
        <f>(((I4027/60)/60)/24)+DATE(1970, 1, 1)</f>
        <v>42211.237685185188</v>
      </c>
      <c r="T4027" s="30">
        <f t="shared" si="125"/>
        <v>42151.237685185188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 s="19">
        <v>4000</v>
      </c>
      <c r="E4028" s="19">
        <v>0</v>
      </c>
      <c r="F4028" s="36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40">
        <f>ROUND((E4028/D4028)*100, 0)</f>
        <v>0</v>
      </c>
      <c r="P4028" s="19">
        <f t="shared" si="124"/>
        <v>0</v>
      </c>
      <c r="Q4028" t="s">
        <v>8321</v>
      </c>
      <c r="R4028" t="s">
        <v>8322</v>
      </c>
      <c r="S4028" s="30">
        <f>(((I4028/60)/60)/24)+DATE(1970, 1, 1)</f>
        <v>42342.697210648148</v>
      </c>
      <c r="T4028" s="30">
        <f t="shared" si="125"/>
        <v>42282.655543981484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 s="19">
        <v>3000</v>
      </c>
      <c r="E4029" s="19">
        <v>215</v>
      </c>
      <c r="F4029" s="36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40">
        <f>ROUND((E4029/D4029)*100, 0)</f>
        <v>7</v>
      </c>
      <c r="P4029" s="19">
        <f t="shared" si="124"/>
        <v>30.71</v>
      </c>
      <c r="Q4029" t="s">
        <v>8321</v>
      </c>
      <c r="R4029" t="s">
        <v>8322</v>
      </c>
      <c r="S4029" s="30">
        <f>(((I4029/60)/60)/24)+DATE(1970, 1, 1)</f>
        <v>42789.041666666672</v>
      </c>
      <c r="T4029" s="30">
        <f t="shared" si="125"/>
        <v>42768.97084490741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 s="19">
        <v>2000</v>
      </c>
      <c r="E4030" s="19">
        <v>561</v>
      </c>
      <c r="F4030" s="36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40">
        <f>ROUND((E4030/D4030)*100, 0)</f>
        <v>28</v>
      </c>
      <c r="P4030" s="19">
        <f t="shared" si="124"/>
        <v>51</v>
      </c>
      <c r="Q4030" t="s">
        <v>8321</v>
      </c>
      <c r="R4030" t="s">
        <v>8322</v>
      </c>
      <c r="S4030" s="30">
        <f>(((I4030/60)/60)/24)+DATE(1970, 1, 1)</f>
        <v>41795.938657407409</v>
      </c>
      <c r="T4030" s="30">
        <f t="shared" si="125"/>
        <v>41765.938657407409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 s="19">
        <v>20000</v>
      </c>
      <c r="E4031" s="19">
        <v>0</v>
      </c>
      <c r="F4031" s="36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40">
        <f>ROUND((E4031/D4031)*100, 0)</f>
        <v>0</v>
      </c>
      <c r="P4031" s="19">
        <f t="shared" si="124"/>
        <v>0</v>
      </c>
      <c r="Q4031" t="s">
        <v>8321</v>
      </c>
      <c r="R4031" t="s">
        <v>8322</v>
      </c>
      <c r="S4031" s="30">
        <f>(((I4031/60)/60)/24)+DATE(1970, 1, 1)</f>
        <v>42352.025115740747</v>
      </c>
      <c r="T4031" s="30">
        <f t="shared" si="125"/>
        <v>42322.025115740747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 s="19">
        <v>2500</v>
      </c>
      <c r="E4032" s="19">
        <v>400</v>
      </c>
      <c r="F4032" s="36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40">
        <f>ROUND((E4032/D4032)*100, 0)</f>
        <v>16</v>
      </c>
      <c r="P4032" s="19">
        <f t="shared" si="124"/>
        <v>66.67</v>
      </c>
      <c r="Q4032" t="s">
        <v>8321</v>
      </c>
      <c r="R4032" t="s">
        <v>8322</v>
      </c>
      <c r="S4032" s="30">
        <f>(((I4032/60)/60)/24)+DATE(1970, 1, 1)</f>
        <v>42403.784027777772</v>
      </c>
      <c r="T4032" s="30">
        <f t="shared" si="125"/>
        <v>42374.655081018514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 s="19">
        <v>5000</v>
      </c>
      <c r="E4033" s="19">
        <v>0</v>
      </c>
      <c r="F4033" s="36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40">
        <f>ROUND((E4033/D4033)*100, 0)</f>
        <v>0</v>
      </c>
      <c r="P4033" s="19">
        <f t="shared" si="124"/>
        <v>0</v>
      </c>
      <c r="Q4033" t="s">
        <v>8321</v>
      </c>
      <c r="R4033" t="s">
        <v>8322</v>
      </c>
      <c r="S4033" s="30">
        <f>(((I4033/60)/60)/24)+DATE(1970, 1, 1)</f>
        <v>41991.626898148148</v>
      </c>
      <c r="T4033" s="30">
        <f t="shared" si="125"/>
        <v>41941.585231481484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 s="19">
        <v>6048</v>
      </c>
      <c r="E4034" s="19">
        <v>413</v>
      </c>
      <c r="F4034" s="36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40">
        <f>ROUND((E4034/D4034)*100, 0)</f>
        <v>7</v>
      </c>
      <c r="P4034" s="19">
        <f t="shared" si="124"/>
        <v>59</v>
      </c>
      <c r="Q4034" t="s">
        <v>8321</v>
      </c>
      <c r="R4034" t="s">
        <v>8322</v>
      </c>
      <c r="S4034" s="30">
        <f>(((I4034/60)/60)/24)+DATE(1970, 1, 1)</f>
        <v>42353.85087962963</v>
      </c>
      <c r="T4034" s="30">
        <f t="shared" si="125"/>
        <v>42293.809212962966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 s="19">
        <v>23900</v>
      </c>
      <c r="E4035" s="19">
        <v>6141.99</v>
      </c>
      <c r="F4035" s="36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40">
        <f>ROUND((E4035/D4035)*100, 0)</f>
        <v>26</v>
      </c>
      <c r="P4035" s="19">
        <f t="shared" ref="P4035:P4098" si="126">IFERROR(ROUND((E4035/L4035), 2),0)</f>
        <v>65.34</v>
      </c>
      <c r="Q4035" t="s">
        <v>8321</v>
      </c>
      <c r="R4035" t="s">
        <v>8322</v>
      </c>
      <c r="S4035" s="30">
        <f>(((I4035/60)/60)/24)+DATE(1970, 1, 1)</f>
        <v>42645.375</v>
      </c>
      <c r="T4035" s="30">
        <f t="shared" ref="T4035:T4098" si="127">(((J4035/60)/60)/24)+DATE(1970, 1, 1)</f>
        <v>42614.268796296295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 s="19">
        <v>13500</v>
      </c>
      <c r="E4036" s="19">
        <v>200</v>
      </c>
      <c r="F4036" s="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40">
        <f>ROUND((E4036/D4036)*100, 0)</f>
        <v>1</v>
      </c>
      <c r="P4036" s="19">
        <f t="shared" si="126"/>
        <v>100</v>
      </c>
      <c r="Q4036" t="s">
        <v>8321</v>
      </c>
      <c r="R4036" t="s">
        <v>8322</v>
      </c>
      <c r="S4036" s="30">
        <f>(((I4036/60)/60)/24)+DATE(1970, 1, 1)</f>
        <v>42097.905671296292</v>
      </c>
      <c r="T4036" s="30">
        <f t="shared" si="127"/>
        <v>42067.947337962964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 s="19">
        <v>10000</v>
      </c>
      <c r="E4037" s="19">
        <v>3685</v>
      </c>
      <c r="F4037" s="36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40">
        <f>ROUND((E4037/D4037)*100, 0)</f>
        <v>37</v>
      </c>
      <c r="P4037" s="19">
        <f t="shared" si="126"/>
        <v>147.4</v>
      </c>
      <c r="Q4037" t="s">
        <v>8321</v>
      </c>
      <c r="R4037" t="s">
        <v>8322</v>
      </c>
      <c r="S4037" s="30">
        <f>(((I4037/60)/60)/24)+DATE(1970, 1, 1)</f>
        <v>41933.882951388885</v>
      </c>
      <c r="T4037" s="30">
        <f t="shared" si="127"/>
        <v>41903.882951388885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 s="19">
        <v>6000</v>
      </c>
      <c r="E4038" s="19">
        <v>2823</v>
      </c>
      <c r="F4038" s="36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40">
        <f>ROUND((E4038/D4038)*100, 0)</f>
        <v>47</v>
      </c>
      <c r="P4038" s="19">
        <f t="shared" si="126"/>
        <v>166.06</v>
      </c>
      <c r="Q4038" t="s">
        <v>8321</v>
      </c>
      <c r="R4038" t="s">
        <v>8322</v>
      </c>
      <c r="S4038" s="30">
        <f>(((I4038/60)/60)/24)+DATE(1970, 1, 1)</f>
        <v>41821.9375</v>
      </c>
      <c r="T4038" s="30">
        <f t="shared" si="127"/>
        <v>41804.937083333331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 s="19">
        <v>700</v>
      </c>
      <c r="E4039" s="19">
        <v>80</v>
      </c>
      <c r="F4039" s="36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40">
        <f>ROUND((E4039/D4039)*100, 0)</f>
        <v>11</v>
      </c>
      <c r="P4039" s="19">
        <f t="shared" si="126"/>
        <v>40</v>
      </c>
      <c r="Q4039" t="s">
        <v>8321</v>
      </c>
      <c r="R4039" t="s">
        <v>8322</v>
      </c>
      <c r="S4039" s="30">
        <f>(((I4039/60)/60)/24)+DATE(1970, 1, 1)</f>
        <v>42514.600694444445</v>
      </c>
      <c r="T4039" s="30">
        <f t="shared" si="127"/>
        <v>42497.070775462969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 s="19">
        <v>2500</v>
      </c>
      <c r="E4040" s="19">
        <v>301</v>
      </c>
      <c r="F4040" s="36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40">
        <f>ROUND((E4040/D4040)*100, 0)</f>
        <v>12</v>
      </c>
      <c r="P4040" s="19">
        <f t="shared" si="126"/>
        <v>75.25</v>
      </c>
      <c r="Q4040" t="s">
        <v>8321</v>
      </c>
      <c r="R4040" t="s">
        <v>8322</v>
      </c>
      <c r="S4040" s="30">
        <f>(((I4040/60)/60)/24)+DATE(1970, 1, 1)</f>
        <v>41929.798726851855</v>
      </c>
      <c r="T4040" s="30">
        <f t="shared" si="127"/>
        <v>41869.798726851855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 s="19">
        <v>500</v>
      </c>
      <c r="E4041" s="19">
        <v>300</v>
      </c>
      <c r="F4041" s="36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40">
        <f>ROUND((E4041/D4041)*100, 0)</f>
        <v>60</v>
      </c>
      <c r="P4041" s="19">
        <f t="shared" si="126"/>
        <v>60</v>
      </c>
      <c r="Q4041" t="s">
        <v>8321</v>
      </c>
      <c r="R4041" t="s">
        <v>8322</v>
      </c>
      <c r="S4041" s="30">
        <f>(((I4041/60)/60)/24)+DATE(1970, 1, 1)</f>
        <v>42339.249305555553</v>
      </c>
      <c r="T4041" s="30">
        <f t="shared" si="127"/>
        <v>42305.670914351853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 s="19">
        <v>8000</v>
      </c>
      <c r="E4042" s="19">
        <v>2500</v>
      </c>
      <c r="F4042" s="36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40">
        <f>ROUND((E4042/D4042)*100, 0)</f>
        <v>31</v>
      </c>
      <c r="P4042" s="19">
        <f t="shared" si="126"/>
        <v>1250</v>
      </c>
      <c r="Q4042" t="s">
        <v>8321</v>
      </c>
      <c r="R4042" t="s">
        <v>8322</v>
      </c>
      <c r="S4042" s="30">
        <f>(((I4042/60)/60)/24)+DATE(1970, 1, 1)</f>
        <v>42203.125</v>
      </c>
      <c r="T4042" s="30">
        <f t="shared" si="127"/>
        <v>42144.231527777782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 s="19">
        <v>5000</v>
      </c>
      <c r="E4043" s="19">
        <v>21</v>
      </c>
      <c r="F4043" s="36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40">
        <f>ROUND((E4043/D4043)*100, 0)</f>
        <v>0</v>
      </c>
      <c r="P4043" s="19">
        <f t="shared" si="126"/>
        <v>10.5</v>
      </c>
      <c r="Q4043" t="s">
        <v>8321</v>
      </c>
      <c r="R4043" t="s">
        <v>8322</v>
      </c>
      <c r="S4043" s="30">
        <f>(((I4043/60)/60)/24)+DATE(1970, 1, 1)</f>
        <v>42619.474004629628</v>
      </c>
      <c r="T4043" s="30">
        <f t="shared" si="127"/>
        <v>42559.474004629628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 s="19">
        <v>10000</v>
      </c>
      <c r="E4044" s="19">
        <v>21</v>
      </c>
      <c r="F4044" s="36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40">
        <f>ROUND((E4044/D4044)*100, 0)</f>
        <v>0</v>
      </c>
      <c r="P4044" s="19">
        <f t="shared" si="126"/>
        <v>7</v>
      </c>
      <c r="Q4044" t="s">
        <v>8321</v>
      </c>
      <c r="R4044" t="s">
        <v>8322</v>
      </c>
      <c r="S4044" s="30">
        <f>(((I4044/60)/60)/24)+DATE(1970, 1, 1)</f>
        <v>42024.802777777775</v>
      </c>
      <c r="T4044" s="30">
        <f t="shared" si="127"/>
        <v>41995.084074074075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 s="19">
        <v>300</v>
      </c>
      <c r="E4045" s="19">
        <v>0</v>
      </c>
      <c r="F4045" s="36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40">
        <f>ROUND((E4045/D4045)*100, 0)</f>
        <v>0</v>
      </c>
      <c r="P4045" s="19">
        <f t="shared" si="126"/>
        <v>0</v>
      </c>
      <c r="Q4045" t="s">
        <v>8321</v>
      </c>
      <c r="R4045" t="s">
        <v>8322</v>
      </c>
      <c r="S4045" s="30">
        <f>(((I4045/60)/60)/24)+DATE(1970, 1, 1)</f>
        <v>41963.957465277781</v>
      </c>
      <c r="T4045" s="30">
        <f t="shared" si="127"/>
        <v>41948.957465277781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 s="19">
        <v>600</v>
      </c>
      <c r="E4046" s="19">
        <v>225</v>
      </c>
      <c r="F4046" s="3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40">
        <f>ROUND((E4046/D4046)*100, 0)</f>
        <v>38</v>
      </c>
      <c r="P4046" s="19">
        <f t="shared" si="126"/>
        <v>56.25</v>
      </c>
      <c r="Q4046" t="s">
        <v>8321</v>
      </c>
      <c r="R4046" t="s">
        <v>8322</v>
      </c>
      <c r="S4046" s="30">
        <f>(((I4046/60)/60)/24)+DATE(1970, 1, 1)</f>
        <v>42104.208333333328</v>
      </c>
      <c r="T4046" s="30">
        <f t="shared" si="127"/>
        <v>42074.219699074078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 s="19">
        <v>5000</v>
      </c>
      <c r="E4047" s="19">
        <v>1</v>
      </c>
      <c r="F4047" s="36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40">
        <f>ROUND((E4047/D4047)*100, 0)</f>
        <v>0</v>
      </c>
      <c r="P4047" s="19">
        <f t="shared" si="126"/>
        <v>1</v>
      </c>
      <c r="Q4047" t="s">
        <v>8321</v>
      </c>
      <c r="R4047" t="s">
        <v>8322</v>
      </c>
      <c r="S4047" s="30">
        <f>(((I4047/60)/60)/24)+DATE(1970, 1, 1)</f>
        <v>41872.201261574075</v>
      </c>
      <c r="T4047" s="30">
        <f t="shared" si="127"/>
        <v>41842.201261574075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 s="19">
        <v>5600</v>
      </c>
      <c r="E4048" s="19">
        <v>460</v>
      </c>
      <c r="F4048" s="36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40">
        <f>ROUND((E4048/D4048)*100, 0)</f>
        <v>8</v>
      </c>
      <c r="P4048" s="19">
        <f t="shared" si="126"/>
        <v>38.33</v>
      </c>
      <c r="Q4048" t="s">
        <v>8321</v>
      </c>
      <c r="R4048" t="s">
        <v>8322</v>
      </c>
      <c r="S4048" s="30">
        <f>(((I4048/60)/60)/24)+DATE(1970, 1, 1)</f>
        <v>41934.650578703702</v>
      </c>
      <c r="T4048" s="30">
        <f t="shared" si="127"/>
        <v>41904.650578703702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 s="19">
        <v>5000</v>
      </c>
      <c r="E4049" s="19">
        <v>110</v>
      </c>
      <c r="F4049" s="36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40">
        <f>ROUND((E4049/D4049)*100, 0)</f>
        <v>2</v>
      </c>
      <c r="P4049" s="19">
        <f t="shared" si="126"/>
        <v>27.5</v>
      </c>
      <c r="Q4049" t="s">
        <v>8321</v>
      </c>
      <c r="R4049" t="s">
        <v>8322</v>
      </c>
      <c r="S4049" s="30">
        <f>(((I4049/60)/60)/24)+DATE(1970, 1, 1)</f>
        <v>42015.041666666672</v>
      </c>
      <c r="T4049" s="30">
        <f t="shared" si="127"/>
        <v>41991.022488425922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 s="19">
        <v>17000</v>
      </c>
      <c r="E4050" s="19">
        <v>3001</v>
      </c>
      <c r="F4050" s="36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40">
        <f>ROUND((E4050/D4050)*100, 0)</f>
        <v>18</v>
      </c>
      <c r="P4050" s="19">
        <f t="shared" si="126"/>
        <v>32.979999999999997</v>
      </c>
      <c r="Q4050" t="s">
        <v>8321</v>
      </c>
      <c r="R4050" t="s">
        <v>8322</v>
      </c>
      <c r="S4050" s="30">
        <f>(((I4050/60)/60)/24)+DATE(1970, 1, 1)</f>
        <v>42471.467442129629</v>
      </c>
      <c r="T4050" s="30">
        <f t="shared" si="127"/>
        <v>42436.509108796294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 s="19">
        <v>20000</v>
      </c>
      <c r="E4051" s="19">
        <v>16</v>
      </c>
      <c r="F4051" s="36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40">
        <f>ROUND((E4051/D4051)*100, 0)</f>
        <v>0</v>
      </c>
      <c r="P4051" s="19">
        <f t="shared" si="126"/>
        <v>16</v>
      </c>
      <c r="Q4051" t="s">
        <v>8321</v>
      </c>
      <c r="R4051" t="s">
        <v>8322</v>
      </c>
      <c r="S4051" s="30">
        <f>(((I4051/60)/60)/24)+DATE(1970, 1, 1)</f>
        <v>42199.958506944444</v>
      </c>
      <c r="T4051" s="30">
        <f t="shared" si="127"/>
        <v>42169.958506944444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 s="19">
        <v>1500</v>
      </c>
      <c r="E4052" s="19">
        <v>1</v>
      </c>
      <c r="F4052" s="36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40">
        <f>ROUND((E4052/D4052)*100, 0)</f>
        <v>0</v>
      </c>
      <c r="P4052" s="19">
        <f t="shared" si="126"/>
        <v>1</v>
      </c>
      <c r="Q4052" t="s">
        <v>8321</v>
      </c>
      <c r="R4052" t="s">
        <v>8322</v>
      </c>
      <c r="S4052" s="30">
        <f>(((I4052/60)/60)/24)+DATE(1970, 1, 1)</f>
        <v>41935.636469907404</v>
      </c>
      <c r="T4052" s="30">
        <f t="shared" si="127"/>
        <v>41905.636469907404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 s="19">
        <v>500</v>
      </c>
      <c r="E4053" s="19">
        <v>0</v>
      </c>
      <c r="F4053" s="36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40">
        <f>ROUND((E4053/D4053)*100, 0)</f>
        <v>0</v>
      </c>
      <c r="P4053" s="19">
        <f t="shared" si="126"/>
        <v>0</v>
      </c>
      <c r="Q4053" t="s">
        <v>8321</v>
      </c>
      <c r="R4053" t="s">
        <v>8322</v>
      </c>
      <c r="S4053" s="30">
        <f>(((I4053/60)/60)/24)+DATE(1970, 1, 1)</f>
        <v>41768.286805555559</v>
      </c>
      <c r="T4053" s="30">
        <f t="shared" si="127"/>
        <v>41761.810150462967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 s="19">
        <v>3000</v>
      </c>
      <c r="E4054" s="19">
        <v>1126</v>
      </c>
      <c r="F4054" s="36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40">
        <f>ROUND((E4054/D4054)*100, 0)</f>
        <v>38</v>
      </c>
      <c r="P4054" s="19">
        <f t="shared" si="126"/>
        <v>86.62</v>
      </c>
      <c r="Q4054" t="s">
        <v>8321</v>
      </c>
      <c r="R4054" t="s">
        <v>8322</v>
      </c>
      <c r="S4054" s="30">
        <f>(((I4054/60)/60)/24)+DATE(1970, 1, 1)</f>
        <v>41925.878657407404</v>
      </c>
      <c r="T4054" s="30">
        <f t="shared" si="127"/>
        <v>41865.878657407404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 s="19">
        <v>500</v>
      </c>
      <c r="E4055" s="19">
        <v>110</v>
      </c>
      <c r="F4055" s="36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40">
        <f>ROUND((E4055/D4055)*100, 0)</f>
        <v>22</v>
      </c>
      <c r="P4055" s="19">
        <f t="shared" si="126"/>
        <v>55</v>
      </c>
      <c r="Q4055" t="s">
        <v>8321</v>
      </c>
      <c r="R4055" t="s">
        <v>8322</v>
      </c>
      <c r="S4055" s="30">
        <f>(((I4055/60)/60)/24)+DATE(1970, 1, 1)</f>
        <v>41958.833333333328</v>
      </c>
      <c r="T4055" s="30">
        <f t="shared" si="127"/>
        <v>41928.690138888887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 s="19">
        <v>8880</v>
      </c>
      <c r="E4056" s="19">
        <v>0</v>
      </c>
      <c r="F4056" s="3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40">
        <f>ROUND((E4056/D4056)*100, 0)</f>
        <v>0</v>
      </c>
      <c r="P4056" s="19">
        <f t="shared" si="126"/>
        <v>0</v>
      </c>
      <c r="Q4056" t="s">
        <v>8321</v>
      </c>
      <c r="R4056" t="s">
        <v>8322</v>
      </c>
      <c r="S4056" s="30">
        <f>(((I4056/60)/60)/24)+DATE(1970, 1, 1)</f>
        <v>42644.166666666672</v>
      </c>
      <c r="T4056" s="30">
        <f t="shared" si="127"/>
        <v>42613.841261574074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 s="19">
        <v>5000</v>
      </c>
      <c r="E4057" s="19">
        <v>881</v>
      </c>
      <c r="F4057" s="36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40">
        <f>ROUND((E4057/D4057)*100, 0)</f>
        <v>18</v>
      </c>
      <c r="P4057" s="19">
        <f t="shared" si="126"/>
        <v>41.95</v>
      </c>
      <c r="Q4057" t="s">
        <v>8321</v>
      </c>
      <c r="R4057" t="s">
        <v>8322</v>
      </c>
      <c r="S4057" s="30">
        <f>(((I4057/60)/60)/24)+DATE(1970, 1, 1)</f>
        <v>41809.648506944446</v>
      </c>
      <c r="T4057" s="30">
        <f t="shared" si="127"/>
        <v>41779.648506944446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 s="19">
        <v>1500</v>
      </c>
      <c r="E4058" s="19">
        <v>795</v>
      </c>
      <c r="F4058" s="36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40">
        <f>ROUND((E4058/D4058)*100, 0)</f>
        <v>53</v>
      </c>
      <c r="P4058" s="19">
        <f t="shared" si="126"/>
        <v>88.33</v>
      </c>
      <c r="Q4058" t="s">
        <v>8321</v>
      </c>
      <c r="R4058" t="s">
        <v>8322</v>
      </c>
      <c r="S4058" s="30">
        <f>(((I4058/60)/60)/24)+DATE(1970, 1, 1)</f>
        <v>42554.832638888889</v>
      </c>
      <c r="T4058" s="30">
        <f t="shared" si="127"/>
        <v>42534.933321759265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 s="19">
        <v>3500</v>
      </c>
      <c r="E4059" s="19">
        <v>775</v>
      </c>
      <c r="F4059" s="36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40">
        <f>ROUND((E4059/D4059)*100, 0)</f>
        <v>22</v>
      </c>
      <c r="P4059" s="19">
        <f t="shared" si="126"/>
        <v>129.16999999999999</v>
      </c>
      <c r="Q4059" t="s">
        <v>8321</v>
      </c>
      <c r="R4059" t="s">
        <v>8322</v>
      </c>
      <c r="S4059" s="30">
        <f>(((I4059/60)/60)/24)+DATE(1970, 1, 1)</f>
        <v>42333.958333333328</v>
      </c>
      <c r="T4059" s="30">
        <f t="shared" si="127"/>
        <v>42310.968518518523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 s="19">
        <v>3750</v>
      </c>
      <c r="E4060" s="19">
        <v>95</v>
      </c>
      <c r="F4060" s="36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40">
        <f>ROUND((E4060/D4060)*100, 0)</f>
        <v>3</v>
      </c>
      <c r="P4060" s="19">
        <f t="shared" si="126"/>
        <v>23.75</v>
      </c>
      <c r="Q4060" t="s">
        <v>8321</v>
      </c>
      <c r="R4060" t="s">
        <v>8322</v>
      </c>
      <c r="S4060" s="30">
        <f>(((I4060/60)/60)/24)+DATE(1970, 1, 1)</f>
        <v>42461.165972222225</v>
      </c>
      <c r="T4060" s="30">
        <f t="shared" si="127"/>
        <v>42446.060694444444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 s="19">
        <v>10000</v>
      </c>
      <c r="E4061" s="19">
        <v>250</v>
      </c>
      <c r="F4061" s="36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40">
        <f>ROUND((E4061/D4061)*100, 0)</f>
        <v>3</v>
      </c>
      <c r="P4061" s="19">
        <f t="shared" si="126"/>
        <v>35.71</v>
      </c>
      <c r="Q4061" t="s">
        <v>8321</v>
      </c>
      <c r="R4061" t="s">
        <v>8322</v>
      </c>
      <c r="S4061" s="30">
        <f>(((I4061/60)/60)/24)+DATE(1970, 1, 1)</f>
        <v>41898.125</v>
      </c>
      <c r="T4061" s="30">
        <f t="shared" si="127"/>
        <v>41866.640648148146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 s="19">
        <v>10000</v>
      </c>
      <c r="E4062" s="19">
        <v>285</v>
      </c>
      <c r="F4062" s="36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40">
        <f>ROUND((E4062/D4062)*100, 0)</f>
        <v>3</v>
      </c>
      <c r="P4062" s="19">
        <f t="shared" si="126"/>
        <v>57</v>
      </c>
      <c r="Q4062" t="s">
        <v>8321</v>
      </c>
      <c r="R4062" t="s">
        <v>8322</v>
      </c>
      <c r="S4062" s="30">
        <f>(((I4062/60)/60)/24)+DATE(1970, 1, 1)</f>
        <v>41813.666666666664</v>
      </c>
      <c r="T4062" s="30">
        <f t="shared" si="127"/>
        <v>41779.695092592592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 s="19">
        <v>525</v>
      </c>
      <c r="E4063" s="19">
        <v>0</v>
      </c>
      <c r="F4063" s="36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40">
        <f>ROUND((E4063/D4063)*100, 0)</f>
        <v>0</v>
      </c>
      <c r="P4063" s="19">
        <f t="shared" si="126"/>
        <v>0</v>
      </c>
      <c r="Q4063" t="s">
        <v>8321</v>
      </c>
      <c r="R4063" t="s">
        <v>8322</v>
      </c>
      <c r="S4063" s="30">
        <f>(((I4063/60)/60)/24)+DATE(1970, 1, 1)</f>
        <v>42481.099803240737</v>
      </c>
      <c r="T4063" s="30">
        <f t="shared" si="127"/>
        <v>42421.141469907408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 s="19">
        <v>20000</v>
      </c>
      <c r="E4064" s="19">
        <v>490</v>
      </c>
      <c r="F4064" s="36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40">
        <f>ROUND((E4064/D4064)*100, 0)</f>
        <v>2</v>
      </c>
      <c r="P4064" s="19">
        <f t="shared" si="126"/>
        <v>163.33000000000001</v>
      </c>
      <c r="Q4064" t="s">
        <v>8321</v>
      </c>
      <c r="R4064" t="s">
        <v>8322</v>
      </c>
      <c r="S4064" s="30">
        <f>(((I4064/60)/60)/24)+DATE(1970, 1, 1)</f>
        <v>42553.739212962959</v>
      </c>
      <c r="T4064" s="30">
        <f t="shared" si="127"/>
        <v>42523.739212962959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 s="19">
        <v>9500</v>
      </c>
      <c r="E4065" s="19">
        <v>135</v>
      </c>
      <c r="F4065" s="36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40">
        <f>ROUND((E4065/D4065)*100, 0)</f>
        <v>1</v>
      </c>
      <c r="P4065" s="19">
        <f t="shared" si="126"/>
        <v>15</v>
      </c>
      <c r="Q4065" t="s">
        <v>8321</v>
      </c>
      <c r="R4065" t="s">
        <v>8322</v>
      </c>
      <c r="S4065" s="30">
        <f>(((I4065/60)/60)/24)+DATE(1970, 1, 1)</f>
        <v>41817.681527777779</v>
      </c>
      <c r="T4065" s="30">
        <f t="shared" si="127"/>
        <v>41787.681527777779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 s="19">
        <v>2000</v>
      </c>
      <c r="E4066" s="19">
        <v>385</v>
      </c>
      <c r="F4066" s="3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40">
        <f>ROUND((E4066/D4066)*100, 0)</f>
        <v>19</v>
      </c>
      <c r="P4066" s="19">
        <f t="shared" si="126"/>
        <v>64.17</v>
      </c>
      <c r="Q4066" t="s">
        <v>8321</v>
      </c>
      <c r="R4066" t="s">
        <v>8322</v>
      </c>
      <c r="S4066" s="30">
        <f>(((I4066/60)/60)/24)+DATE(1970, 1, 1)</f>
        <v>42123.588263888887</v>
      </c>
      <c r="T4066" s="30">
        <f t="shared" si="127"/>
        <v>42093.588263888887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 s="19">
        <v>4000</v>
      </c>
      <c r="E4067" s="19">
        <v>27</v>
      </c>
      <c r="F4067" s="36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40">
        <f>ROUND((E4067/D4067)*100, 0)</f>
        <v>1</v>
      </c>
      <c r="P4067" s="19">
        <f t="shared" si="126"/>
        <v>6.75</v>
      </c>
      <c r="Q4067" t="s">
        <v>8321</v>
      </c>
      <c r="R4067" t="s">
        <v>8322</v>
      </c>
      <c r="S4067" s="30">
        <f>(((I4067/60)/60)/24)+DATE(1970, 1, 1)</f>
        <v>41863.951516203706</v>
      </c>
      <c r="T4067" s="30">
        <f t="shared" si="127"/>
        <v>41833.951516203706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 s="19">
        <v>15000</v>
      </c>
      <c r="E4068" s="19">
        <v>25</v>
      </c>
      <c r="F4068" s="36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40">
        <f>ROUND((E4068/D4068)*100, 0)</f>
        <v>0</v>
      </c>
      <c r="P4068" s="19">
        <f t="shared" si="126"/>
        <v>25</v>
      </c>
      <c r="Q4068" t="s">
        <v>8321</v>
      </c>
      <c r="R4068" t="s">
        <v>8322</v>
      </c>
      <c r="S4068" s="30">
        <f>(((I4068/60)/60)/24)+DATE(1970, 1, 1)</f>
        <v>42509.039212962962</v>
      </c>
      <c r="T4068" s="30">
        <f t="shared" si="127"/>
        <v>42479.039212962962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 s="19">
        <v>5000</v>
      </c>
      <c r="E4069" s="19">
        <v>3045</v>
      </c>
      <c r="F4069" s="36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40">
        <f>ROUND((E4069/D4069)*100, 0)</f>
        <v>61</v>
      </c>
      <c r="P4069" s="19">
        <f t="shared" si="126"/>
        <v>179.12</v>
      </c>
      <c r="Q4069" t="s">
        <v>8321</v>
      </c>
      <c r="R4069" t="s">
        <v>8322</v>
      </c>
      <c r="S4069" s="30">
        <f>(((I4069/60)/60)/24)+DATE(1970, 1, 1)</f>
        <v>42275.117476851854</v>
      </c>
      <c r="T4069" s="30">
        <f t="shared" si="127"/>
        <v>42235.117476851854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 s="19">
        <v>3495</v>
      </c>
      <c r="E4070" s="19">
        <v>34.950000000000003</v>
      </c>
      <c r="F4070" s="36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40">
        <f>ROUND((E4070/D4070)*100, 0)</f>
        <v>1</v>
      </c>
      <c r="P4070" s="19">
        <f t="shared" si="126"/>
        <v>34.950000000000003</v>
      </c>
      <c r="Q4070" t="s">
        <v>8321</v>
      </c>
      <c r="R4070" t="s">
        <v>8322</v>
      </c>
      <c r="S4070" s="30">
        <f>(((I4070/60)/60)/24)+DATE(1970, 1, 1)</f>
        <v>42748.961805555555</v>
      </c>
      <c r="T4070" s="30">
        <f t="shared" si="127"/>
        <v>42718.963599537034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 s="19">
        <v>1250</v>
      </c>
      <c r="E4071" s="19">
        <v>430</v>
      </c>
      <c r="F4071" s="36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40">
        <f>ROUND((E4071/D4071)*100, 0)</f>
        <v>34</v>
      </c>
      <c r="P4071" s="19">
        <f t="shared" si="126"/>
        <v>33.08</v>
      </c>
      <c r="Q4071" t="s">
        <v>8321</v>
      </c>
      <c r="R4071" t="s">
        <v>8322</v>
      </c>
      <c r="S4071" s="30">
        <f>(((I4071/60)/60)/24)+DATE(1970, 1, 1)</f>
        <v>42063.5</v>
      </c>
      <c r="T4071" s="30">
        <f t="shared" si="127"/>
        <v>42022.661527777775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 s="19">
        <v>1000</v>
      </c>
      <c r="E4072" s="19">
        <v>165</v>
      </c>
      <c r="F4072" s="36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40">
        <f>ROUND((E4072/D4072)*100, 0)</f>
        <v>17</v>
      </c>
      <c r="P4072" s="19">
        <f t="shared" si="126"/>
        <v>27.5</v>
      </c>
      <c r="Q4072" t="s">
        <v>8321</v>
      </c>
      <c r="R4072" t="s">
        <v>8322</v>
      </c>
      <c r="S4072" s="30">
        <f>(((I4072/60)/60)/24)+DATE(1970, 1, 1)</f>
        <v>42064.125</v>
      </c>
      <c r="T4072" s="30">
        <f t="shared" si="127"/>
        <v>42031.666898148149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 s="19">
        <v>20000</v>
      </c>
      <c r="E4073" s="19">
        <v>0</v>
      </c>
      <c r="F4073" s="36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40">
        <f>ROUND((E4073/D4073)*100, 0)</f>
        <v>0</v>
      </c>
      <c r="P4073" s="19">
        <f t="shared" si="126"/>
        <v>0</v>
      </c>
      <c r="Q4073" t="s">
        <v>8321</v>
      </c>
      <c r="R4073" t="s">
        <v>8322</v>
      </c>
      <c r="S4073" s="30">
        <f>(((I4073/60)/60)/24)+DATE(1970, 1, 1)</f>
        <v>42730.804756944446</v>
      </c>
      <c r="T4073" s="30">
        <f t="shared" si="127"/>
        <v>42700.804756944446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 s="19">
        <v>1000</v>
      </c>
      <c r="E4074" s="19">
        <v>4</v>
      </c>
      <c r="F4074" s="36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40">
        <f>ROUND((E4074/D4074)*100, 0)</f>
        <v>0</v>
      </c>
      <c r="P4074" s="19">
        <f t="shared" si="126"/>
        <v>2</v>
      </c>
      <c r="Q4074" t="s">
        <v>8321</v>
      </c>
      <c r="R4074" t="s">
        <v>8322</v>
      </c>
      <c r="S4074" s="30">
        <f>(((I4074/60)/60)/24)+DATE(1970, 1, 1)</f>
        <v>41872.77443287037</v>
      </c>
      <c r="T4074" s="30">
        <f t="shared" si="127"/>
        <v>41812.77443287037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 s="19">
        <v>3500</v>
      </c>
      <c r="E4075" s="19">
        <v>37</v>
      </c>
      <c r="F4075" s="36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40">
        <f>ROUND((E4075/D4075)*100, 0)</f>
        <v>1</v>
      </c>
      <c r="P4075" s="19">
        <f t="shared" si="126"/>
        <v>18.5</v>
      </c>
      <c r="Q4075" t="s">
        <v>8321</v>
      </c>
      <c r="R4075" t="s">
        <v>8322</v>
      </c>
      <c r="S4075" s="30">
        <f>(((I4075/60)/60)/24)+DATE(1970, 1, 1)</f>
        <v>42133.166666666672</v>
      </c>
      <c r="T4075" s="30">
        <f t="shared" si="127"/>
        <v>42078.34520833334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 s="19">
        <v>2750</v>
      </c>
      <c r="E4076" s="19">
        <v>735</v>
      </c>
      <c r="F4076" s="3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40">
        <f>ROUND((E4076/D4076)*100, 0)</f>
        <v>27</v>
      </c>
      <c r="P4076" s="19">
        <f t="shared" si="126"/>
        <v>35</v>
      </c>
      <c r="Q4076" t="s">
        <v>8321</v>
      </c>
      <c r="R4076" t="s">
        <v>8322</v>
      </c>
      <c r="S4076" s="30">
        <f>(((I4076/60)/60)/24)+DATE(1970, 1, 1)</f>
        <v>42313.594618055555</v>
      </c>
      <c r="T4076" s="30">
        <f t="shared" si="127"/>
        <v>42283.552951388891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 s="19">
        <v>2000</v>
      </c>
      <c r="E4077" s="19">
        <v>576</v>
      </c>
      <c r="F4077" s="36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40">
        <f>ROUND((E4077/D4077)*100, 0)</f>
        <v>29</v>
      </c>
      <c r="P4077" s="19">
        <f t="shared" si="126"/>
        <v>44.31</v>
      </c>
      <c r="Q4077" t="s">
        <v>8321</v>
      </c>
      <c r="R4077" t="s">
        <v>8322</v>
      </c>
      <c r="S4077" s="30">
        <f>(((I4077/60)/60)/24)+DATE(1970, 1, 1)</f>
        <v>41820.727777777778</v>
      </c>
      <c r="T4077" s="30">
        <f t="shared" si="127"/>
        <v>41779.045937499999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 s="19">
        <v>700</v>
      </c>
      <c r="E4078" s="19">
        <v>0</v>
      </c>
      <c r="F4078" s="36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40">
        <f>ROUND((E4078/D4078)*100, 0)</f>
        <v>0</v>
      </c>
      <c r="P4078" s="19">
        <f t="shared" si="126"/>
        <v>0</v>
      </c>
      <c r="Q4078" t="s">
        <v>8321</v>
      </c>
      <c r="R4078" t="s">
        <v>8322</v>
      </c>
      <c r="S4078" s="30">
        <f>(((I4078/60)/60)/24)+DATE(1970, 1, 1)</f>
        <v>41933.82708333333</v>
      </c>
      <c r="T4078" s="30">
        <f t="shared" si="127"/>
        <v>41905.795706018522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 s="19">
        <v>15000</v>
      </c>
      <c r="E4079" s="19">
        <v>1335</v>
      </c>
      <c r="F4079" s="36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40">
        <f>ROUND((E4079/D4079)*100, 0)</f>
        <v>9</v>
      </c>
      <c r="P4079" s="19">
        <f t="shared" si="126"/>
        <v>222.5</v>
      </c>
      <c r="Q4079" t="s">
        <v>8321</v>
      </c>
      <c r="R4079" t="s">
        <v>8322</v>
      </c>
      <c r="S4079" s="30">
        <f>(((I4079/60)/60)/24)+DATE(1970, 1, 1)</f>
        <v>42725.7105787037</v>
      </c>
      <c r="T4079" s="30">
        <f t="shared" si="127"/>
        <v>42695.7105787037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 s="19">
        <v>250</v>
      </c>
      <c r="E4080" s="19">
        <v>0</v>
      </c>
      <c r="F4080" s="36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40">
        <f>ROUND((E4080/D4080)*100, 0)</f>
        <v>0</v>
      </c>
      <c r="P4080" s="19">
        <f t="shared" si="126"/>
        <v>0</v>
      </c>
      <c r="Q4080" t="s">
        <v>8321</v>
      </c>
      <c r="R4080" t="s">
        <v>8322</v>
      </c>
      <c r="S4080" s="30">
        <f>(((I4080/60)/60)/24)+DATE(1970, 1, 1)</f>
        <v>42762.787523148145</v>
      </c>
      <c r="T4080" s="30">
        <f t="shared" si="127"/>
        <v>42732.787523148145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 s="19">
        <v>3000</v>
      </c>
      <c r="E4081" s="19">
        <v>5</v>
      </c>
      <c r="F4081" s="36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40">
        <f>ROUND((E4081/D4081)*100, 0)</f>
        <v>0</v>
      </c>
      <c r="P4081" s="19">
        <f t="shared" si="126"/>
        <v>5</v>
      </c>
      <c r="Q4081" t="s">
        <v>8321</v>
      </c>
      <c r="R4081" t="s">
        <v>8322</v>
      </c>
      <c r="S4081" s="30">
        <f>(((I4081/60)/60)/24)+DATE(1970, 1, 1)</f>
        <v>42540.938900462963</v>
      </c>
      <c r="T4081" s="30">
        <f t="shared" si="127"/>
        <v>42510.938900462963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 s="19">
        <v>3000</v>
      </c>
      <c r="E4082" s="19">
        <v>0</v>
      </c>
      <c r="F4082" s="36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40">
        <f>ROUND((E4082/D4082)*100, 0)</f>
        <v>0</v>
      </c>
      <c r="P4082" s="19">
        <f t="shared" si="126"/>
        <v>0</v>
      </c>
      <c r="Q4082" t="s">
        <v>8321</v>
      </c>
      <c r="R4082" t="s">
        <v>8322</v>
      </c>
      <c r="S4082" s="30">
        <f>(((I4082/60)/60)/24)+DATE(1970, 1, 1)</f>
        <v>42535.787500000006</v>
      </c>
      <c r="T4082" s="30">
        <f t="shared" si="127"/>
        <v>42511.698101851856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 s="19">
        <v>2224</v>
      </c>
      <c r="E4083" s="19">
        <v>350</v>
      </c>
      <c r="F4083" s="36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40">
        <f>ROUND((E4083/D4083)*100, 0)</f>
        <v>16</v>
      </c>
      <c r="P4083" s="19">
        <f t="shared" si="126"/>
        <v>29.17</v>
      </c>
      <c r="Q4083" t="s">
        <v>8321</v>
      </c>
      <c r="R4083" t="s">
        <v>8322</v>
      </c>
      <c r="S4083" s="30">
        <f>(((I4083/60)/60)/24)+DATE(1970, 1, 1)</f>
        <v>42071.539641203708</v>
      </c>
      <c r="T4083" s="30">
        <f t="shared" si="127"/>
        <v>42041.581307870365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 s="19">
        <v>150</v>
      </c>
      <c r="E4084" s="19">
        <v>3</v>
      </c>
      <c r="F4084" s="36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40">
        <f>ROUND((E4084/D4084)*100, 0)</f>
        <v>2</v>
      </c>
      <c r="P4084" s="19">
        <f t="shared" si="126"/>
        <v>1.5</v>
      </c>
      <c r="Q4084" t="s">
        <v>8321</v>
      </c>
      <c r="R4084" t="s">
        <v>8322</v>
      </c>
      <c r="S4084" s="30">
        <f>(((I4084/60)/60)/24)+DATE(1970, 1, 1)</f>
        <v>42322.958333333328</v>
      </c>
      <c r="T4084" s="30">
        <f t="shared" si="127"/>
        <v>42307.189270833333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 s="19">
        <v>3500</v>
      </c>
      <c r="E4085" s="19">
        <v>759</v>
      </c>
      <c r="F4085" s="36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40">
        <f>ROUND((E4085/D4085)*100, 0)</f>
        <v>22</v>
      </c>
      <c r="P4085" s="19">
        <f t="shared" si="126"/>
        <v>126.5</v>
      </c>
      <c r="Q4085" t="s">
        <v>8321</v>
      </c>
      <c r="R4085" t="s">
        <v>8322</v>
      </c>
      <c r="S4085" s="30">
        <f>(((I4085/60)/60)/24)+DATE(1970, 1, 1)</f>
        <v>42383.761759259258</v>
      </c>
      <c r="T4085" s="30">
        <f t="shared" si="127"/>
        <v>42353.761759259258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 s="19">
        <v>3000</v>
      </c>
      <c r="E4086" s="19">
        <v>10</v>
      </c>
      <c r="F4086" s="3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40">
        <f>ROUND((E4086/D4086)*100, 0)</f>
        <v>0</v>
      </c>
      <c r="P4086" s="19">
        <f t="shared" si="126"/>
        <v>10</v>
      </c>
      <c r="Q4086" t="s">
        <v>8321</v>
      </c>
      <c r="R4086" t="s">
        <v>8322</v>
      </c>
      <c r="S4086" s="30">
        <f>(((I4086/60)/60)/24)+DATE(1970, 1, 1)</f>
        <v>42652.436412037037</v>
      </c>
      <c r="T4086" s="30">
        <f t="shared" si="127"/>
        <v>42622.436412037037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 s="19">
        <v>3500</v>
      </c>
      <c r="E4087" s="19">
        <v>10</v>
      </c>
      <c r="F4087" s="36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40">
        <f>ROUND((E4087/D4087)*100, 0)</f>
        <v>0</v>
      </c>
      <c r="P4087" s="19">
        <f t="shared" si="126"/>
        <v>10</v>
      </c>
      <c r="Q4087" t="s">
        <v>8321</v>
      </c>
      <c r="R4087" t="s">
        <v>8322</v>
      </c>
      <c r="S4087" s="30">
        <f>(((I4087/60)/60)/24)+DATE(1970, 1, 1)</f>
        <v>42087.165972222225</v>
      </c>
      <c r="T4087" s="30">
        <f t="shared" si="127"/>
        <v>42058.603877314818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 s="19">
        <v>1000</v>
      </c>
      <c r="E4088" s="19">
        <v>47</v>
      </c>
      <c r="F4088" s="36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40">
        <f>ROUND((E4088/D4088)*100, 0)</f>
        <v>5</v>
      </c>
      <c r="P4088" s="19">
        <f t="shared" si="126"/>
        <v>9.4</v>
      </c>
      <c r="Q4088" t="s">
        <v>8321</v>
      </c>
      <c r="R4088" t="s">
        <v>8322</v>
      </c>
      <c r="S4088" s="30">
        <f>(((I4088/60)/60)/24)+DATE(1970, 1, 1)</f>
        <v>42329.166666666672</v>
      </c>
      <c r="T4088" s="30">
        <f t="shared" si="127"/>
        <v>42304.940960648149</v>
      </c>
    </row>
    <row r="4089" spans="1:20" x14ac:dyDescent="0.25">
      <c r="A4089">
        <v>4087</v>
      </c>
      <c r="B4089" s="3" t="s">
        <v>4083</v>
      </c>
      <c r="C4089" s="3" t="s">
        <v>8190</v>
      </c>
      <c r="D4089" s="19">
        <v>9600</v>
      </c>
      <c r="E4089" s="19">
        <v>0</v>
      </c>
      <c r="F4089" s="36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40">
        <f>ROUND((E4089/D4089)*100, 0)</f>
        <v>0</v>
      </c>
      <c r="P4089" s="19">
        <f t="shared" si="126"/>
        <v>0</v>
      </c>
      <c r="Q4089" t="s">
        <v>8321</v>
      </c>
      <c r="R4089" t="s">
        <v>8322</v>
      </c>
      <c r="S4089" s="30">
        <f>(((I4089/60)/60)/24)+DATE(1970, 1, 1)</f>
        <v>42568.742893518516</v>
      </c>
      <c r="T4089" s="30">
        <f t="shared" si="127"/>
        <v>42538.742893518516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 s="19">
        <v>2000</v>
      </c>
      <c r="E4090" s="19">
        <v>216</v>
      </c>
      <c r="F4090" s="36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40">
        <f>ROUND((E4090/D4090)*100, 0)</f>
        <v>11</v>
      </c>
      <c r="P4090" s="19">
        <f t="shared" si="126"/>
        <v>72</v>
      </c>
      <c r="Q4090" t="s">
        <v>8321</v>
      </c>
      <c r="R4090" t="s">
        <v>8322</v>
      </c>
      <c r="S4090" s="30">
        <f>(((I4090/60)/60)/24)+DATE(1970, 1, 1)</f>
        <v>42020.434722222228</v>
      </c>
      <c r="T4090" s="30">
        <f t="shared" si="127"/>
        <v>41990.612546296295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 s="19">
        <v>5000</v>
      </c>
      <c r="E4091" s="19">
        <v>240</v>
      </c>
      <c r="F4091" s="36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40">
        <f>ROUND((E4091/D4091)*100, 0)</f>
        <v>5</v>
      </c>
      <c r="P4091" s="19">
        <f t="shared" si="126"/>
        <v>30</v>
      </c>
      <c r="Q4091" t="s">
        <v>8321</v>
      </c>
      <c r="R4091" t="s">
        <v>8322</v>
      </c>
      <c r="S4091" s="30">
        <f>(((I4091/60)/60)/24)+DATE(1970, 1, 1)</f>
        <v>42155.732638888891</v>
      </c>
      <c r="T4091" s="30">
        <f t="shared" si="127"/>
        <v>42122.732499999998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 s="19">
        <v>1000</v>
      </c>
      <c r="E4092" s="19">
        <v>32</v>
      </c>
      <c r="F4092" s="36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40">
        <f>ROUND((E4092/D4092)*100, 0)</f>
        <v>3</v>
      </c>
      <c r="P4092" s="19">
        <f t="shared" si="126"/>
        <v>10.67</v>
      </c>
      <c r="Q4092" t="s">
        <v>8321</v>
      </c>
      <c r="R4092" t="s">
        <v>8322</v>
      </c>
      <c r="S4092" s="30">
        <f>(((I4092/60)/60)/24)+DATE(1970, 1, 1)</f>
        <v>42223.625</v>
      </c>
      <c r="T4092" s="30">
        <f t="shared" si="127"/>
        <v>42209.67288194444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 s="19">
        <v>1600</v>
      </c>
      <c r="E4093" s="19">
        <v>204</v>
      </c>
      <c r="F4093" s="36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40">
        <f>ROUND((E4093/D4093)*100, 0)</f>
        <v>13</v>
      </c>
      <c r="P4093" s="19">
        <f t="shared" si="126"/>
        <v>25.5</v>
      </c>
      <c r="Q4093" t="s">
        <v>8321</v>
      </c>
      <c r="R4093" t="s">
        <v>8322</v>
      </c>
      <c r="S4093" s="30">
        <f>(((I4093/60)/60)/24)+DATE(1970, 1, 1)</f>
        <v>42020.506377314814</v>
      </c>
      <c r="T4093" s="30">
        <f t="shared" si="127"/>
        <v>41990.506377314814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 s="19">
        <v>110000</v>
      </c>
      <c r="E4094" s="19">
        <v>20</v>
      </c>
      <c r="F4094" s="36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40">
        <f>ROUND((E4094/D4094)*100, 0)</f>
        <v>0</v>
      </c>
      <c r="P4094" s="19">
        <f t="shared" si="126"/>
        <v>20</v>
      </c>
      <c r="Q4094" t="s">
        <v>8321</v>
      </c>
      <c r="R4094" t="s">
        <v>8322</v>
      </c>
      <c r="S4094" s="30">
        <f>(((I4094/60)/60)/24)+DATE(1970, 1, 1)</f>
        <v>42099.153321759266</v>
      </c>
      <c r="T4094" s="30">
        <f t="shared" si="127"/>
        <v>42039.194988425923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 s="19">
        <v>2500</v>
      </c>
      <c r="E4095" s="19">
        <v>60</v>
      </c>
      <c r="F4095" s="36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40">
        <f>ROUND((E4095/D4095)*100, 0)</f>
        <v>2</v>
      </c>
      <c r="P4095" s="19">
        <f t="shared" si="126"/>
        <v>15</v>
      </c>
      <c r="Q4095" t="s">
        <v>8321</v>
      </c>
      <c r="R4095" t="s">
        <v>8322</v>
      </c>
      <c r="S4095" s="30">
        <f>(((I4095/60)/60)/24)+DATE(1970, 1, 1)</f>
        <v>42238.815891203703</v>
      </c>
      <c r="T4095" s="30">
        <f t="shared" si="127"/>
        <v>42178.815891203703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 s="19">
        <v>2000</v>
      </c>
      <c r="E4096" s="19">
        <v>730</v>
      </c>
      <c r="F4096" s="3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40">
        <f>ROUND((E4096/D4096)*100, 0)</f>
        <v>37</v>
      </c>
      <c r="P4096" s="19">
        <f t="shared" si="126"/>
        <v>91.25</v>
      </c>
      <c r="Q4096" t="s">
        <v>8321</v>
      </c>
      <c r="R4096" t="s">
        <v>8322</v>
      </c>
      <c r="S4096" s="30">
        <f>(((I4096/60)/60)/24)+DATE(1970, 1, 1)</f>
        <v>41934.207638888889</v>
      </c>
      <c r="T4096" s="30">
        <f t="shared" si="127"/>
        <v>41890.086805555555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 s="19">
        <v>30000</v>
      </c>
      <c r="E4097" s="19">
        <v>800</v>
      </c>
      <c r="F4097" s="36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40">
        <f>ROUND((E4097/D4097)*100, 0)</f>
        <v>3</v>
      </c>
      <c r="P4097" s="19">
        <f t="shared" si="126"/>
        <v>800</v>
      </c>
      <c r="Q4097" t="s">
        <v>8321</v>
      </c>
      <c r="R4097" t="s">
        <v>8322</v>
      </c>
      <c r="S4097" s="30">
        <f>(((I4097/60)/60)/24)+DATE(1970, 1, 1)</f>
        <v>42723.031828703708</v>
      </c>
      <c r="T4097" s="30">
        <f t="shared" si="127"/>
        <v>42693.031828703708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 s="19">
        <v>3500</v>
      </c>
      <c r="E4098" s="19">
        <v>400</v>
      </c>
      <c r="F4098" s="36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40">
        <f>ROUND((E4098/D4098)*100, 0)</f>
        <v>11</v>
      </c>
      <c r="P4098" s="19">
        <f t="shared" si="126"/>
        <v>80</v>
      </c>
      <c r="Q4098" t="s">
        <v>8321</v>
      </c>
      <c r="R4098" t="s">
        <v>8322</v>
      </c>
      <c r="S4098" s="30">
        <f>(((I4098/60)/60)/24)+DATE(1970, 1, 1)</f>
        <v>42794.368749999994</v>
      </c>
      <c r="T4098" s="30">
        <f t="shared" si="127"/>
        <v>42750.530312499999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 s="19">
        <v>10000</v>
      </c>
      <c r="E4099" s="19">
        <v>0</v>
      </c>
      <c r="F4099" s="36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40">
        <f>ROUND((E4099/D4099)*100, 0)</f>
        <v>0</v>
      </c>
      <c r="P4099" s="19">
        <f t="shared" ref="P4099:P4115" si="128">IFERROR(ROUND((E4099/L4099), 2),0)</f>
        <v>0</v>
      </c>
      <c r="Q4099" t="s">
        <v>8321</v>
      </c>
      <c r="R4099" t="s">
        <v>8322</v>
      </c>
      <c r="S4099" s="30">
        <f>(((I4099/60)/60)/24)+DATE(1970, 1, 1)</f>
        <v>42400.996527777781</v>
      </c>
      <c r="T4099" s="30">
        <f t="shared" ref="T4099:T4115" si="129">(((J4099/60)/60)/24)+DATE(1970, 1, 1)</f>
        <v>42344.824502314819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 s="19">
        <v>75000</v>
      </c>
      <c r="E4100" s="19">
        <v>0</v>
      </c>
      <c r="F4100" s="36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40">
        <f>ROUND((E4100/D4100)*100, 0)</f>
        <v>0</v>
      </c>
      <c r="P4100" s="19">
        <f t="shared" si="128"/>
        <v>0</v>
      </c>
      <c r="Q4100" t="s">
        <v>8321</v>
      </c>
      <c r="R4100" t="s">
        <v>8322</v>
      </c>
      <c r="S4100" s="30">
        <f>(((I4100/60)/60)/24)+DATE(1970, 1, 1)</f>
        <v>42525.722187499996</v>
      </c>
      <c r="T4100" s="30">
        <f t="shared" si="129"/>
        <v>42495.722187499996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 s="19">
        <v>4500</v>
      </c>
      <c r="E4101" s="19">
        <v>50</v>
      </c>
      <c r="F4101" s="36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40">
        <f>ROUND((E4101/D4101)*100, 0)</f>
        <v>1</v>
      </c>
      <c r="P4101" s="19">
        <f t="shared" si="128"/>
        <v>50</v>
      </c>
      <c r="Q4101" t="s">
        <v>8321</v>
      </c>
      <c r="R4101" t="s">
        <v>8322</v>
      </c>
      <c r="S4101" s="30">
        <f>(((I4101/60)/60)/24)+DATE(1970, 1, 1)</f>
        <v>42615.850381944445</v>
      </c>
      <c r="T4101" s="30">
        <f t="shared" si="129"/>
        <v>42570.850381944445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 s="19">
        <v>270</v>
      </c>
      <c r="E4102" s="19">
        <v>0</v>
      </c>
      <c r="F4102" s="36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40">
        <f>ROUND((E4102/D4102)*100, 0)</f>
        <v>0</v>
      </c>
      <c r="P4102" s="19">
        <f t="shared" si="128"/>
        <v>0</v>
      </c>
      <c r="Q4102" t="s">
        <v>8321</v>
      </c>
      <c r="R4102" t="s">
        <v>8322</v>
      </c>
      <c r="S4102" s="30">
        <f>(((I4102/60)/60)/24)+DATE(1970, 1, 1)</f>
        <v>41937.124884259261</v>
      </c>
      <c r="T4102" s="30">
        <f t="shared" si="129"/>
        <v>41927.124884259261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 s="19">
        <v>600</v>
      </c>
      <c r="E4103" s="19">
        <v>0</v>
      </c>
      <c r="F4103" s="36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40">
        <f>ROUND((E4103/D4103)*100, 0)</f>
        <v>0</v>
      </c>
      <c r="P4103" s="19">
        <f t="shared" si="128"/>
        <v>0</v>
      </c>
      <c r="Q4103" t="s">
        <v>8321</v>
      </c>
      <c r="R4103" t="s">
        <v>8322</v>
      </c>
      <c r="S4103" s="30">
        <f>(((I4103/60)/60)/24)+DATE(1970, 1, 1)</f>
        <v>42760.903726851851</v>
      </c>
      <c r="T4103" s="30">
        <f t="shared" si="129"/>
        <v>42730.903726851851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 s="19">
        <v>500</v>
      </c>
      <c r="E4104" s="19">
        <v>137</v>
      </c>
      <c r="F4104" s="36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40">
        <f>ROUND((E4104/D4104)*100, 0)</f>
        <v>27</v>
      </c>
      <c r="P4104" s="19">
        <f t="shared" si="128"/>
        <v>22.83</v>
      </c>
      <c r="Q4104" t="s">
        <v>8321</v>
      </c>
      <c r="R4104" t="s">
        <v>8322</v>
      </c>
      <c r="S4104" s="30">
        <f>(((I4104/60)/60)/24)+DATE(1970, 1, 1)</f>
        <v>42505.848067129627</v>
      </c>
      <c r="T4104" s="30">
        <f t="shared" si="129"/>
        <v>42475.848067129627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 s="19">
        <v>1000</v>
      </c>
      <c r="E4105" s="19">
        <v>100</v>
      </c>
      <c r="F4105" s="36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40">
        <f>ROUND((E4105/D4105)*100, 0)</f>
        <v>10</v>
      </c>
      <c r="P4105" s="19">
        <f t="shared" si="128"/>
        <v>16.670000000000002</v>
      </c>
      <c r="Q4105" t="s">
        <v>8321</v>
      </c>
      <c r="R4105" t="s">
        <v>8322</v>
      </c>
      <c r="S4105" s="30">
        <f>(((I4105/60)/60)/24)+DATE(1970, 1, 1)</f>
        <v>42242.772222222222</v>
      </c>
      <c r="T4105" s="30">
        <f t="shared" si="129"/>
        <v>42188.83293981482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 s="19">
        <v>3000</v>
      </c>
      <c r="E4106" s="19">
        <v>641</v>
      </c>
      <c r="F4106" s="3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40">
        <f>ROUND((E4106/D4106)*100, 0)</f>
        <v>21</v>
      </c>
      <c r="P4106" s="19">
        <f t="shared" si="128"/>
        <v>45.79</v>
      </c>
      <c r="Q4106" t="s">
        <v>8321</v>
      </c>
      <c r="R4106" t="s">
        <v>8322</v>
      </c>
      <c r="S4106" s="30">
        <f>(((I4106/60)/60)/24)+DATE(1970, 1, 1)</f>
        <v>42670.278171296297</v>
      </c>
      <c r="T4106" s="30">
        <f t="shared" si="129"/>
        <v>42640.278171296297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 s="19">
        <v>33000</v>
      </c>
      <c r="E4107" s="19">
        <v>2300</v>
      </c>
      <c r="F4107" s="36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40">
        <f>ROUND((E4107/D4107)*100, 0)</f>
        <v>7</v>
      </c>
      <c r="P4107" s="19">
        <f t="shared" si="128"/>
        <v>383.33</v>
      </c>
      <c r="Q4107" t="s">
        <v>8321</v>
      </c>
      <c r="R4107" t="s">
        <v>8322</v>
      </c>
      <c r="S4107" s="30">
        <f>(((I4107/60)/60)/24)+DATE(1970, 1, 1)</f>
        <v>42730.010520833333</v>
      </c>
      <c r="T4107" s="30">
        <f t="shared" si="129"/>
        <v>42697.010520833333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 s="19">
        <v>5000</v>
      </c>
      <c r="E4108" s="19">
        <v>3530</v>
      </c>
      <c r="F4108" s="36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40">
        <f>ROUND((E4108/D4108)*100, 0)</f>
        <v>71</v>
      </c>
      <c r="P4108" s="19">
        <f t="shared" si="128"/>
        <v>106.97</v>
      </c>
      <c r="Q4108" t="s">
        <v>8321</v>
      </c>
      <c r="R4108" t="s">
        <v>8322</v>
      </c>
      <c r="S4108" s="30">
        <f>(((I4108/60)/60)/24)+DATE(1970, 1, 1)</f>
        <v>42096.041666666672</v>
      </c>
      <c r="T4108" s="30">
        <f t="shared" si="129"/>
        <v>42053.049375000002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 s="19">
        <v>2000</v>
      </c>
      <c r="E4109" s="19">
        <v>41</v>
      </c>
      <c r="F4109" s="36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40">
        <f>ROUND((E4109/D4109)*100, 0)</f>
        <v>2</v>
      </c>
      <c r="P4109" s="19">
        <f t="shared" si="128"/>
        <v>10.25</v>
      </c>
      <c r="Q4109" t="s">
        <v>8321</v>
      </c>
      <c r="R4109" t="s">
        <v>8322</v>
      </c>
      <c r="S4109" s="30">
        <f>(((I4109/60)/60)/24)+DATE(1970, 1, 1)</f>
        <v>41906.916678240741</v>
      </c>
      <c r="T4109" s="30">
        <f t="shared" si="129"/>
        <v>41883.916678240741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 s="19">
        <v>3000</v>
      </c>
      <c r="E4110" s="19">
        <v>59</v>
      </c>
      <c r="F4110" s="36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40">
        <f>ROUND((E4110/D4110)*100, 0)</f>
        <v>2</v>
      </c>
      <c r="P4110" s="19">
        <f t="shared" si="128"/>
        <v>59</v>
      </c>
      <c r="Q4110" t="s">
        <v>8321</v>
      </c>
      <c r="R4110" t="s">
        <v>8322</v>
      </c>
      <c r="S4110" s="30">
        <f>(((I4110/60)/60)/24)+DATE(1970, 1, 1)</f>
        <v>42797.208333333328</v>
      </c>
      <c r="T4110" s="30">
        <f t="shared" si="129"/>
        <v>42767.031678240746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 s="19">
        <v>500</v>
      </c>
      <c r="E4111" s="19">
        <v>0</v>
      </c>
      <c r="F4111" s="36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40">
        <f>ROUND((E4111/D4111)*100, 0)</f>
        <v>0</v>
      </c>
      <c r="P4111" s="19">
        <f t="shared" si="128"/>
        <v>0</v>
      </c>
      <c r="Q4111" t="s">
        <v>8321</v>
      </c>
      <c r="R4111" t="s">
        <v>8322</v>
      </c>
      <c r="S4111" s="30">
        <f>(((I4111/60)/60)/24)+DATE(1970, 1, 1)</f>
        <v>42337.581064814818</v>
      </c>
      <c r="T4111" s="30">
        <f t="shared" si="129"/>
        <v>42307.539398148147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 s="19">
        <v>300</v>
      </c>
      <c r="E4112" s="19">
        <v>86</v>
      </c>
      <c r="F4112" s="36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40">
        <f>ROUND((E4112/D4112)*100, 0)</f>
        <v>29</v>
      </c>
      <c r="P4112" s="19">
        <f t="shared" si="128"/>
        <v>14.33</v>
      </c>
      <c r="Q4112" t="s">
        <v>8321</v>
      </c>
      <c r="R4112" t="s">
        <v>8322</v>
      </c>
      <c r="S4112" s="30">
        <f>(((I4112/60)/60)/24)+DATE(1970, 1, 1)</f>
        <v>42572.626747685179</v>
      </c>
      <c r="T4112" s="30">
        <f t="shared" si="129"/>
        <v>42512.626747685179</v>
      </c>
    </row>
    <row r="4113" spans="1:23" ht="45" x14ac:dyDescent="0.25">
      <c r="A4113">
        <v>4111</v>
      </c>
      <c r="B4113" s="3" t="s">
        <v>4107</v>
      </c>
      <c r="C4113" s="3" t="s">
        <v>8214</v>
      </c>
      <c r="D4113" s="19">
        <v>3000</v>
      </c>
      <c r="E4113" s="19">
        <v>94</v>
      </c>
      <c r="F4113" s="36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40">
        <f>ROUND((E4113/D4113)*100, 0)</f>
        <v>3</v>
      </c>
      <c r="P4113" s="19">
        <f t="shared" si="128"/>
        <v>15.67</v>
      </c>
      <c r="Q4113" t="s">
        <v>8321</v>
      </c>
      <c r="R4113" t="s">
        <v>8322</v>
      </c>
      <c r="S4113" s="30">
        <f>(((I4113/60)/60)/24)+DATE(1970, 1, 1)</f>
        <v>42059.135879629626</v>
      </c>
      <c r="T4113" s="30">
        <f t="shared" si="129"/>
        <v>42029.135879629626</v>
      </c>
    </row>
    <row r="4114" spans="1:23" ht="60" x14ac:dyDescent="0.25">
      <c r="A4114">
        <v>4112</v>
      </c>
      <c r="B4114" s="3" t="s">
        <v>4108</v>
      </c>
      <c r="C4114" s="3" t="s">
        <v>6961</v>
      </c>
      <c r="D4114" s="19">
        <v>2500</v>
      </c>
      <c r="E4114" s="19">
        <v>1</v>
      </c>
      <c r="F4114" s="36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40">
        <f>ROUND((E4114/D4114)*100, 0)</f>
        <v>0</v>
      </c>
      <c r="P4114" s="19">
        <f t="shared" si="128"/>
        <v>1</v>
      </c>
      <c r="Q4114" t="s">
        <v>8321</v>
      </c>
      <c r="R4114" t="s">
        <v>8322</v>
      </c>
      <c r="S4114" s="30">
        <f>(((I4114/60)/60)/24)+DATE(1970, 1, 1)</f>
        <v>42428</v>
      </c>
      <c r="T4114" s="30">
        <f t="shared" si="129"/>
        <v>42400.946597222224</v>
      </c>
    </row>
    <row r="4115" spans="1:23" ht="60" x14ac:dyDescent="0.25">
      <c r="A4115">
        <v>4113</v>
      </c>
      <c r="B4115" s="3" t="s">
        <v>4109</v>
      </c>
      <c r="C4115" s="3" t="s">
        <v>8215</v>
      </c>
      <c r="D4115" s="19">
        <v>1500</v>
      </c>
      <c r="E4115" s="19">
        <v>3</v>
      </c>
      <c r="F4115" s="36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40">
        <f>ROUND((E4115/D4115)*100, 0)</f>
        <v>0</v>
      </c>
      <c r="P4115" s="19">
        <f t="shared" si="128"/>
        <v>1</v>
      </c>
      <c r="Q4115" t="s">
        <v>8321</v>
      </c>
      <c r="R4115" t="s">
        <v>8322</v>
      </c>
      <c r="S4115" s="30">
        <f>(((I4115/60)/60)/24)+DATE(1970, 1, 1)</f>
        <v>42377.273611111115</v>
      </c>
      <c r="T4115" s="30">
        <f t="shared" si="129"/>
        <v>42358.573182870372</v>
      </c>
      <c r="U4115" s="5"/>
      <c r="V4115" s="6"/>
      <c r="W4115" s="7"/>
    </row>
    <row r="4116" spans="1:23" s="23" customFormat="1" hidden="1" x14ac:dyDescent="0.25">
      <c r="B4116" s="24"/>
      <c r="C4116" s="24"/>
      <c r="D4116" s="25"/>
      <c r="E4116" s="25"/>
      <c r="F4116" s="27"/>
      <c r="O4116" s="29"/>
      <c r="P4116" s="25"/>
      <c r="S4116" s="32"/>
      <c r="T4116" s="32"/>
      <c r="U4116" s="8"/>
      <c r="V4116" s="9"/>
      <c r="W4116" s="10"/>
    </row>
    <row r="4117" spans="1:23" s="23" customFormat="1" hidden="1" x14ac:dyDescent="0.25">
      <c r="B4117" s="24"/>
      <c r="C4117" s="24"/>
      <c r="D4117" s="25"/>
      <c r="E4117" s="25"/>
      <c r="F4117" s="27"/>
      <c r="O4117" s="29"/>
      <c r="P4117" s="25"/>
      <c r="S4117" s="32"/>
      <c r="T4117" s="32"/>
      <c r="U4117" s="8"/>
      <c r="V4117" s="9"/>
      <c r="W4117" s="10"/>
    </row>
    <row r="4118" spans="1:23" s="23" customFormat="1" hidden="1" x14ac:dyDescent="0.25">
      <c r="B4118" s="24"/>
      <c r="C4118" s="24"/>
      <c r="D4118" s="25"/>
      <c r="E4118" s="25"/>
      <c r="F4118" s="27"/>
      <c r="O4118" s="29"/>
      <c r="P4118" s="25"/>
      <c r="S4118" s="32"/>
      <c r="T4118" s="32"/>
      <c r="U4118" s="8"/>
      <c r="V4118" s="9"/>
      <c r="W4118" s="10"/>
    </row>
    <row r="4119" spans="1:23" s="23" customFormat="1" hidden="1" x14ac:dyDescent="0.25">
      <c r="B4119" s="24"/>
      <c r="C4119" s="24"/>
      <c r="D4119" s="25"/>
      <c r="E4119" s="25"/>
      <c r="F4119" s="27"/>
      <c r="O4119" s="29"/>
      <c r="P4119" s="25"/>
      <c r="S4119" s="32"/>
      <c r="T4119" s="32"/>
      <c r="U4119" s="8"/>
      <c r="V4119" s="9"/>
      <c r="W4119" s="10"/>
    </row>
    <row r="4120" spans="1:23" s="23" customFormat="1" hidden="1" x14ac:dyDescent="0.25">
      <c r="B4120" s="24"/>
      <c r="C4120" s="24"/>
      <c r="D4120" s="25"/>
      <c r="E4120" s="25"/>
      <c r="F4120" s="27"/>
      <c r="O4120" s="29"/>
      <c r="P4120" s="25"/>
      <c r="S4120" s="32"/>
      <c r="T4120" s="32"/>
      <c r="U4120" s="8"/>
      <c r="V4120" s="9"/>
      <c r="W4120" s="10"/>
    </row>
    <row r="4121" spans="1:23" s="23" customFormat="1" hidden="1" x14ac:dyDescent="0.25">
      <c r="B4121" s="24"/>
      <c r="C4121" s="24"/>
      <c r="D4121" s="25"/>
      <c r="E4121" s="25"/>
      <c r="F4121" s="27"/>
      <c r="O4121" s="29"/>
      <c r="P4121" s="25"/>
      <c r="S4121" s="32"/>
      <c r="T4121" s="32"/>
      <c r="U4121" s="8"/>
      <c r="V4121" s="9"/>
      <c r="W4121" s="10"/>
    </row>
    <row r="4122" spans="1:23" s="23" customFormat="1" hidden="1" x14ac:dyDescent="0.25">
      <c r="B4122" s="24"/>
      <c r="C4122" s="24"/>
      <c r="D4122" s="25"/>
      <c r="E4122" s="25"/>
      <c r="F4122" s="27"/>
      <c r="O4122" s="29"/>
      <c r="P4122" s="25"/>
      <c r="S4122" s="32"/>
      <c r="T4122" s="32"/>
      <c r="U4122" s="8"/>
      <c r="V4122" s="9"/>
      <c r="W4122" s="10"/>
    </row>
    <row r="4123" spans="1:23" s="23" customFormat="1" hidden="1" x14ac:dyDescent="0.25">
      <c r="B4123" s="24"/>
      <c r="C4123" s="24"/>
      <c r="D4123" s="25"/>
      <c r="E4123" s="25"/>
      <c r="F4123" s="27"/>
      <c r="O4123" s="29"/>
      <c r="P4123" s="25"/>
      <c r="S4123" s="32"/>
      <c r="T4123" s="32"/>
      <c r="U4123" s="8"/>
      <c r="V4123" s="9"/>
      <c r="W4123" s="10"/>
    </row>
    <row r="4124" spans="1:23" s="23" customFormat="1" hidden="1" x14ac:dyDescent="0.25">
      <c r="B4124" s="24"/>
      <c r="C4124" s="24"/>
      <c r="D4124" s="25"/>
      <c r="E4124" s="25"/>
      <c r="F4124" s="27"/>
      <c r="O4124" s="29"/>
      <c r="P4124" s="25"/>
      <c r="S4124" s="32"/>
      <c r="T4124" s="32"/>
      <c r="U4124" s="8"/>
      <c r="V4124" s="9"/>
      <c r="W4124" s="10"/>
    </row>
    <row r="4125" spans="1:23" s="23" customFormat="1" hidden="1" x14ac:dyDescent="0.25">
      <c r="B4125" s="24"/>
      <c r="C4125" s="24"/>
      <c r="D4125" s="25"/>
      <c r="E4125" s="25"/>
      <c r="F4125" s="27"/>
      <c r="O4125" s="29"/>
      <c r="P4125" s="25"/>
      <c r="S4125" s="32"/>
      <c r="T4125" s="32"/>
      <c r="U4125" s="8"/>
      <c r="V4125" s="9"/>
      <c r="W4125" s="10"/>
    </row>
    <row r="4126" spans="1:23" s="23" customFormat="1" hidden="1" x14ac:dyDescent="0.25">
      <c r="B4126" s="24"/>
      <c r="C4126" s="24"/>
      <c r="D4126" s="25"/>
      <c r="E4126" s="25"/>
      <c r="F4126" s="27"/>
      <c r="O4126" s="29"/>
      <c r="P4126" s="25"/>
      <c r="S4126" s="32"/>
      <c r="T4126" s="32"/>
      <c r="U4126" s="8"/>
      <c r="V4126" s="9"/>
      <c r="W4126" s="10"/>
    </row>
    <row r="4127" spans="1:23" s="23" customFormat="1" hidden="1" x14ac:dyDescent="0.25">
      <c r="B4127" s="24"/>
      <c r="C4127" s="24"/>
      <c r="D4127" s="25"/>
      <c r="E4127" s="25"/>
      <c r="F4127" s="27"/>
      <c r="O4127" s="29"/>
      <c r="P4127" s="25"/>
      <c r="S4127" s="32"/>
      <c r="T4127" s="32"/>
      <c r="U4127" s="8"/>
      <c r="V4127" s="9"/>
      <c r="W4127" s="10"/>
    </row>
    <row r="4128" spans="1:23" s="23" customFormat="1" hidden="1" x14ac:dyDescent="0.25">
      <c r="B4128" s="24"/>
      <c r="C4128" s="24"/>
      <c r="D4128" s="25"/>
      <c r="E4128" s="25"/>
      <c r="F4128" s="27"/>
      <c r="O4128" s="29"/>
      <c r="P4128" s="25"/>
      <c r="S4128" s="32"/>
      <c r="T4128" s="32"/>
      <c r="U4128" s="8"/>
      <c r="V4128" s="9"/>
      <c r="W4128" s="10"/>
    </row>
    <row r="4129" spans="2:23" s="23" customFormat="1" hidden="1" x14ac:dyDescent="0.25">
      <c r="B4129" s="24"/>
      <c r="C4129" s="24"/>
      <c r="D4129" s="25"/>
      <c r="E4129" s="25"/>
      <c r="F4129" s="27"/>
      <c r="O4129" s="29"/>
      <c r="P4129" s="25"/>
      <c r="S4129" s="32"/>
      <c r="T4129" s="32"/>
      <c r="U4129" s="8"/>
      <c r="V4129" s="9"/>
      <c r="W4129" s="10"/>
    </row>
    <row r="4130" spans="2:23" s="23" customFormat="1" hidden="1" x14ac:dyDescent="0.25">
      <c r="B4130" s="24"/>
      <c r="C4130" s="24"/>
      <c r="D4130" s="25"/>
      <c r="E4130" s="25"/>
      <c r="F4130" s="27"/>
      <c r="O4130" s="29"/>
      <c r="P4130" s="25"/>
      <c r="S4130" s="32"/>
      <c r="T4130" s="32"/>
      <c r="U4130" s="8"/>
      <c r="V4130" s="9"/>
      <c r="W4130" s="10"/>
    </row>
    <row r="4131" spans="2:23" s="23" customFormat="1" hidden="1" x14ac:dyDescent="0.25">
      <c r="B4131" s="24"/>
      <c r="C4131" s="24"/>
      <c r="D4131" s="25"/>
      <c r="E4131" s="25"/>
      <c r="F4131" s="27"/>
      <c r="O4131" s="29"/>
      <c r="P4131" s="25"/>
      <c r="S4131" s="32"/>
      <c r="T4131" s="32"/>
      <c r="U4131" s="8"/>
      <c r="V4131" s="9"/>
      <c r="W4131" s="10"/>
    </row>
    <row r="4132" spans="2:23" s="23" customFormat="1" hidden="1" x14ac:dyDescent="0.25">
      <c r="B4132" s="24"/>
      <c r="C4132" s="24"/>
      <c r="D4132" s="25"/>
      <c r="E4132" s="25"/>
      <c r="F4132" s="27"/>
      <c r="O4132" s="29"/>
      <c r="P4132" s="25"/>
      <c r="S4132" s="32"/>
      <c r="T4132" s="32"/>
      <c r="U4132" s="11"/>
      <c r="V4132" s="12"/>
      <c r="W4132" s="13"/>
    </row>
    <row r="4133" spans="2:23" s="23" customFormat="1" hidden="1" x14ac:dyDescent="0.25">
      <c r="B4133" s="24"/>
      <c r="C4133" s="24"/>
      <c r="D4133" s="25"/>
      <c r="E4133" s="25"/>
      <c r="F4133" s="27"/>
      <c r="O4133" s="29"/>
      <c r="P4133" s="25"/>
      <c r="S4133" s="32"/>
      <c r="T4133" s="32"/>
    </row>
    <row r="4134" spans="2:23" s="23" customFormat="1" hidden="1" x14ac:dyDescent="0.25">
      <c r="B4134" s="24"/>
      <c r="C4134" s="24"/>
      <c r="D4134" s="25"/>
      <c r="E4134" s="25"/>
      <c r="F4134" s="27"/>
      <c r="O4134" s="29"/>
      <c r="P4134" s="25"/>
      <c r="S4134" s="32"/>
      <c r="T4134" s="32"/>
    </row>
    <row r="4135" spans="2:23" s="23" customFormat="1" hidden="1" x14ac:dyDescent="0.25">
      <c r="B4135" s="24"/>
      <c r="C4135" s="24"/>
      <c r="D4135" s="25"/>
      <c r="E4135" s="25"/>
      <c r="F4135" s="27"/>
      <c r="O4135" s="29"/>
      <c r="P4135" s="25"/>
      <c r="S4135" s="32"/>
      <c r="T4135" s="32"/>
    </row>
    <row r="4136" spans="2:23" s="23" customFormat="1" hidden="1" x14ac:dyDescent="0.25">
      <c r="B4136" s="24"/>
      <c r="C4136" s="24"/>
      <c r="D4136" s="25"/>
      <c r="E4136" s="25"/>
      <c r="F4136" s="27"/>
      <c r="O4136" s="29"/>
      <c r="P4136" s="25"/>
      <c r="S4136" s="32"/>
      <c r="T4136" s="32"/>
    </row>
    <row r="4137" spans="2:23" s="23" customFormat="1" hidden="1" x14ac:dyDescent="0.25">
      <c r="B4137" s="24"/>
      <c r="C4137" s="24"/>
      <c r="D4137" s="25"/>
      <c r="E4137" s="25"/>
      <c r="F4137" s="27"/>
      <c r="O4137" s="29"/>
      <c r="P4137" s="25"/>
      <c r="S4137" s="32"/>
      <c r="T4137" s="32"/>
    </row>
    <row r="4138" spans="2:23" s="23" customFormat="1" hidden="1" x14ac:dyDescent="0.25">
      <c r="B4138" s="24"/>
      <c r="C4138" s="24"/>
      <c r="D4138" s="25"/>
      <c r="E4138" s="25"/>
      <c r="F4138" s="27"/>
      <c r="O4138" s="29"/>
      <c r="P4138" s="25"/>
      <c r="S4138" s="32"/>
      <c r="T4138" s="32"/>
    </row>
    <row r="4139" spans="2:23" s="23" customFormat="1" hidden="1" x14ac:dyDescent="0.25">
      <c r="B4139" s="24"/>
      <c r="C4139" s="24"/>
      <c r="D4139" s="25"/>
      <c r="E4139" s="25"/>
      <c r="F4139" s="27"/>
      <c r="O4139" s="29"/>
      <c r="P4139" s="25"/>
      <c r="S4139" s="32"/>
      <c r="T4139" s="32"/>
    </row>
    <row r="4140" spans="2:23" s="23" customFormat="1" hidden="1" x14ac:dyDescent="0.25">
      <c r="B4140" s="24"/>
      <c r="C4140" s="24"/>
      <c r="D4140" s="25"/>
      <c r="E4140" s="25"/>
      <c r="F4140" s="27"/>
      <c r="O4140" s="29"/>
      <c r="P4140" s="25"/>
      <c r="S4140" s="32"/>
      <c r="T4140" s="32"/>
    </row>
    <row r="4141" spans="2:23" s="23" customFormat="1" hidden="1" x14ac:dyDescent="0.25">
      <c r="B4141" s="24"/>
      <c r="C4141" s="24"/>
      <c r="D4141" s="25"/>
      <c r="E4141" s="25"/>
      <c r="F4141" s="27"/>
      <c r="O4141" s="29"/>
      <c r="P4141" s="25"/>
      <c r="S4141" s="32"/>
      <c r="T4141" s="32"/>
    </row>
    <row r="4142" spans="2:23" s="23" customFormat="1" hidden="1" x14ac:dyDescent="0.25">
      <c r="B4142" s="24"/>
      <c r="C4142" s="24"/>
      <c r="D4142" s="25"/>
      <c r="E4142" s="25"/>
      <c r="F4142" s="27"/>
      <c r="O4142" s="29"/>
      <c r="P4142" s="25"/>
      <c r="S4142" s="32"/>
      <c r="T4142" s="32"/>
    </row>
    <row r="4143" spans="2:23" s="23" customFormat="1" hidden="1" x14ac:dyDescent="0.25">
      <c r="B4143" s="24"/>
      <c r="C4143" s="24"/>
      <c r="D4143" s="25"/>
      <c r="E4143" s="25"/>
      <c r="F4143" s="27"/>
      <c r="O4143" s="29"/>
      <c r="P4143" s="25"/>
      <c r="S4143" s="32"/>
      <c r="T4143" s="32"/>
    </row>
    <row r="4144" spans="2:23" s="23" customFormat="1" hidden="1" x14ac:dyDescent="0.25">
      <c r="B4144" s="24"/>
      <c r="C4144" s="24"/>
      <c r="D4144" s="25"/>
      <c r="E4144" s="25"/>
      <c r="F4144" s="27"/>
      <c r="O4144" s="29"/>
      <c r="P4144" s="25"/>
      <c r="S4144" s="32"/>
      <c r="T4144" s="32"/>
    </row>
    <row r="4145" spans="2:20" s="23" customFormat="1" hidden="1" x14ac:dyDescent="0.25">
      <c r="B4145" s="24"/>
      <c r="C4145" s="24"/>
      <c r="D4145" s="25"/>
      <c r="E4145" s="25"/>
      <c r="F4145" s="27"/>
      <c r="O4145" s="29"/>
      <c r="P4145" s="25"/>
      <c r="S4145" s="32"/>
      <c r="T4145" s="32"/>
    </row>
    <row r="4146" spans="2:20" s="23" customFormat="1" hidden="1" x14ac:dyDescent="0.25">
      <c r="B4146" s="24"/>
      <c r="C4146" s="24"/>
      <c r="D4146" s="25"/>
      <c r="E4146" s="25"/>
      <c r="F4146" s="27"/>
      <c r="O4146" s="29"/>
      <c r="P4146" s="25"/>
      <c r="S4146" s="32"/>
      <c r="T4146" s="32"/>
    </row>
    <row r="4147" spans="2:20" s="23" customFormat="1" hidden="1" x14ac:dyDescent="0.25">
      <c r="B4147" s="24"/>
      <c r="C4147" s="24"/>
      <c r="D4147" s="25"/>
      <c r="E4147" s="25"/>
      <c r="F4147" s="27"/>
      <c r="O4147" s="29"/>
      <c r="P4147" s="25"/>
      <c r="S4147" s="32"/>
      <c r="T4147" s="32"/>
    </row>
    <row r="4148" spans="2:20" s="23" customFormat="1" hidden="1" x14ac:dyDescent="0.25">
      <c r="B4148" s="24"/>
      <c r="C4148" s="24"/>
      <c r="D4148" s="25"/>
      <c r="E4148" s="25"/>
      <c r="F4148" s="27"/>
      <c r="O4148" s="29"/>
      <c r="P4148" s="25"/>
      <c r="S4148" s="32"/>
      <c r="T4148" s="32"/>
    </row>
    <row r="4149" spans="2:20" s="23" customFormat="1" hidden="1" x14ac:dyDescent="0.25">
      <c r="B4149" s="24"/>
      <c r="C4149" s="24"/>
      <c r="D4149" s="25"/>
      <c r="E4149" s="25"/>
      <c r="F4149" s="27"/>
      <c r="O4149" s="29"/>
      <c r="P4149" s="25"/>
      <c r="S4149" s="32"/>
      <c r="T4149" s="32"/>
    </row>
    <row r="4150" spans="2:20" s="23" customFormat="1" hidden="1" x14ac:dyDescent="0.25">
      <c r="B4150" s="24"/>
      <c r="C4150" s="24"/>
      <c r="D4150" s="25"/>
      <c r="E4150" s="25"/>
      <c r="F4150" s="27"/>
      <c r="O4150" s="29"/>
      <c r="P4150" s="25"/>
      <c r="S4150" s="32"/>
      <c r="T4150" s="32"/>
    </row>
    <row r="4151" spans="2:20" s="23" customFormat="1" hidden="1" x14ac:dyDescent="0.25">
      <c r="B4151" s="24"/>
      <c r="C4151" s="24"/>
      <c r="D4151" s="25"/>
      <c r="E4151" s="25"/>
      <c r="F4151" s="27"/>
      <c r="O4151" s="29"/>
      <c r="P4151" s="25"/>
      <c r="S4151" s="32"/>
      <c r="T4151" s="32"/>
    </row>
    <row r="4152" spans="2:20" s="23" customFormat="1" hidden="1" x14ac:dyDescent="0.25">
      <c r="B4152" s="24"/>
      <c r="C4152" s="24"/>
      <c r="D4152" s="25"/>
      <c r="E4152" s="25"/>
      <c r="F4152" s="27"/>
      <c r="O4152" s="29"/>
      <c r="P4152" s="25"/>
      <c r="S4152" s="32"/>
      <c r="T4152" s="32"/>
    </row>
    <row r="4153" spans="2:20" s="23" customFormat="1" hidden="1" x14ac:dyDescent="0.25">
      <c r="B4153" s="24"/>
      <c r="C4153" s="24"/>
      <c r="D4153" s="25"/>
      <c r="E4153" s="25"/>
      <c r="F4153" s="27"/>
      <c r="O4153" s="29"/>
      <c r="P4153" s="25"/>
      <c r="S4153" s="32"/>
      <c r="T4153" s="32"/>
    </row>
    <row r="4154" spans="2:20" s="23" customFormat="1" hidden="1" x14ac:dyDescent="0.25">
      <c r="B4154" s="24"/>
      <c r="C4154" s="24"/>
      <c r="D4154" s="25"/>
      <c r="E4154" s="25"/>
      <c r="F4154" s="27"/>
      <c r="O4154" s="29"/>
      <c r="P4154" s="25"/>
      <c r="S4154" s="32"/>
      <c r="T4154" s="32"/>
    </row>
    <row r="4155" spans="2:20" s="23" customFormat="1" hidden="1" x14ac:dyDescent="0.25">
      <c r="B4155" s="24"/>
      <c r="C4155" s="24"/>
      <c r="D4155" s="25"/>
      <c r="E4155" s="25"/>
      <c r="F4155" s="27"/>
      <c r="O4155" s="29"/>
      <c r="P4155" s="25"/>
      <c r="S4155" s="32"/>
      <c r="T4155" s="32"/>
    </row>
    <row r="4156" spans="2:20" s="23" customFormat="1" hidden="1" x14ac:dyDescent="0.25">
      <c r="B4156" s="24"/>
      <c r="C4156" s="24"/>
      <c r="D4156" s="25"/>
      <c r="E4156" s="25"/>
      <c r="F4156" s="27"/>
      <c r="O4156" s="29"/>
      <c r="P4156" s="25"/>
      <c r="S4156" s="32"/>
      <c r="T4156" s="32"/>
    </row>
    <row r="4157" spans="2:20" s="23" customFormat="1" hidden="1" x14ac:dyDescent="0.25">
      <c r="B4157" s="24"/>
      <c r="C4157" s="24"/>
      <c r="D4157" s="25"/>
      <c r="E4157" s="25"/>
      <c r="F4157" s="27"/>
      <c r="O4157" s="29"/>
      <c r="P4157" s="25"/>
      <c r="S4157" s="32"/>
      <c r="T4157" s="32"/>
    </row>
    <row r="4158" spans="2:20" s="23" customFormat="1" hidden="1" x14ac:dyDescent="0.25">
      <c r="B4158" s="24"/>
      <c r="C4158" s="24"/>
      <c r="D4158" s="25"/>
      <c r="E4158" s="25"/>
      <c r="F4158" s="27"/>
      <c r="O4158" s="29"/>
      <c r="P4158" s="25"/>
      <c r="S4158" s="32"/>
      <c r="T4158" s="32"/>
    </row>
    <row r="4159" spans="2:20" s="23" customFormat="1" hidden="1" x14ac:dyDescent="0.25">
      <c r="B4159" s="24"/>
      <c r="C4159" s="24"/>
      <c r="D4159" s="25"/>
      <c r="E4159" s="25"/>
      <c r="F4159" s="27"/>
      <c r="O4159" s="29"/>
      <c r="P4159" s="25"/>
      <c r="S4159" s="32"/>
      <c r="T4159" s="32"/>
    </row>
    <row r="4160" spans="2:20" s="23" customFormat="1" hidden="1" x14ac:dyDescent="0.25">
      <c r="B4160" s="24"/>
      <c r="C4160" s="24"/>
      <c r="D4160" s="25"/>
      <c r="E4160" s="25"/>
      <c r="F4160" s="27"/>
      <c r="O4160" s="29"/>
      <c r="P4160" s="25"/>
      <c r="S4160" s="32"/>
      <c r="T4160" s="32"/>
    </row>
    <row r="4161" spans="2:20" s="23" customFormat="1" hidden="1" x14ac:dyDescent="0.25">
      <c r="B4161" s="24"/>
      <c r="C4161" s="24"/>
      <c r="D4161" s="25"/>
      <c r="E4161" s="25"/>
      <c r="F4161" s="27"/>
      <c r="O4161" s="29"/>
      <c r="P4161" s="25"/>
      <c r="S4161" s="32"/>
      <c r="T4161" s="32"/>
    </row>
    <row r="4162" spans="2:20" s="23" customFormat="1" hidden="1" x14ac:dyDescent="0.25">
      <c r="B4162" s="24"/>
      <c r="C4162" s="24"/>
      <c r="D4162" s="25"/>
      <c r="E4162" s="25"/>
      <c r="F4162" s="27"/>
      <c r="O4162" s="29"/>
      <c r="P4162" s="25"/>
      <c r="S4162" s="32"/>
      <c r="T4162" s="32"/>
    </row>
    <row r="4163" spans="2:20" s="23" customFormat="1" hidden="1" x14ac:dyDescent="0.25">
      <c r="B4163" s="24"/>
      <c r="C4163" s="24"/>
      <c r="D4163" s="25"/>
      <c r="E4163" s="25"/>
      <c r="F4163" s="27"/>
      <c r="O4163" s="29"/>
      <c r="P4163" s="25"/>
      <c r="S4163" s="32"/>
      <c r="T4163" s="32"/>
    </row>
    <row r="4164" spans="2:20" s="23" customFormat="1" hidden="1" x14ac:dyDescent="0.25">
      <c r="B4164" s="24"/>
      <c r="C4164" s="24"/>
      <c r="D4164" s="25"/>
      <c r="E4164" s="25"/>
      <c r="F4164" s="27"/>
      <c r="O4164" s="29"/>
      <c r="P4164" s="25"/>
      <c r="S4164" s="32"/>
      <c r="T4164" s="32"/>
    </row>
    <row r="4165" spans="2:20" s="23" customFormat="1" hidden="1" x14ac:dyDescent="0.25">
      <c r="B4165" s="24"/>
      <c r="C4165" s="24"/>
      <c r="D4165" s="25"/>
      <c r="E4165" s="25"/>
      <c r="F4165" s="27"/>
      <c r="O4165" s="29"/>
      <c r="P4165" s="25"/>
      <c r="S4165" s="32"/>
      <c r="T4165" s="32"/>
    </row>
    <row r="4166" spans="2:20" s="23" customFormat="1" hidden="1" x14ac:dyDescent="0.25">
      <c r="B4166" s="24"/>
      <c r="C4166" s="24"/>
      <c r="D4166" s="25"/>
      <c r="E4166" s="25"/>
      <c r="F4166" s="27"/>
      <c r="O4166" s="29"/>
      <c r="P4166" s="25"/>
      <c r="S4166" s="32"/>
      <c r="T4166" s="32"/>
    </row>
    <row r="4167" spans="2:20" s="23" customFormat="1" hidden="1" x14ac:dyDescent="0.25">
      <c r="B4167" s="24"/>
      <c r="C4167" s="24"/>
      <c r="D4167" s="25"/>
      <c r="E4167" s="25"/>
      <c r="F4167" s="27"/>
      <c r="O4167" s="29"/>
      <c r="P4167" s="25"/>
      <c r="S4167" s="32"/>
      <c r="T4167" s="32"/>
    </row>
    <row r="4168" spans="2:20" s="23" customFormat="1" hidden="1" x14ac:dyDescent="0.25">
      <c r="B4168" s="24"/>
      <c r="C4168" s="24"/>
      <c r="D4168" s="25"/>
      <c r="E4168" s="25"/>
      <c r="F4168" s="27"/>
      <c r="O4168" s="29"/>
      <c r="P4168" s="25"/>
      <c r="S4168" s="32"/>
      <c r="T4168" s="32"/>
    </row>
    <row r="4169" spans="2:20" s="23" customFormat="1" hidden="1" x14ac:dyDescent="0.25">
      <c r="B4169" s="24"/>
      <c r="C4169" s="24"/>
      <c r="D4169" s="25"/>
      <c r="E4169" s="25"/>
      <c r="F4169" s="27"/>
      <c r="O4169" s="29"/>
      <c r="P4169" s="25"/>
      <c r="S4169" s="32"/>
      <c r="T4169" s="32"/>
    </row>
    <row r="4170" spans="2:20" s="23" customFormat="1" hidden="1" x14ac:dyDescent="0.25">
      <c r="B4170" s="24"/>
      <c r="C4170" s="24"/>
      <c r="D4170" s="25"/>
      <c r="E4170" s="25"/>
      <c r="F4170" s="27"/>
      <c r="O4170" s="29"/>
      <c r="P4170" s="25"/>
      <c r="S4170" s="32"/>
      <c r="T4170" s="32"/>
    </row>
    <row r="4171" spans="2:20" s="23" customFormat="1" hidden="1" x14ac:dyDescent="0.25">
      <c r="B4171" s="24"/>
      <c r="C4171" s="24"/>
      <c r="D4171" s="25"/>
      <c r="E4171" s="25"/>
      <c r="F4171" s="27"/>
      <c r="O4171" s="29"/>
      <c r="P4171" s="25"/>
      <c r="S4171" s="32"/>
      <c r="T4171" s="32"/>
    </row>
    <row r="4172" spans="2:20" s="23" customFormat="1" hidden="1" x14ac:dyDescent="0.25">
      <c r="B4172" s="24"/>
      <c r="C4172" s="24"/>
      <c r="D4172" s="25"/>
      <c r="E4172" s="25"/>
      <c r="F4172" s="27"/>
      <c r="O4172" s="29"/>
      <c r="P4172" s="25"/>
      <c r="S4172" s="32"/>
      <c r="T4172" s="32"/>
    </row>
    <row r="4173" spans="2:20" s="23" customFormat="1" hidden="1" x14ac:dyDescent="0.25">
      <c r="B4173" s="24"/>
      <c r="C4173" s="24"/>
      <c r="D4173" s="25"/>
      <c r="E4173" s="25"/>
      <c r="F4173" s="27"/>
      <c r="O4173" s="29"/>
      <c r="P4173" s="25"/>
      <c r="S4173" s="32"/>
      <c r="T4173" s="32"/>
    </row>
    <row r="4174" spans="2:20" s="23" customFormat="1" hidden="1" x14ac:dyDescent="0.25">
      <c r="B4174" s="24"/>
      <c r="C4174" s="24"/>
      <c r="D4174" s="25"/>
      <c r="E4174" s="25"/>
      <c r="F4174" s="27"/>
      <c r="O4174" s="29"/>
      <c r="P4174" s="25"/>
      <c r="S4174" s="32"/>
      <c r="T4174" s="32"/>
    </row>
    <row r="4175" spans="2:20" s="23" customFormat="1" hidden="1" x14ac:dyDescent="0.25">
      <c r="B4175" s="24"/>
      <c r="C4175" s="24"/>
      <c r="D4175" s="25"/>
      <c r="E4175" s="25"/>
      <c r="F4175" s="27"/>
      <c r="O4175" s="29"/>
      <c r="P4175" s="25"/>
      <c r="S4175" s="32"/>
      <c r="T4175" s="32"/>
    </row>
    <row r="4176" spans="2:20" s="23" customFormat="1" hidden="1" x14ac:dyDescent="0.25">
      <c r="B4176" s="24"/>
      <c r="C4176" s="24"/>
      <c r="D4176" s="25"/>
      <c r="E4176" s="25"/>
      <c r="F4176" s="27"/>
      <c r="O4176" s="29"/>
      <c r="P4176" s="25"/>
      <c r="S4176" s="32"/>
      <c r="T4176" s="32"/>
    </row>
    <row r="4177" spans="2:20" s="23" customFormat="1" hidden="1" x14ac:dyDescent="0.25">
      <c r="B4177" s="24"/>
      <c r="C4177" s="24"/>
      <c r="D4177" s="25"/>
      <c r="E4177" s="25"/>
      <c r="F4177" s="27"/>
      <c r="O4177" s="29"/>
      <c r="P4177" s="25"/>
      <c r="S4177" s="32"/>
      <c r="T4177" s="32"/>
    </row>
    <row r="4178" spans="2:20" s="23" customFormat="1" hidden="1" x14ac:dyDescent="0.25">
      <c r="B4178" s="24"/>
      <c r="C4178" s="24"/>
      <c r="D4178" s="25"/>
      <c r="E4178" s="25"/>
      <c r="F4178" s="27"/>
      <c r="O4178" s="29"/>
      <c r="P4178" s="25"/>
      <c r="S4178" s="32"/>
      <c r="T4178" s="32"/>
    </row>
    <row r="4179" spans="2:20" s="23" customFormat="1" hidden="1" x14ac:dyDescent="0.25">
      <c r="B4179" s="24"/>
      <c r="C4179" s="24"/>
      <c r="D4179" s="25"/>
      <c r="E4179" s="25"/>
      <c r="F4179" s="27"/>
      <c r="O4179" s="29"/>
      <c r="P4179" s="25"/>
      <c r="S4179" s="32"/>
      <c r="T4179" s="32"/>
    </row>
    <row r="4180" spans="2:20" s="23" customFormat="1" hidden="1" x14ac:dyDescent="0.25">
      <c r="B4180" s="24"/>
      <c r="C4180" s="24"/>
      <c r="D4180" s="25"/>
      <c r="E4180" s="25"/>
      <c r="F4180" s="27"/>
      <c r="O4180" s="29"/>
      <c r="P4180" s="25"/>
      <c r="S4180" s="32"/>
      <c r="T4180" s="32"/>
    </row>
    <row r="4181" spans="2:20" s="23" customFormat="1" hidden="1" x14ac:dyDescent="0.25">
      <c r="B4181" s="24"/>
      <c r="C4181" s="24"/>
      <c r="D4181" s="25"/>
      <c r="E4181" s="25"/>
      <c r="F4181" s="27"/>
      <c r="O4181" s="29"/>
      <c r="P4181" s="25"/>
      <c r="S4181" s="32"/>
      <c r="T4181" s="32"/>
    </row>
    <row r="4182" spans="2:20" s="23" customFormat="1" hidden="1" x14ac:dyDescent="0.25">
      <c r="B4182" s="24"/>
      <c r="C4182" s="24"/>
      <c r="D4182" s="25"/>
      <c r="E4182" s="25"/>
      <c r="F4182" s="27"/>
      <c r="O4182" s="29"/>
      <c r="P4182" s="25"/>
      <c r="S4182" s="32"/>
      <c r="T4182" s="32"/>
    </row>
    <row r="4183" spans="2:20" s="23" customFormat="1" hidden="1" x14ac:dyDescent="0.25">
      <c r="B4183" s="24"/>
      <c r="C4183" s="24"/>
      <c r="D4183" s="25"/>
      <c r="E4183" s="25"/>
      <c r="F4183" s="27"/>
      <c r="O4183" s="29"/>
      <c r="P4183" s="25"/>
      <c r="S4183" s="32"/>
      <c r="T4183" s="32"/>
    </row>
    <row r="4184" spans="2:20" s="23" customFormat="1" hidden="1" x14ac:dyDescent="0.25">
      <c r="B4184" s="24"/>
      <c r="C4184" s="24"/>
      <c r="D4184" s="25"/>
      <c r="E4184" s="25"/>
      <c r="F4184" s="27"/>
      <c r="O4184" s="29"/>
      <c r="P4184" s="25"/>
      <c r="S4184" s="32"/>
      <c r="T4184" s="32"/>
    </row>
    <row r="4185" spans="2:20" s="23" customFormat="1" hidden="1" x14ac:dyDescent="0.25">
      <c r="B4185" s="24"/>
      <c r="C4185" s="24"/>
      <c r="D4185" s="25"/>
      <c r="E4185" s="25"/>
      <c r="F4185" s="27"/>
      <c r="O4185" s="29"/>
      <c r="P4185" s="25"/>
      <c r="S4185" s="32"/>
      <c r="T4185" s="32"/>
    </row>
    <row r="4186" spans="2:20" s="23" customFormat="1" hidden="1" x14ac:dyDescent="0.25">
      <c r="B4186" s="24"/>
      <c r="C4186" s="24"/>
      <c r="D4186" s="25"/>
      <c r="E4186" s="25"/>
      <c r="F4186" s="27"/>
      <c r="O4186" s="29"/>
      <c r="P4186" s="25"/>
      <c r="S4186" s="32"/>
      <c r="T4186" s="32"/>
    </row>
    <row r="4187" spans="2:20" s="23" customFormat="1" hidden="1" x14ac:dyDescent="0.25">
      <c r="B4187" s="24"/>
      <c r="C4187" s="24"/>
      <c r="D4187" s="25"/>
      <c r="E4187" s="25"/>
      <c r="F4187" s="27"/>
      <c r="O4187" s="29"/>
      <c r="P4187" s="25"/>
      <c r="S4187" s="32"/>
      <c r="T4187" s="32"/>
    </row>
    <row r="4188" spans="2:20" s="23" customFormat="1" hidden="1" x14ac:dyDescent="0.25">
      <c r="B4188" s="24"/>
      <c r="C4188" s="24"/>
      <c r="D4188" s="25"/>
      <c r="E4188" s="25"/>
      <c r="F4188" s="27"/>
      <c r="O4188" s="29"/>
      <c r="P4188" s="25"/>
      <c r="S4188" s="32"/>
      <c r="T4188" s="32"/>
    </row>
    <row r="4189" spans="2:20" s="23" customFormat="1" hidden="1" x14ac:dyDescent="0.25">
      <c r="B4189" s="24"/>
      <c r="C4189" s="24"/>
      <c r="D4189" s="25"/>
      <c r="E4189" s="25"/>
      <c r="F4189" s="27"/>
      <c r="O4189" s="29"/>
      <c r="P4189" s="25"/>
      <c r="S4189" s="32"/>
      <c r="T4189" s="32"/>
    </row>
    <row r="4190" spans="2:20" s="23" customFormat="1" hidden="1" x14ac:dyDescent="0.25">
      <c r="B4190" s="24"/>
      <c r="C4190" s="24"/>
      <c r="D4190" s="25"/>
      <c r="E4190" s="25"/>
      <c r="F4190" s="27"/>
      <c r="O4190" s="29"/>
      <c r="P4190" s="25"/>
      <c r="S4190" s="32"/>
      <c r="T4190" s="32"/>
    </row>
    <row r="4191" spans="2:20" s="23" customFormat="1" hidden="1" x14ac:dyDescent="0.25">
      <c r="B4191" s="24"/>
      <c r="C4191" s="24"/>
      <c r="D4191" s="25"/>
      <c r="E4191" s="25"/>
      <c r="F4191" s="27"/>
      <c r="O4191" s="29"/>
      <c r="P4191" s="25"/>
      <c r="S4191" s="32"/>
      <c r="T4191" s="32"/>
    </row>
    <row r="4192" spans="2:20" s="23" customFormat="1" hidden="1" x14ac:dyDescent="0.25">
      <c r="B4192" s="24"/>
      <c r="C4192" s="24"/>
      <c r="D4192" s="25"/>
      <c r="E4192" s="25"/>
      <c r="F4192" s="27"/>
      <c r="O4192" s="29"/>
      <c r="P4192" s="25"/>
      <c r="S4192" s="32"/>
      <c r="T4192" s="32"/>
    </row>
    <row r="4193" spans="2:20" s="23" customFormat="1" hidden="1" x14ac:dyDescent="0.25">
      <c r="B4193" s="24"/>
      <c r="C4193" s="24"/>
      <c r="D4193" s="25"/>
      <c r="E4193" s="25"/>
      <c r="F4193" s="27"/>
      <c r="O4193" s="29"/>
      <c r="P4193" s="25"/>
      <c r="S4193" s="32"/>
      <c r="T4193" s="32"/>
    </row>
    <row r="4194" spans="2:20" s="23" customFormat="1" hidden="1" x14ac:dyDescent="0.25">
      <c r="B4194" s="24"/>
      <c r="C4194" s="24"/>
      <c r="D4194" s="25"/>
      <c r="E4194" s="25"/>
      <c r="F4194" s="27"/>
      <c r="O4194" s="29"/>
      <c r="P4194" s="25"/>
      <c r="S4194" s="32"/>
      <c r="T4194" s="32"/>
    </row>
    <row r="4195" spans="2:20" s="23" customFormat="1" hidden="1" x14ac:dyDescent="0.25">
      <c r="B4195" s="24"/>
      <c r="C4195" s="24"/>
      <c r="D4195" s="25"/>
      <c r="E4195" s="25"/>
      <c r="F4195" s="27"/>
      <c r="O4195" s="29"/>
      <c r="P4195" s="25"/>
      <c r="S4195" s="32"/>
      <c r="T4195" s="32"/>
    </row>
    <row r="4196" spans="2:20" s="23" customFormat="1" hidden="1" x14ac:dyDescent="0.25">
      <c r="B4196" s="24"/>
      <c r="C4196" s="24"/>
      <c r="D4196" s="25"/>
      <c r="E4196" s="25"/>
      <c r="F4196" s="27"/>
      <c r="O4196" s="29"/>
      <c r="P4196" s="25"/>
      <c r="S4196" s="32"/>
      <c r="T4196" s="32"/>
    </row>
    <row r="4197" spans="2:20" s="23" customFormat="1" hidden="1" x14ac:dyDescent="0.25">
      <c r="B4197" s="24"/>
      <c r="C4197" s="24"/>
      <c r="D4197" s="25"/>
      <c r="E4197" s="25"/>
      <c r="F4197" s="27"/>
      <c r="O4197" s="29"/>
      <c r="P4197" s="25"/>
      <c r="S4197" s="32"/>
      <c r="T4197" s="32"/>
    </row>
    <row r="4198" spans="2:20" s="23" customFormat="1" hidden="1" x14ac:dyDescent="0.25">
      <c r="B4198" s="24"/>
      <c r="C4198" s="24"/>
      <c r="D4198" s="25"/>
      <c r="E4198" s="25"/>
      <c r="F4198" s="27"/>
      <c r="O4198" s="29"/>
      <c r="P4198" s="25"/>
      <c r="S4198" s="32"/>
      <c r="T4198" s="32"/>
    </row>
    <row r="4199" spans="2:20" s="23" customFormat="1" hidden="1" x14ac:dyDescent="0.25">
      <c r="B4199" s="24"/>
      <c r="C4199" s="24"/>
      <c r="D4199" s="25"/>
      <c r="E4199" s="25"/>
      <c r="F4199" s="27"/>
      <c r="O4199" s="29"/>
      <c r="P4199" s="25"/>
      <c r="S4199" s="32"/>
      <c r="T4199" s="32"/>
    </row>
    <row r="4200" spans="2:20" s="23" customFormat="1" hidden="1" x14ac:dyDescent="0.25">
      <c r="B4200" s="24"/>
      <c r="C4200" s="24"/>
      <c r="D4200" s="25"/>
      <c r="E4200" s="25"/>
      <c r="F4200" s="27"/>
      <c r="O4200" s="29"/>
      <c r="P4200" s="25"/>
      <c r="S4200" s="32"/>
      <c r="T4200" s="32"/>
    </row>
    <row r="4201" spans="2:20" s="23" customFormat="1" hidden="1" x14ac:dyDescent="0.25">
      <c r="B4201" s="24"/>
      <c r="C4201" s="24"/>
      <c r="D4201" s="25"/>
      <c r="E4201" s="25"/>
      <c r="F4201" s="27"/>
      <c r="O4201" s="29"/>
      <c r="P4201" s="25"/>
      <c r="S4201" s="32"/>
      <c r="T4201" s="32"/>
    </row>
    <row r="4202" spans="2:20" s="23" customFormat="1" hidden="1" x14ac:dyDescent="0.25">
      <c r="B4202" s="24"/>
      <c r="C4202" s="24"/>
      <c r="D4202" s="25"/>
      <c r="E4202" s="25"/>
      <c r="F4202" s="27"/>
      <c r="O4202" s="29"/>
      <c r="P4202" s="25"/>
      <c r="S4202" s="32"/>
      <c r="T4202" s="32"/>
    </row>
    <row r="4203" spans="2:20" s="23" customFormat="1" hidden="1" x14ac:dyDescent="0.25">
      <c r="B4203" s="24"/>
      <c r="C4203" s="24"/>
      <c r="D4203" s="25"/>
      <c r="E4203" s="25"/>
      <c r="F4203" s="27"/>
      <c r="O4203" s="29"/>
      <c r="P4203" s="25"/>
      <c r="S4203" s="32"/>
      <c r="T4203" s="32"/>
    </row>
    <row r="4204" spans="2:20" s="23" customFormat="1" hidden="1" x14ac:dyDescent="0.25">
      <c r="B4204" s="24"/>
      <c r="C4204" s="24"/>
      <c r="D4204" s="25"/>
      <c r="E4204" s="25"/>
      <c r="F4204" s="27"/>
      <c r="O4204" s="29"/>
      <c r="P4204" s="25"/>
      <c r="S4204" s="32"/>
      <c r="T4204" s="32"/>
    </row>
    <row r="4205" spans="2:20" s="23" customFormat="1" hidden="1" x14ac:dyDescent="0.25">
      <c r="B4205" s="24"/>
      <c r="C4205" s="24"/>
      <c r="D4205" s="25"/>
      <c r="E4205" s="25"/>
      <c r="F4205" s="27"/>
      <c r="O4205" s="29"/>
      <c r="P4205" s="25"/>
      <c r="S4205" s="32"/>
      <c r="T4205" s="32"/>
    </row>
    <row r="4206" spans="2:20" s="23" customFormat="1" hidden="1" x14ac:dyDescent="0.25">
      <c r="B4206" s="24"/>
      <c r="C4206" s="24"/>
      <c r="D4206" s="25"/>
      <c r="E4206" s="25"/>
      <c r="F4206" s="27"/>
      <c r="O4206" s="29"/>
      <c r="P4206" s="25"/>
      <c r="S4206" s="32"/>
      <c r="T4206" s="32"/>
    </row>
    <row r="4207" spans="2:20" s="23" customFormat="1" hidden="1" x14ac:dyDescent="0.25">
      <c r="B4207" s="24"/>
      <c r="C4207" s="24"/>
      <c r="D4207" s="25"/>
      <c r="E4207" s="25"/>
      <c r="F4207" s="27"/>
      <c r="O4207" s="29"/>
      <c r="P4207" s="25"/>
      <c r="S4207" s="32"/>
      <c r="T4207" s="32"/>
    </row>
    <row r="4208" spans="2:20" s="23" customFormat="1" hidden="1" x14ac:dyDescent="0.25">
      <c r="B4208" s="24"/>
      <c r="C4208" s="24"/>
      <c r="D4208" s="25"/>
      <c r="E4208" s="25"/>
      <c r="F4208" s="27"/>
      <c r="O4208" s="29"/>
      <c r="P4208" s="25"/>
      <c r="S4208" s="32"/>
      <c r="T4208" s="32"/>
    </row>
    <row r="4209" spans="2:20" s="23" customFormat="1" hidden="1" x14ac:dyDescent="0.25">
      <c r="B4209" s="24"/>
      <c r="C4209" s="24"/>
      <c r="D4209" s="25"/>
      <c r="E4209" s="25"/>
      <c r="F4209" s="27"/>
      <c r="O4209" s="29"/>
      <c r="P4209" s="25"/>
      <c r="S4209" s="32"/>
      <c r="T4209" s="32"/>
    </row>
    <row r="4210" spans="2:20" s="23" customFormat="1" hidden="1" x14ac:dyDescent="0.25">
      <c r="B4210" s="24"/>
      <c r="C4210" s="24"/>
      <c r="D4210" s="25"/>
      <c r="E4210" s="25"/>
      <c r="F4210" s="27"/>
      <c r="O4210" s="29"/>
      <c r="P4210" s="25"/>
      <c r="S4210" s="32"/>
      <c r="T4210" s="32"/>
    </row>
    <row r="4211" spans="2:20" s="23" customFormat="1" hidden="1" x14ac:dyDescent="0.25">
      <c r="B4211" s="24"/>
      <c r="C4211" s="24"/>
      <c r="D4211" s="25"/>
      <c r="E4211" s="25"/>
      <c r="F4211" s="27"/>
      <c r="O4211" s="29"/>
      <c r="P4211" s="25"/>
      <c r="S4211" s="32"/>
      <c r="T4211" s="32"/>
    </row>
    <row r="4212" spans="2:20" s="23" customFormat="1" hidden="1" x14ac:dyDescent="0.25">
      <c r="B4212" s="24"/>
      <c r="C4212" s="24"/>
      <c r="D4212" s="25"/>
      <c r="E4212" s="25"/>
      <c r="F4212" s="27"/>
      <c r="O4212" s="29"/>
      <c r="P4212" s="25"/>
      <c r="S4212" s="32"/>
      <c r="T4212" s="32"/>
    </row>
    <row r="4213" spans="2:20" s="23" customFormat="1" hidden="1" x14ac:dyDescent="0.25">
      <c r="B4213" s="24"/>
      <c r="C4213" s="24"/>
      <c r="D4213" s="25"/>
      <c r="E4213" s="25"/>
      <c r="F4213" s="27"/>
      <c r="O4213" s="29"/>
      <c r="P4213" s="25"/>
      <c r="S4213" s="32"/>
      <c r="T4213" s="32"/>
    </row>
    <row r="4214" spans="2:20" s="23" customFormat="1" hidden="1" x14ac:dyDescent="0.25">
      <c r="B4214" s="24"/>
      <c r="C4214" s="24"/>
      <c r="D4214" s="25"/>
      <c r="E4214" s="25"/>
      <c r="F4214" s="27"/>
      <c r="O4214" s="29"/>
      <c r="P4214" s="25"/>
      <c r="S4214" s="32"/>
      <c r="T4214" s="32"/>
    </row>
    <row r="4215" spans="2:20" s="23" customFormat="1" hidden="1" x14ac:dyDescent="0.25">
      <c r="B4215" s="24"/>
      <c r="C4215" s="24"/>
      <c r="D4215" s="25"/>
      <c r="E4215" s="25"/>
      <c r="F4215" s="27"/>
      <c r="O4215" s="29"/>
      <c r="P4215" s="25"/>
      <c r="S4215" s="32"/>
      <c r="T4215" s="32"/>
    </row>
    <row r="4216" spans="2:20" s="23" customFormat="1" hidden="1" x14ac:dyDescent="0.25">
      <c r="B4216" s="24"/>
      <c r="C4216" s="24"/>
      <c r="D4216" s="25"/>
      <c r="E4216" s="25"/>
      <c r="F4216" s="27"/>
      <c r="O4216" s="29"/>
      <c r="P4216" s="25"/>
      <c r="S4216" s="32"/>
      <c r="T4216" s="32"/>
    </row>
    <row r="4217" spans="2:20" s="23" customFormat="1" hidden="1" x14ac:dyDescent="0.25">
      <c r="B4217" s="24"/>
      <c r="C4217" s="24"/>
      <c r="D4217" s="25"/>
      <c r="E4217" s="25"/>
      <c r="F4217" s="27"/>
      <c r="O4217" s="29"/>
      <c r="P4217" s="25"/>
      <c r="S4217" s="32"/>
      <c r="T4217" s="32"/>
    </row>
    <row r="4218" spans="2:20" s="23" customFormat="1" hidden="1" x14ac:dyDescent="0.25">
      <c r="B4218" s="24"/>
      <c r="C4218" s="24"/>
      <c r="D4218" s="25"/>
      <c r="E4218" s="25"/>
      <c r="F4218" s="27"/>
      <c r="O4218" s="29"/>
      <c r="P4218" s="25"/>
      <c r="S4218" s="32"/>
      <c r="T4218" s="32"/>
    </row>
    <row r="4219" spans="2:20" s="23" customFormat="1" hidden="1" x14ac:dyDescent="0.25">
      <c r="B4219" s="24"/>
      <c r="C4219" s="24"/>
      <c r="D4219" s="25"/>
      <c r="E4219" s="25"/>
      <c r="F4219" s="27"/>
      <c r="O4219" s="29"/>
      <c r="P4219" s="25"/>
      <c r="S4219" s="32"/>
      <c r="T4219" s="32"/>
    </row>
    <row r="4220" spans="2:20" s="23" customFormat="1" hidden="1" x14ac:dyDescent="0.25">
      <c r="B4220" s="24"/>
      <c r="C4220" s="24"/>
      <c r="D4220" s="25"/>
      <c r="E4220" s="25"/>
      <c r="F4220" s="27"/>
      <c r="O4220" s="29"/>
      <c r="P4220" s="25"/>
      <c r="S4220" s="32"/>
      <c r="T4220" s="32"/>
    </row>
    <row r="4221" spans="2:20" s="23" customFormat="1" hidden="1" x14ac:dyDescent="0.25">
      <c r="B4221" s="24"/>
      <c r="C4221" s="24"/>
      <c r="D4221" s="25"/>
      <c r="E4221" s="25"/>
      <c r="F4221" s="27"/>
      <c r="O4221" s="29"/>
      <c r="P4221" s="25"/>
      <c r="S4221" s="32"/>
      <c r="T4221" s="32"/>
    </row>
    <row r="4222" spans="2:20" s="23" customFormat="1" hidden="1" x14ac:dyDescent="0.25">
      <c r="B4222" s="24"/>
      <c r="C4222" s="24"/>
      <c r="D4222" s="25"/>
      <c r="E4222" s="25"/>
      <c r="F4222" s="27"/>
      <c r="O4222" s="29"/>
      <c r="P4222" s="25"/>
      <c r="S4222" s="32"/>
      <c r="T4222" s="32"/>
    </row>
    <row r="4223" spans="2:20" s="23" customFormat="1" hidden="1" x14ac:dyDescent="0.25">
      <c r="B4223" s="24"/>
      <c r="C4223" s="24"/>
      <c r="D4223" s="25"/>
      <c r="E4223" s="25"/>
      <c r="F4223" s="27"/>
      <c r="O4223" s="29"/>
      <c r="P4223" s="25"/>
      <c r="S4223" s="32"/>
      <c r="T4223" s="32"/>
    </row>
    <row r="4224" spans="2:20" s="23" customFormat="1" hidden="1" x14ac:dyDescent="0.25">
      <c r="B4224" s="24"/>
      <c r="C4224" s="24"/>
      <c r="D4224" s="25"/>
      <c r="E4224" s="25"/>
      <c r="F4224" s="27"/>
      <c r="O4224" s="29"/>
      <c r="P4224" s="25"/>
      <c r="S4224" s="32"/>
      <c r="T4224" s="32"/>
    </row>
    <row r="4225" spans="2:20" s="23" customFormat="1" hidden="1" x14ac:dyDescent="0.25">
      <c r="B4225" s="24"/>
      <c r="C4225" s="24"/>
      <c r="D4225" s="25"/>
      <c r="E4225" s="25"/>
      <c r="F4225" s="27"/>
      <c r="O4225" s="29"/>
      <c r="P4225" s="25"/>
      <c r="S4225" s="32"/>
      <c r="T4225" s="32"/>
    </row>
    <row r="4226" spans="2:20" s="23" customFormat="1" hidden="1" x14ac:dyDescent="0.25">
      <c r="B4226" s="24"/>
      <c r="C4226" s="24"/>
      <c r="D4226" s="25"/>
      <c r="E4226" s="25"/>
      <c r="F4226" s="27"/>
      <c r="O4226" s="29"/>
      <c r="P4226" s="25"/>
      <c r="S4226" s="32"/>
      <c r="T4226" s="32"/>
    </row>
    <row r="4227" spans="2:20" s="23" customFormat="1" hidden="1" x14ac:dyDescent="0.25">
      <c r="B4227" s="24"/>
      <c r="C4227" s="24"/>
      <c r="D4227" s="25"/>
      <c r="E4227" s="25"/>
      <c r="F4227" s="27"/>
      <c r="O4227" s="29"/>
      <c r="P4227" s="25"/>
      <c r="S4227" s="32"/>
      <c r="T4227" s="32"/>
    </row>
    <row r="4228" spans="2:20" s="23" customFormat="1" hidden="1" x14ac:dyDescent="0.25">
      <c r="B4228" s="24"/>
      <c r="C4228" s="24"/>
      <c r="D4228" s="25"/>
      <c r="E4228" s="25"/>
      <c r="F4228" s="27"/>
      <c r="O4228" s="29"/>
      <c r="P4228" s="25"/>
      <c r="S4228" s="32"/>
      <c r="T4228" s="32"/>
    </row>
    <row r="4229" spans="2:20" s="23" customFormat="1" hidden="1" x14ac:dyDescent="0.25">
      <c r="B4229" s="24"/>
      <c r="C4229" s="24"/>
      <c r="D4229" s="25"/>
      <c r="E4229" s="25"/>
      <c r="F4229" s="27"/>
      <c r="O4229" s="29"/>
      <c r="P4229" s="25"/>
      <c r="S4229" s="32"/>
      <c r="T4229" s="32"/>
    </row>
    <row r="4230" spans="2:20" s="23" customFormat="1" hidden="1" x14ac:dyDescent="0.25">
      <c r="B4230" s="24"/>
      <c r="C4230" s="24"/>
      <c r="D4230" s="25"/>
      <c r="E4230" s="25"/>
      <c r="F4230" s="27"/>
      <c r="O4230" s="29"/>
      <c r="P4230" s="25"/>
      <c r="S4230" s="32"/>
      <c r="T4230" s="32"/>
    </row>
    <row r="4231" spans="2:20" s="23" customFormat="1" hidden="1" x14ac:dyDescent="0.25">
      <c r="B4231" s="24"/>
      <c r="C4231" s="24"/>
      <c r="D4231" s="25"/>
      <c r="E4231" s="25"/>
      <c r="F4231" s="27"/>
      <c r="O4231" s="29"/>
      <c r="P4231" s="25"/>
      <c r="S4231" s="32"/>
      <c r="T4231" s="32"/>
    </row>
    <row r="4232" spans="2:20" s="23" customFormat="1" hidden="1" x14ac:dyDescent="0.25">
      <c r="B4232" s="24"/>
      <c r="C4232" s="24"/>
      <c r="D4232" s="25"/>
      <c r="E4232" s="25"/>
      <c r="F4232" s="27"/>
      <c r="O4232" s="29"/>
      <c r="P4232" s="25"/>
      <c r="S4232" s="32"/>
      <c r="T4232" s="32"/>
    </row>
    <row r="4233" spans="2:20" s="23" customFormat="1" hidden="1" x14ac:dyDescent="0.25">
      <c r="B4233" s="24"/>
      <c r="C4233" s="24"/>
      <c r="D4233" s="25"/>
      <c r="E4233" s="25"/>
      <c r="F4233" s="27"/>
      <c r="O4233" s="29"/>
      <c r="P4233" s="25"/>
      <c r="S4233" s="32"/>
      <c r="T4233" s="32"/>
    </row>
    <row r="4234" spans="2:20" s="23" customFormat="1" hidden="1" x14ac:dyDescent="0.25">
      <c r="B4234" s="24"/>
      <c r="C4234" s="24"/>
      <c r="D4234" s="25"/>
      <c r="E4234" s="25"/>
      <c r="F4234" s="27"/>
      <c r="O4234" s="29"/>
      <c r="P4234" s="25"/>
      <c r="S4234" s="32"/>
      <c r="T4234" s="32"/>
    </row>
    <row r="4235" spans="2:20" s="23" customFormat="1" hidden="1" x14ac:dyDescent="0.25">
      <c r="B4235" s="24"/>
      <c r="C4235" s="24"/>
      <c r="D4235" s="25"/>
      <c r="E4235" s="25"/>
      <c r="F4235" s="27"/>
      <c r="O4235" s="29"/>
      <c r="P4235" s="25"/>
      <c r="S4235" s="32"/>
      <c r="T4235" s="32"/>
    </row>
    <row r="4236" spans="2:20" s="23" customFormat="1" hidden="1" x14ac:dyDescent="0.25">
      <c r="B4236" s="24"/>
      <c r="C4236" s="24"/>
      <c r="D4236" s="25"/>
      <c r="E4236" s="25"/>
      <c r="F4236" s="27"/>
      <c r="O4236" s="29"/>
      <c r="P4236" s="25"/>
      <c r="S4236" s="32"/>
      <c r="T4236" s="32"/>
    </row>
    <row r="4237" spans="2:20" s="23" customFormat="1" hidden="1" x14ac:dyDescent="0.25">
      <c r="B4237" s="24"/>
      <c r="C4237" s="24"/>
      <c r="D4237" s="25"/>
      <c r="E4237" s="25"/>
      <c r="F4237" s="27"/>
      <c r="O4237" s="29"/>
      <c r="P4237" s="25"/>
      <c r="S4237" s="32"/>
      <c r="T4237" s="32"/>
    </row>
    <row r="4238" spans="2:20" s="23" customFormat="1" hidden="1" x14ac:dyDescent="0.25">
      <c r="B4238" s="24"/>
      <c r="C4238" s="24"/>
      <c r="D4238" s="25"/>
      <c r="E4238" s="25"/>
      <c r="F4238" s="27"/>
      <c r="O4238" s="29"/>
      <c r="P4238" s="25"/>
      <c r="S4238" s="32"/>
      <c r="T4238" s="32"/>
    </row>
    <row r="4239" spans="2:20" s="23" customFormat="1" hidden="1" x14ac:dyDescent="0.25">
      <c r="B4239" s="24"/>
      <c r="C4239" s="24"/>
      <c r="D4239" s="25"/>
      <c r="E4239" s="25"/>
      <c r="F4239" s="27"/>
      <c r="O4239" s="29"/>
      <c r="P4239" s="25"/>
      <c r="S4239" s="32"/>
      <c r="T4239" s="32"/>
    </row>
    <row r="4240" spans="2:20" s="23" customFormat="1" hidden="1" x14ac:dyDescent="0.25">
      <c r="B4240" s="24"/>
      <c r="C4240" s="24"/>
      <c r="D4240" s="25"/>
      <c r="E4240" s="25"/>
      <c r="F4240" s="27"/>
      <c r="O4240" s="29"/>
      <c r="P4240" s="25"/>
      <c r="S4240" s="32"/>
      <c r="T4240" s="32"/>
    </row>
    <row r="4241" spans="2:20" s="23" customFormat="1" hidden="1" x14ac:dyDescent="0.25">
      <c r="B4241" s="24"/>
      <c r="C4241" s="24"/>
      <c r="D4241" s="25"/>
      <c r="E4241" s="25"/>
      <c r="F4241" s="27"/>
      <c r="O4241" s="29"/>
      <c r="P4241" s="25"/>
      <c r="S4241" s="32"/>
      <c r="T4241" s="32"/>
    </row>
    <row r="4242" spans="2:20" s="23" customFormat="1" hidden="1" x14ac:dyDescent="0.25">
      <c r="B4242" s="24"/>
      <c r="C4242" s="24"/>
      <c r="D4242" s="25"/>
      <c r="E4242" s="25"/>
      <c r="F4242" s="27"/>
      <c r="O4242" s="29"/>
      <c r="P4242" s="25"/>
      <c r="S4242" s="32"/>
      <c r="T4242" s="32"/>
    </row>
    <row r="4243" spans="2:20" s="23" customFormat="1" hidden="1" x14ac:dyDescent="0.25">
      <c r="B4243" s="24"/>
      <c r="C4243" s="24"/>
      <c r="D4243" s="25"/>
      <c r="E4243" s="25"/>
      <c r="F4243" s="27"/>
      <c r="O4243" s="29"/>
      <c r="P4243" s="25"/>
      <c r="S4243" s="32"/>
      <c r="T4243" s="32"/>
    </row>
    <row r="4244" spans="2:20" s="23" customFormat="1" hidden="1" x14ac:dyDescent="0.25">
      <c r="B4244" s="24"/>
      <c r="C4244" s="24"/>
      <c r="D4244" s="25"/>
      <c r="E4244" s="25"/>
      <c r="F4244" s="27"/>
      <c r="O4244" s="29"/>
      <c r="P4244" s="25"/>
      <c r="S4244" s="32"/>
      <c r="T4244" s="32"/>
    </row>
    <row r="4245" spans="2:20" s="23" customFormat="1" hidden="1" x14ac:dyDescent="0.25">
      <c r="B4245" s="24"/>
      <c r="C4245" s="24"/>
      <c r="D4245" s="25"/>
      <c r="E4245" s="25"/>
      <c r="F4245" s="27"/>
      <c r="O4245" s="29"/>
      <c r="P4245" s="25"/>
      <c r="S4245" s="32"/>
      <c r="T4245" s="32"/>
    </row>
    <row r="4246" spans="2:20" s="23" customFormat="1" hidden="1" x14ac:dyDescent="0.25">
      <c r="B4246" s="24"/>
      <c r="C4246" s="24"/>
      <c r="D4246" s="25"/>
      <c r="E4246" s="25"/>
      <c r="F4246" s="27"/>
      <c r="O4246" s="29"/>
      <c r="P4246" s="25"/>
      <c r="S4246" s="32"/>
      <c r="T4246" s="32"/>
    </row>
    <row r="4247" spans="2:20" s="23" customFormat="1" hidden="1" x14ac:dyDescent="0.25">
      <c r="B4247" s="24"/>
      <c r="C4247" s="24"/>
      <c r="D4247" s="25"/>
      <c r="E4247" s="25"/>
      <c r="F4247" s="27"/>
      <c r="O4247" s="29"/>
      <c r="P4247" s="25"/>
      <c r="S4247" s="32"/>
      <c r="T4247" s="32"/>
    </row>
    <row r="4248" spans="2:20" s="23" customFormat="1" hidden="1" x14ac:dyDescent="0.25">
      <c r="B4248" s="24"/>
      <c r="C4248" s="24"/>
      <c r="D4248" s="25"/>
      <c r="E4248" s="25"/>
      <c r="F4248" s="27"/>
      <c r="O4248" s="29"/>
      <c r="P4248" s="25"/>
      <c r="S4248" s="32"/>
      <c r="T4248" s="32"/>
    </row>
    <row r="4249" spans="2:20" s="23" customFormat="1" hidden="1" x14ac:dyDescent="0.25">
      <c r="B4249" s="24"/>
      <c r="C4249" s="24"/>
      <c r="D4249" s="25"/>
      <c r="E4249" s="25"/>
      <c r="F4249" s="27"/>
      <c r="O4249" s="29"/>
      <c r="P4249" s="25"/>
      <c r="S4249" s="32"/>
      <c r="T4249" s="32"/>
    </row>
    <row r="4250" spans="2:20" s="23" customFormat="1" hidden="1" x14ac:dyDescent="0.25">
      <c r="B4250" s="24"/>
      <c r="C4250" s="24"/>
      <c r="D4250" s="25"/>
      <c r="E4250" s="25"/>
      <c r="F4250" s="27"/>
      <c r="O4250" s="29"/>
      <c r="P4250" s="25"/>
      <c r="S4250" s="32"/>
      <c r="T4250" s="32"/>
    </row>
    <row r="4251" spans="2:20" s="23" customFormat="1" hidden="1" x14ac:dyDescent="0.25">
      <c r="B4251" s="24"/>
      <c r="C4251" s="24"/>
      <c r="D4251" s="25"/>
      <c r="E4251" s="25"/>
      <c r="F4251" s="27"/>
      <c r="O4251" s="29"/>
      <c r="P4251" s="25"/>
      <c r="S4251" s="32"/>
      <c r="T4251" s="32"/>
    </row>
    <row r="4252" spans="2:20" s="23" customFormat="1" hidden="1" x14ac:dyDescent="0.25">
      <c r="B4252" s="24"/>
      <c r="C4252" s="24"/>
      <c r="D4252" s="25"/>
      <c r="E4252" s="25"/>
      <c r="F4252" s="27"/>
      <c r="O4252" s="29"/>
      <c r="P4252" s="25"/>
      <c r="S4252" s="32"/>
      <c r="T4252" s="32"/>
    </row>
    <row r="4253" spans="2:20" s="23" customFormat="1" hidden="1" x14ac:dyDescent="0.25">
      <c r="B4253" s="24"/>
      <c r="C4253" s="24"/>
      <c r="D4253" s="25"/>
      <c r="E4253" s="25"/>
      <c r="F4253" s="27"/>
      <c r="O4253" s="29"/>
      <c r="P4253" s="25"/>
      <c r="S4253" s="32"/>
      <c r="T4253" s="32"/>
    </row>
    <row r="4254" spans="2:20" s="23" customFormat="1" hidden="1" x14ac:dyDescent="0.25">
      <c r="B4254" s="24"/>
      <c r="C4254" s="24"/>
      <c r="D4254" s="25"/>
      <c r="E4254" s="25"/>
      <c r="F4254" s="27"/>
      <c r="O4254" s="29"/>
      <c r="P4254" s="25"/>
      <c r="S4254" s="32"/>
      <c r="T4254" s="32"/>
    </row>
    <row r="4255" spans="2:20" s="23" customFormat="1" hidden="1" x14ac:dyDescent="0.25">
      <c r="B4255" s="24"/>
      <c r="C4255" s="24"/>
      <c r="D4255" s="25"/>
      <c r="E4255" s="25"/>
      <c r="F4255" s="27"/>
      <c r="O4255" s="29"/>
      <c r="P4255" s="25"/>
      <c r="S4255" s="32"/>
      <c r="T4255" s="32"/>
    </row>
    <row r="4256" spans="2:20" s="23" customFormat="1" hidden="1" x14ac:dyDescent="0.25">
      <c r="B4256" s="24"/>
      <c r="C4256" s="24"/>
      <c r="D4256" s="25"/>
      <c r="E4256" s="25"/>
      <c r="F4256" s="27"/>
      <c r="O4256" s="29"/>
      <c r="P4256" s="25"/>
      <c r="S4256" s="32"/>
      <c r="T4256" s="32"/>
    </row>
    <row r="4257" spans="2:20" s="23" customFormat="1" hidden="1" x14ac:dyDescent="0.25">
      <c r="B4257" s="24"/>
      <c r="C4257" s="24"/>
      <c r="D4257" s="25"/>
      <c r="E4257" s="25"/>
      <c r="F4257" s="27"/>
      <c r="O4257" s="29"/>
      <c r="P4257" s="25"/>
      <c r="S4257" s="32"/>
      <c r="T4257" s="32"/>
    </row>
    <row r="4258" spans="2:20" s="23" customFormat="1" hidden="1" x14ac:dyDescent="0.25">
      <c r="B4258" s="24"/>
      <c r="C4258" s="24"/>
      <c r="D4258" s="25"/>
      <c r="E4258" s="25"/>
      <c r="F4258" s="27"/>
      <c r="O4258" s="29"/>
      <c r="P4258" s="25"/>
      <c r="S4258" s="32"/>
      <c r="T4258" s="32"/>
    </row>
    <row r="4259" spans="2:20" s="23" customFormat="1" hidden="1" x14ac:dyDescent="0.25">
      <c r="B4259" s="24"/>
      <c r="C4259" s="24"/>
      <c r="D4259" s="25"/>
      <c r="E4259" s="25"/>
      <c r="F4259" s="27"/>
      <c r="O4259" s="29"/>
      <c r="P4259" s="25"/>
      <c r="S4259" s="32"/>
      <c r="T4259" s="32"/>
    </row>
    <row r="4260" spans="2:20" s="23" customFormat="1" hidden="1" x14ac:dyDescent="0.25">
      <c r="B4260" s="24"/>
      <c r="C4260" s="24"/>
      <c r="D4260" s="25"/>
      <c r="E4260" s="25"/>
      <c r="F4260" s="27"/>
      <c r="O4260" s="29"/>
      <c r="P4260" s="25"/>
      <c r="S4260" s="32"/>
      <c r="T4260" s="32"/>
    </row>
    <row r="4261" spans="2:20" s="23" customFormat="1" hidden="1" x14ac:dyDescent="0.25">
      <c r="B4261" s="24"/>
      <c r="C4261" s="24"/>
      <c r="D4261" s="25"/>
      <c r="E4261" s="25"/>
      <c r="F4261" s="27"/>
      <c r="O4261" s="29"/>
      <c r="P4261" s="25"/>
      <c r="S4261" s="32"/>
      <c r="T4261" s="32"/>
    </row>
    <row r="4262" spans="2:20" s="23" customFormat="1" hidden="1" x14ac:dyDescent="0.25">
      <c r="B4262" s="24"/>
      <c r="C4262" s="24"/>
      <c r="D4262" s="25"/>
      <c r="E4262" s="25"/>
      <c r="F4262" s="27"/>
      <c r="O4262" s="29"/>
      <c r="P4262" s="25"/>
      <c r="S4262" s="32"/>
      <c r="T4262" s="32"/>
    </row>
    <row r="4263" spans="2:20" s="23" customFormat="1" hidden="1" x14ac:dyDescent="0.25">
      <c r="B4263" s="24"/>
      <c r="C4263" s="24"/>
      <c r="D4263" s="25"/>
      <c r="E4263" s="25"/>
      <c r="F4263" s="27"/>
      <c r="O4263" s="29"/>
      <c r="P4263" s="25"/>
      <c r="S4263" s="32"/>
      <c r="T4263" s="32"/>
    </row>
    <row r="4264" spans="2:20" s="23" customFormat="1" hidden="1" x14ac:dyDescent="0.25">
      <c r="B4264" s="24"/>
      <c r="C4264" s="24"/>
      <c r="D4264" s="25"/>
      <c r="E4264" s="25"/>
      <c r="F4264" s="27"/>
      <c r="O4264" s="29"/>
      <c r="P4264" s="25"/>
      <c r="S4264" s="32"/>
      <c r="T4264" s="32"/>
    </row>
    <row r="4265" spans="2:20" s="23" customFormat="1" hidden="1" x14ac:dyDescent="0.25">
      <c r="B4265" s="24"/>
      <c r="C4265" s="24"/>
      <c r="D4265" s="25"/>
      <c r="E4265" s="25"/>
      <c r="F4265" s="27"/>
      <c r="O4265" s="29"/>
      <c r="P4265" s="25"/>
      <c r="S4265" s="32"/>
      <c r="T4265" s="32"/>
    </row>
    <row r="4266" spans="2:20" s="23" customFormat="1" hidden="1" x14ac:dyDescent="0.25">
      <c r="B4266" s="24"/>
      <c r="C4266" s="24"/>
      <c r="D4266" s="25"/>
      <c r="E4266" s="25"/>
      <c r="F4266" s="27"/>
      <c r="O4266" s="29"/>
      <c r="P4266" s="25"/>
      <c r="S4266" s="32"/>
      <c r="T4266" s="32"/>
    </row>
    <row r="4267" spans="2:20" s="23" customFormat="1" hidden="1" x14ac:dyDescent="0.25">
      <c r="B4267" s="24"/>
      <c r="C4267" s="24"/>
      <c r="D4267" s="25"/>
      <c r="E4267" s="25"/>
      <c r="F4267" s="27"/>
      <c r="O4267" s="29"/>
      <c r="P4267" s="25"/>
      <c r="S4267" s="32"/>
      <c r="T4267" s="32"/>
    </row>
    <row r="4268" spans="2:20" s="23" customFormat="1" hidden="1" x14ac:dyDescent="0.25">
      <c r="B4268" s="24"/>
      <c r="C4268" s="24"/>
      <c r="D4268" s="25"/>
      <c r="E4268" s="25"/>
      <c r="F4268" s="27"/>
      <c r="O4268" s="29"/>
      <c r="P4268" s="25"/>
      <c r="S4268" s="32"/>
      <c r="T4268" s="32"/>
    </row>
    <row r="4269" spans="2:20" s="23" customFormat="1" hidden="1" x14ac:dyDescent="0.25">
      <c r="B4269" s="24"/>
      <c r="C4269" s="24"/>
      <c r="D4269" s="25"/>
      <c r="E4269" s="25"/>
      <c r="F4269" s="27"/>
      <c r="O4269" s="29"/>
      <c r="P4269" s="25"/>
      <c r="S4269" s="32"/>
      <c r="T4269" s="32"/>
    </row>
    <row r="4270" spans="2:20" s="23" customFormat="1" hidden="1" x14ac:dyDescent="0.25">
      <c r="B4270" s="24"/>
      <c r="C4270" s="24"/>
      <c r="D4270" s="25"/>
      <c r="E4270" s="25"/>
      <c r="F4270" s="27"/>
      <c r="O4270" s="29"/>
      <c r="P4270" s="25"/>
      <c r="S4270" s="32"/>
      <c r="T4270" s="32"/>
    </row>
    <row r="4271" spans="2:20" s="23" customFormat="1" hidden="1" x14ac:dyDescent="0.25">
      <c r="B4271" s="24"/>
      <c r="C4271" s="24"/>
      <c r="D4271" s="25"/>
      <c r="E4271" s="25"/>
      <c r="F4271" s="27"/>
      <c r="O4271" s="29"/>
      <c r="P4271" s="25"/>
      <c r="S4271" s="32"/>
      <c r="T4271" s="32"/>
    </row>
    <row r="4272" spans="2:20" s="23" customFormat="1" hidden="1" x14ac:dyDescent="0.25">
      <c r="B4272" s="24"/>
      <c r="C4272" s="24"/>
      <c r="D4272" s="25"/>
      <c r="E4272" s="25"/>
      <c r="F4272" s="27"/>
      <c r="O4272" s="29"/>
      <c r="P4272" s="25"/>
      <c r="S4272" s="32"/>
      <c r="T4272" s="32"/>
    </row>
    <row r="4273" spans="2:20" s="23" customFormat="1" hidden="1" x14ac:dyDescent="0.25">
      <c r="B4273" s="24"/>
      <c r="C4273" s="24"/>
      <c r="D4273" s="25"/>
      <c r="E4273" s="25"/>
      <c r="F4273" s="27"/>
      <c r="O4273" s="29"/>
      <c r="P4273" s="25"/>
      <c r="S4273" s="32"/>
      <c r="T4273" s="32"/>
    </row>
    <row r="4274" spans="2:20" s="23" customFormat="1" hidden="1" x14ac:dyDescent="0.25">
      <c r="B4274" s="24"/>
      <c r="C4274" s="24"/>
      <c r="D4274" s="25"/>
      <c r="E4274" s="25"/>
      <c r="F4274" s="27"/>
      <c r="O4274" s="29"/>
      <c r="P4274" s="25"/>
      <c r="S4274" s="32"/>
      <c r="T4274" s="32"/>
    </row>
    <row r="4275" spans="2:20" s="23" customFormat="1" hidden="1" x14ac:dyDescent="0.25">
      <c r="B4275" s="24"/>
      <c r="C4275" s="24"/>
      <c r="D4275" s="25"/>
      <c r="E4275" s="25"/>
      <c r="F4275" s="27"/>
      <c r="O4275" s="29"/>
      <c r="P4275" s="25"/>
      <c r="S4275" s="32"/>
      <c r="T4275" s="32"/>
    </row>
    <row r="4276" spans="2:20" s="23" customFormat="1" hidden="1" x14ac:dyDescent="0.25">
      <c r="B4276" s="24"/>
      <c r="C4276" s="24"/>
      <c r="D4276" s="25"/>
      <c r="E4276" s="25"/>
      <c r="F4276" s="27"/>
      <c r="O4276" s="29"/>
      <c r="P4276" s="25"/>
      <c r="S4276" s="32"/>
      <c r="T4276" s="32"/>
    </row>
    <row r="4277" spans="2:20" s="23" customFormat="1" hidden="1" x14ac:dyDescent="0.25">
      <c r="B4277" s="24"/>
      <c r="C4277" s="24"/>
      <c r="D4277" s="25"/>
      <c r="E4277" s="25"/>
      <c r="F4277" s="27"/>
      <c r="O4277" s="29"/>
      <c r="P4277" s="25"/>
      <c r="S4277" s="32"/>
      <c r="T4277" s="32"/>
    </row>
    <row r="4278" spans="2:20" s="23" customFormat="1" hidden="1" x14ac:dyDescent="0.25">
      <c r="B4278" s="24"/>
      <c r="C4278" s="24"/>
      <c r="D4278" s="25"/>
      <c r="E4278" s="25"/>
      <c r="F4278" s="27"/>
      <c r="O4278" s="29"/>
      <c r="P4278" s="25"/>
      <c r="S4278" s="32"/>
      <c r="T4278" s="32"/>
    </row>
    <row r="4279" spans="2:20" s="23" customFormat="1" hidden="1" x14ac:dyDescent="0.25">
      <c r="B4279" s="24"/>
      <c r="C4279" s="24"/>
      <c r="D4279" s="25"/>
      <c r="E4279" s="25"/>
      <c r="F4279" s="27"/>
      <c r="O4279" s="29"/>
      <c r="P4279" s="25"/>
      <c r="S4279" s="32"/>
      <c r="T4279" s="32"/>
    </row>
    <row r="4280" spans="2:20" s="23" customFormat="1" hidden="1" x14ac:dyDescent="0.25">
      <c r="B4280" s="24"/>
      <c r="C4280" s="24"/>
      <c r="D4280" s="25"/>
      <c r="E4280" s="25"/>
      <c r="F4280" s="27"/>
      <c r="O4280" s="29"/>
      <c r="P4280" s="25"/>
      <c r="S4280" s="32"/>
      <c r="T4280" s="32"/>
    </row>
    <row r="4281" spans="2:20" s="23" customFormat="1" hidden="1" x14ac:dyDescent="0.25">
      <c r="B4281" s="24"/>
      <c r="C4281" s="24"/>
      <c r="D4281" s="25"/>
      <c r="E4281" s="25"/>
      <c r="F4281" s="27"/>
      <c r="O4281" s="29"/>
      <c r="P4281" s="25"/>
      <c r="S4281" s="32"/>
      <c r="T4281" s="32"/>
    </row>
    <row r="4282" spans="2:20" s="23" customFormat="1" hidden="1" x14ac:dyDescent="0.25">
      <c r="B4282" s="24"/>
      <c r="C4282" s="24"/>
      <c r="D4282" s="25"/>
      <c r="E4282" s="25"/>
      <c r="F4282" s="27"/>
      <c r="O4282" s="29"/>
      <c r="P4282" s="25"/>
      <c r="S4282" s="32"/>
      <c r="T4282" s="32"/>
    </row>
    <row r="4283" spans="2:20" s="23" customFormat="1" hidden="1" x14ac:dyDescent="0.25">
      <c r="B4283" s="24"/>
      <c r="C4283" s="24"/>
      <c r="D4283" s="25"/>
      <c r="E4283" s="25"/>
      <c r="F4283" s="27"/>
      <c r="O4283" s="29"/>
      <c r="P4283" s="25"/>
      <c r="S4283" s="32"/>
      <c r="T4283" s="32"/>
    </row>
    <row r="4284" spans="2:20" s="23" customFormat="1" hidden="1" x14ac:dyDescent="0.25">
      <c r="B4284" s="24"/>
      <c r="C4284" s="24"/>
      <c r="D4284" s="25"/>
      <c r="E4284" s="25"/>
      <c r="F4284" s="27"/>
      <c r="O4284" s="29"/>
      <c r="P4284" s="25"/>
      <c r="S4284" s="32"/>
      <c r="T4284" s="32"/>
    </row>
    <row r="4285" spans="2:20" s="23" customFormat="1" hidden="1" x14ac:dyDescent="0.25">
      <c r="B4285" s="24"/>
      <c r="C4285" s="24"/>
      <c r="D4285" s="25"/>
      <c r="E4285" s="25"/>
      <c r="F4285" s="27"/>
      <c r="O4285" s="29"/>
      <c r="P4285" s="25"/>
      <c r="S4285" s="32"/>
      <c r="T4285" s="32"/>
    </row>
    <row r="4286" spans="2:20" s="23" customFormat="1" hidden="1" x14ac:dyDescent="0.25">
      <c r="B4286" s="24"/>
      <c r="C4286" s="24"/>
      <c r="D4286" s="25"/>
      <c r="E4286" s="25"/>
      <c r="F4286" s="27"/>
      <c r="O4286" s="29"/>
      <c r="P4286" s="25"/>
      <c r="S4286" s="32"/>
      <c r="T4286" s="32"/>
    </row>
    <row r="4287" spans="2:20" s="23" customFormat="1" hidden="1" x14ac:dyDescent="0.25">
      <c r="B4287" s="24"/>
      <c r="C4287" s="24"/>
      <c r="D4287" s="25"/>
      <c r="E4287" s="25"/>
      <c r="F4287" s="27"/>
      <c r="O4287" s="29"/>
      <c r="P4287" s="25"/>
      <c r="S4287" s="32"/>
      <c r="T4287" s="32"/>
    </row>
    <row r="4288" spans="2:20" s="23" customFormat="1" hidden="1" x14ac:dyDescent="0.25">
      <c r="B4288" s="24"/>
      <c r="C4288" s="24"/>
      <c r="D4288" s="25"/>
      <c r="E4288" s="25"/>
      <c r="F4288" s="27"/>
      <c r="O4288" s="29"/>
      <c r="P4288" s="25"/>
      <c r="S4288" s="32"/>
      <c r="T4288" s="32"/>
    </row>
    <row r="4289" spans="2:20" s="23" customFormat="1" hidden="1" x14ac:dyDescent="0.25">
      <c r="B4289" s="24"/>
      <c r="C4289" s="24"/>
      <c r="D4289" s="25"/>
      <c r="E4289" s="25"/>
      <c r="F4289" s="27"/>
      <c r="O4289" s="29"/>
      <c r="P4289" s="25"/>
      <c r="S4289" s="32"/>
      <c r="T4289" s="32"/>
    </row>
    <row r="4290" spans="2:20" s="23" customFormat="1" hidden="1" x14ac:dyDescent="0.25">
      <c r="B4290" s="24"/>
      <c r="C4290" s="24"/>
      <c r="D4290" s="25"/>
      <c r="E4290" s="25"/>
      <c r="F4290" s="27"/>
      <c r="O4290" s="29"/>
      <c r="P4290" s="25"/>
      <c r="S4290" s="32"/>
      <c r="T4290" s="32"/>
    </row>
    <row r="4291" spans="2:20" s="23" customFormat="1" hidden="1" x14ac:dyDescent="0.25">
      <c r="B4291" s="24"/>
      <c r="C4291" s="24"/>
      <c r="D4291" s="25"/>
      <c r="E4291" s="25"/>
      <c r="F4291" s="27"/>
      <c r="O4291" s="29"/>
      <c r="P4291" s="25"/>
      <c r="S4291" s="32"/>
      <c r="T4291" s="32"/>
    </row>
    <row r="4292" spans="2:20" s="23" customFormat="1" hidden="1" x14ac:dyDescent="0.25">
      <c r="B4292" s="24"/>
      <c r="C4292" s="24"/>
      <c r="D4292" s="25"/>
      <c r="E4292" s="25"/>
      <c r="F4292" s="27"/>
      <c r="O4292" s="29"/>
      <c r="P4292" s="25"/>
      <c r="S4292" s="32"/>
      <c r="T4292" s="32"/>
    </row>
    <row r="4293" spans="2:20" s="23" customFormat="1" hidden="1" x14ac:dyDescent="0.25">
      <c r="B4293" s="24"/>
      <c r="C4293" s="24"/>
      <c r="D4293" s="25"/>
      <c r="E4293" s="25"/>
      <c r="F4293" s="27"/>
      <c r="O4293" s="29"/>
      <c r="P4293" s="25"/>
      <c r="S4293" s="32"/>
      <c r="T4293" s="32"/>
    </row>
    <row r="4294" spans="2:20" s="23" customFormat="1" hidden="1" x14ac:dyDescent="0.25">
      <c r="B4294" s="24"/>
      <c r="C4294" s="24"/>
      <c r="D4294" s="25"/>
      <c r="E4294" s="25"/>
      <c r="F4294" s="27"/>
      <c r="O4294" s="29"/>
      <c r="P4294" s="25"/>
      <c r="S4294" s="32"/>
      <c r="T4294" s="32"/>
    </row>
    <row r="4295" spans="2:20" s="23" customFormat="1" hidden="1" x14ac:dyDescent="0.25">
      <c r="B4295" s="24"/>
      <c r="C4295" s="24"/>
      <c r="D4295" s="25"/>
      <c r="E4295" s="25"/>
      <c r="F4295" s="27"/>
      <c r="O4295" s="29"/>
      <c r="P4295" s="25"/>
      <c r="S4295" s="32"/>
      <c r="T4295" s="32"/>
    </row>
    <row r="4296" spans="2:20" s="23" customFormat="1" hidden="1" x14ac:dyDescent="0.25">
      <c r="B4296" s="24"/>
      <c r="C4296" s="24"/>
      <c r="D4296" s="25"/>
      <c r="E4296" s="25"/>
      <c r="F4296" s="27"/>
      <c r="O4296" s="29"/>
      <c r="P4296" s="25"/>
      <c r="S4296" s="32"/>
      <c r="T4296" s="32"/>
    </row>
    <row r="4297" spans="2:20" s="23" customFormat="1" hidden="1" x14ac:dyDescent="0.25">
      <c r="B4297" s="24"/>
      <c r="C4297" s="24"/>
      <c r="D4297" s="25"/>
      <c r="E4297" s="25"/>
      <c r="F4297" s="27"/>
      <c r="O4297" s="29"/>
      <c r="P4297" s="25"/>
      <c r="S4297" s="32"/>
      <c r="T4297" s="32"/>
    </row>
    <row r="4298" spans="2:20" s="23" customFormat="1" hidden="1" x14ac:dyDescent="0.25">
      <c r="B4298" s="24"/>
      <c r="C4298" s="24"/>
      <c r="D4298" s="25"/>
      <c r="E4298" s="25"/>
      <c r="F4298" s="27"/>
      <c r="O4298" s="29"/>
      <c r="P4298" s="25"/>
      <c r="S4298" s="32"/>
      <c r="T4298" s="32"/>
    </row>
    <row r="4299" spans="2:20" s="23" customFormat="1" hidden="1" x14ac:dyDescent="0.25">
      <c r="B4299" s="24"/>
      <c r="C4299" s="24"/>
      <c r="D4299" s="25"/>
      <c r="E4299" s="25"/>
      <c r="F4299" s="27"/>
      <c r="O4299" s="29"/>
      <c r="P4299" s="25"/>
      <c r="S4299" s="32"/>
      <c r="T4299" s="32"/>
    </row>
    <row r="4300" spans="2:20" s="23" customFormat="1" hidden="1" x14ac:dyDescent="0.25">
      <c r="B4300" s="24"/>
      <c r="C4300" s="24"/>
      <c r="D4300" s="25"/>
      <c r="E4300" s="25"/>
      <c r="F4300" s="27"/>
      <c r="O4300" s="29"/>
      <c r="P4300" s="25"/>
      <c r="S4300" s="32"/>
      <c r="T4300" s="32"/>
    </row>
    <row r="4301" spans="2:20" s="23" customFormat="1" hidden="1" x14ac:dyDescent="0.25">
      <c r="B4301" s="24"/>
      <c r="C4301" s="24"/>
      <c r="D4301" s="25"/>
      <c r="E4301" s="25"/>
      <c r="F4301" s="27"/>
      <c r="O4301" s="29"/>
      <c r="P4301" s="25"/>
      <c r="S4301" s="32"/>
      <c r="T4301" s="32"/>
    </row>
    <row r="4302" spans="2:20" s="23" customFormat="1" hidden="1" x14ac:dyDescent="0.25">
      <c r="B4302" s="24"/>
      <c r="C4302" s="24"/>
      <c r="D4302" s="25"/>
      <c r="E4302" s="25"/>
      <c r="F4302" s="27"/>
      <c r="O4302" s="29"/>
      <c r="P4302" s="25"/>
      <c r="S4302" s="32"/>
      <c r="T4302" s="32"/>
    </row>
    <row r="4303" spans="2:20" s="23" customFormat="1" hidden="1" x14ac:dyDescent="0.25">
      <c r="B4303" s="24"/>
      <c r="C4303" s="24"/>
      <c r="D4303" s="25"/>
      <c r="E4303" s="25"/>
      <c r="F4303" s="27"/>
      <c r="O4303" s="29"/>
      <c r="P4303" s="25"/>
      <c r="S4303" s="32"/>
      <c r="T4303" s="32"/>
    </row>
    <row r="4304" spans="2:20" s="23" customFormat="1" hidden="1" x14ac:dyDescent="0.25">
      <c r="B4304" s="24"/>
      <c r="C4304" s="24"/>
      <c r="D4304" s="25"/>
      <c r="E4304" s="25"/>
      <c r="F4304" s="27"/>
      <c r="O4304" s="29"/>
      <c r="P4304" s="25"/>
      <c r="S4304" s="32"/>
      <c r="T4304" s="32"/>
    </row>
    <row r="4305" spans="2:20" s="23" customFormat="1" hidden="1" x14ac:dyDescent="0.25">
      <c r="B4305" s="24"/>
      <c r="C4305" s="24"/>
      <c r="D4305" s="25"/>
      <c r="E4305" s="25"/>
      <c r="F4305" s="27"/>
      <c r="O4305" s="29"/>
      <c r="P4305" s="25"/>
      <c r="S4305" s="32"/>
      <c r="T4305" s="32"/>
    </row>
    <row r="4306" spans="2:20" s="23" customFormat="1" hidden="1" x14ac:dyDescent="0.25">
      <c r="B4306" s="24"/>
      <c r="C4306" s="24"/>
      <c r="D4306" s="25"/>
      <c r="E4306" s="25"/>
      <c r="F4306" s="27"/>
      <c r="O4306" s="29"/>
      <c r="P4306" s="25"/>
      <c r="S4306" s="32"/>
      <c r="T4306" s="32"/>
    </row>
    <row r="4307" spans="2:20" s="23" customFormat="1" hidden="1" x14ac:dyDescent="0.25">
      <c r="B4307" s="24"/>
      <c r="C4307" s="24"/>
      <c r="D4307" s="25"/>
      <c r="E4307" s="25"/>
      <c r="F4307" s="27"/>
      <c r="O4307" s="29"/>
      <c r="P4307" s="25"/>
      <c r="S4307" s="32"/>
      <c r="T4307" s="32"/>
    </row>
    <row r="4308" spans="2:20" s="23" customFormat="1" hidden="1" x14ac:dyDescent="0.25">
      <c r="B4308" s="24"/>
      <c r="C4308" s="24"/>
      <c r="D4308" s="25"/>
      <c r="E4308" s="25"/>
      <c r="F4308" s="27"/>
      <c r="O4308" s="29"/>
      <c r="P4308" s="25"/>
      <c r="S4308" s="32"/>
      <c r="T4308" s="32"/>
    </row>
    <row r="4309" spans="2:20" s="23" customFormat="1" hidden="1" x14ac:dyDescent="0.25">
      <c r="B4309" s="24"/>
      <c r="C4309" s="24"/>
      <c r="D4309" s="25"/>
      <c r="E4309" s="25"/>
      <c r="F4309" s="27"/>
      <c r="O4309" s="29"/>
      <c r="P4309" s="25"/>
      <c r="S4309" s="32"/>
      <c r="T4309" s="32"/>
    </row>
    <row r="4310" spans="2:20" s="23" customFormat="1" hidden="1" x14ac:dyDescent="0.25">
      <c r="B4310" s="24"/>
      <c r="C4310" s="24"/>
      <c r="D4310" s="25"/>
      <c r="E4310" s="25"/>
      <c r="F4310" s="27"/>
      <c r="O4310" s="29"/>
      <c r="P4310" s="25"/>
      <c r="S4310" s="32"/>
      <c r="T4310" s="32"/>
    </row>
    <row r="4311" spans="2:20" s="23" customFormat="1" hidden="1" x14ac:dyDescent="0.25">
      <c r="B4311" s="24"/>
      <c r="C4311" s="24"/>
      <c r="D4311" s="25"/>
      <c r="E4311" s="25"/>
      <c r="F4311" s="27"/>
      <c r="O4311" s="29"/>
      <c r="P4311" s="25"/>
      <c r="S4311" s="32"/>
      <c r="T4311" s="32"/>
    </row>
    <row r="4312" spans="2:20" s="23" customFormat="1" hidden="1" x14ac:dyDescent="0.25">
      <c r="B4312" s="24"/>
      <c r="C4312" s="24"/>
      <c r="D4312" s="25"/>
      <c r="E4312" s="25"/>
      <c r="F4312" s="27"/>
      <c r="O4312" s="29"/>
      <c r="P4312" s="25"/>
      <c r="S4312" s="32"/>
      <c r="T4312" s="32"/>
    </row>
    <row r="4313" spans="2:20" s="23" customFormat="1" hidden="1" x14ac:dyDescent="0.25">
      <c r="B4313" s="24"/>
      <c r="C4313" s="24"/>
      <c r="D4313" s="25"/>
      <c r="E4313" s="25"/>
      <c r="F4313" s="27"/>
      <c r="O4313" s="29"/>
      <c r="P4313" s="25"/>
      <c r="S4313" s="32"/>
      <c r="T4313" s="32"/>
    </row>
    <row r="4314" spans="2:20" s="23" customFormat="1" hidden="1" x14ac:dyDescent="0.25">
      <c r="B4314" s="24"/>
      <c r="C4314" s="24"/>
      <c r="D4314" s="25"/>
      <c r="E4314" s="25"/>
      <c r="F4314" s="27"/>
      <c r="O4314" s="29"/>
      <c r="P4314" s="25"/>
      <c r="S4314" s="32"/>
      <c r="T4314" s="32"/>
    </row>
    <row r="4315" spans="2:20" s="23" customFormat="1" hidden="1" x14ac:dyDescent="0.25">
      <c r="B4315" s="24"/>
      <c r="C4315" s="24"/>
      <c r="D4315" s="25"/>
      <c r="E4315" s="25"/>
      <c r="F4315" s="27"/>
      <c r="O4315" s="29"/>
      <c r="P4315" s="25"/>
      <c r="S4315" s="32"/>
      <c r="T4315" s="32"/>
    </row>
    <row r="4316" spans="2:20" s="23" customFormat="1" hidden="1" x14ac:dyDescent="0.25">
      <c r="B4316" s="24"/>
      <c r="C4316" s="24"/>
      <c r="D4316" s="25"/>
      <c r="E4316" s="25"/>
      <c r="F4316" s="27"/>
      <c r="O4316" s="29"/>
      <c r="P4316" s="25"/>
      <c r="S4316" s="32"/>
      <c r="T4316" s="32"/>
    </row>
    <row r="4317" spans="2:20" s="23" customFormat="1" hidden="1" x14ac:dyDescent="0.25">
      <c r="B4317" s="24"/>
      <c r="C4317" s="24"/>
      <c r="D4317" s="25"/>
      <c r="E4317" s="25"/>
      <c r="F4317" s="27"/>
      <c r="O4317" s="29"/>
      <c r="P4317" s="25"/>
      <c r="S4317" s="32"/>
      <c r="T4317" s="32"/>
    </row>
    <row r="4318" spans="2:20" s="23" customFormat="1" hidden="1" x14ac:dyDescent="0.25">
      <c r="B4318" s="24"/>
      <c r="C4318" s="24"/>
      <c r="D4318" s="25"/>
      <c r="E4318" s="25"/>
      <c r="F4318" s="27"/>
      <c r="O4318" s="29"/>
      <c r="P4318" s="25"/>
      <c r="S4318" s="32"/>
      <c r="T4318" s="32"/>
    </row>
    <row r="4319" spans="2:20" s="23" customFormat="1" hidden="1" x14ac:dyDescent="0.25">
      <c r="B4319" s="24"/>
      <c r="C4319" s="24"/>
      <c r="D4319" s="25"/>
      <c r="E4319" s="25"/>
      <c r="F4319" s="27"/>
      <c r="O4319" s="29"/>
      <c r="P4319" s="25"/>
      <c r="S4319" s="32"/>
      <c r="T4319" s="32"/>
    </row>
    <row r="4320" spans="2:20" s="23" customFormat="1" hidden="1" x14ac:dyDescent="0.25">
      <c r="B4320" s="24"/>
      <c r="C4320" s="24"/>
      <c r="D4320" s="25"/>
      <c r="E4320" s="25"/>
      <c r="F4320" s="27"/>
      <c r="O4320" s="29"/>
      <c r="P4320" s="25"/>
      <c r="S4320" s="32"/>
      <c r="T4320" s="32"/>
    </row>
    <row r="4321" spans="2:20" s="23" customFormat="1" hidden="1" x14ac:dyDescent="0.25">
      <c r="B4321" s="24"/>
      <c r="C4321" s="24"/>
      <c r="D4321" s="25"/>
      <c r="E4321" s="25"/>
      <c r="F4321" s="27"/>
      <c r="O4321" s="29"/>
      <c r="P4321" s="25"/>
      <c r="S4321" s="32"/>
      <c r="T4321" s="32"/>
    </row>
    <row r="4322" spans="2:20" s="23" customFormat="1" hidden="1" x14ac:dyDescent="0.25">
      <c r="B4322" s="24"/>
      <c r="C4322" s="24"/>
      <c r="D4322" s="25"/>
      <c r="E4322" s="25"/>
      <c r="F4322" s="27"/>
      <c r="O4322" s="29"/>
      <c r="P4322" s="25"/>
      <c r="S4322" s="32"/>
      <c r="T4322" s="32"/>
    </row>
    <row r="4323" spans="2:20" s="23" customFormat="1" hidden="1" x14ac:dyDescent="0.25">
      <c r="B4323" s="24"/>
      <c r="C4323" s="24"/>
      <c r="D4323" s="25"/>
      <c r="E4323" s="25"/>
      <c r="F4323" s="27"/>
      <c r="O4323" s="29"/>
      <c r="P4323" s="25"/>
      <c r="S4323" s="32"/>
      <c r="T4323" s="32"/>
    </row>
    <row r="4324" spans="2:20" s="23" customFormat="1" hidden="1" x14ac:dyDescent="0.25">
      <c r="B4324" s="24"/>
      <c r="C4324" s="24"/>
      <c r="D4324" s="25"/>
      <c r="E4324" s="25"/>
      <c r="F4324" s="27"/>
      <c r="O4324" s="29"/>
      <c r="P4324" s="25"/>
      <c r="S4324" s="32"/>
      <c r="T4324" s="32"/>
    </row>
    <row r="4325" spans="2:20" s="23" customFormat="1" hidden="1" x14ac:dyDescent="0.25">
      <c r="B4325" s="24"/>
      <c r="C4325" s="24"/>
      <c r="D4325" s="25"/>
      <c r="E4325" s="25"/>
      <c r="F4325" s="27"/>
      <c r="O4325" s="29"/>
      <c r="P4325" s="25"/>
      <c r="S4325" s="32"/>
      <c r="T4325" s="32"/>
    </row>
    <row r="4326" spans="2:20" s="23" customFormat="1" hidden="1" x14ac:dyDescent="0.25">
      <c r="B4326" s="24"/>
      <c r="C4326" s="24"/>
      <c r="D4326" s="25"/>
      <c r="E4326" s="25"/>
      <c r="F4326" s="27"/>
      <c r="O4326" s="29"/>
      <c r="P4326" s="25"/>
      <c r="S4326" s="32"/>
      <c r="T4326" s="32"/>
    </row>
    <row r="4327" spans="2:20" s="23" customFormat="1" hidden="1" x14ac:dyDescent="0.25">
      <c r="B4327" s="24"/>
      <c r="C4327" s="24"/>
      <c r="D4327" s="25"/>
      <c r="E4327" s="25"/>
      <c r="F4327" s="27"/>
      <c r="O4327" s="29"/>
      <c r="P4327" s="25"/>
      <c r="S4327" s="32"/>
      <c r="T4327" s="32"/>
    </row>
    <row r="4328" spans="2:20" s="23" customFormat="1" hidden="1" x14ac:dyDescent="0.25">
      <c r="B4328" s="24"/>
      <c r="C4328" s="24"/>
      <c r="D4328" s="25"/>
      <c r="E4328" s="25"/>
      <c r="F4328" s="27"/>
      <c r="O4328" s="29"/>
      <c r="P4328" s="25"/>
      <c r="S4328" s="32"/>
      <c r="T4328" s="32"/>
    </row>
    <row r="4329" spans="2:20" s="23" customFormat="1" hidden="1" x14ac:dyDescent="0.25">
      <c r="B4329" s="24"/>
      <c r="C4329" s="24"/>
      <c r="D4329" s="25"/>
      <c r="E4329" s="25"/>
      <c r="F4329" s="27"/>
      <c r="O4329" s="29"/>
      <c r="P4329" s="25"/>
      <c r="S4329" s="32"/>
      <c r="T4329" s="32"/>
    </row>
    <row r="4330" spans="2:20" s="23" customFormat="1" hidden="1" x14ac:dyDescent="0.25">
      <c r="B4330" s="24"/>
      <c r="C4330" s="24"/>
      <c r="D4330" s="25"/>
      <c r="E4330" s="25"/>
      <c r="F4330" s="27"/>
      <c r="O4330" s="29"/>
      <c r="P4330" s="25"/>
      <c r="S4330" s="32"/>
      <c r="T4330" s="32"/>
    </row>
    <row r="4331" spans="2:20" s="23" customFormat="1" hidden="1" x14ac:dyDescent="0.25">
      <c r="B4331" s="24"/>
      <c r="C4331" s="24"/>
      <c r="D4331" s="25"/>
      <c r="E4331" s="25"/>
      <c r="F4331" s="27"/>
      <c r="O4331" s="29"/>
      <c r="P4331" s="25"/>
      <c r="S4331" s="32"/>
      <c r="T4331" s="32"/>
    </row>
    <row r="4332" spans="2:20" s="23" customFormat="1" hidden="1" x14ac:dyDescent="0.25">
      <c r="B4332" s="24"/>
      <c r="C4332" s="24"/>
      <c r="D4332" s="25"/>
      <c r="E4332" s="25"/>
      <c r="F4332" s="27"/>
      <c r="O4332" s="29"/>
      <c r="P4332" s="25"/>
      <c r="S4332" s="32"/>
      <c r="T4332" s="32"/>
    </row>
    <row r="4333" spans="2:20" s="23" customFormat="1" hidden="1" x14ac:dyDescent="0.25">
      <c r="B4333" s="24"/>
      <c r="C4333" s="24"/>
      <c r="D4333" s="25"/>
      <c r="E4333" s="25"/>
      <c r="F4333" s="27"/>
      <c r="O4333" s="29"/>
      <c r="P4333" s="25"/>
      <c r="S4333" s="32"/>
      <c r="T4333" s="32"/>
    </row>
    <row r="4334" spans="2:20" s="23" customFormat="1" hidden="1" x14ac:dyDescent="0.25">
      <c r="B4334" s="24"/>
      <c r="C4334" s="24"/>
      <c r="D4334" s="25"/>
      <c r="E4334" s="25"/>
      <c r="F4334" s="27"/>
      <c r="O4334" s="29"/>
      <c r="P4334" s="25"/>
      <c r="S4334" s="32"/>
      <c r="T4334" s="32"/>
    </row>
    <row r="4335" spans="2:20" s="23" customFormat="1" hidden="1" x14ac:dyDescent="0.25">
      <c r="B4335" s="24"/>
      <c r="C4335" s="24"/>
      <c r="D4335" s="25"/>
      <c r="E4335" s="25"/>
      <c r="F4335" s="27"/>
      <c r="O4335" s="29"/>
      <c r="P4335" s="25"/>
      <c r="S4335" s="32"/>
      <c r="T4335" s="32"/>
    </row>
    <row r="4336" spans="2:20" s="23" customFormat="1" hidden="1" x14ac:dyDescent="0.25">
      <c r="B4336" s="24"/>
      <c r="C4336" s="24"/>
      <c r="D4336" s="25"/>
      <c r="E4336" s="25"/>
      <c r="F4336" s="27"/>
      <c r="O4336" s="29"/>
      <c r="P4336" s="25"/>
      <c r="S4336" s="32"/>
      <c r="T4336" s="32"/>
    </row>
    <row r="4337" spans="2:20" s="23" customFormat="1" hidden="1" x14ac:dyDescent="0.25">
      <c r="B4337" s="24"/>
      <c r="C4337" s="24"/>
      <c r="D4337" s="25"/>
      <c r="E4337" s="25"/>
      <c r="F4337" s="27"/>
      <c r="O4337" s="29"/>
      <c r="P4337" s="25"/>
      <c r="S4337" s="32"/>
      <c r="T4337" s="32"/>
    </row>
    <row r="4338" spans="2:20" s="23" customFormat="1" hidden="1" x14ac:dyDescent="0.25">
      <c r="B4338" s="24"/>
      <c r="C4338" s="24"/>
      <c r="D4338" s="25"/>
      <c r="E4338" s="25"/>
      <c r="F4338" s="27"/>
      <c r="O4338" s="29"/>
      <c r="P4338" s="25"/>
      <c r="S4338" s="32"/>
      <c r="T4338" s="32"/>
    </row>
    <row r="4339" spans="2:20" s="23" customFormat="1" hidden="1" x14ac:dyDescent="0.25">
      <c r="B4339" s="24"/>
      <c r="C4339" s="24"/>
      <c r="D4339" s="25"/>
      <c r="E4339" s="25"/>
      <c r="F4339" s="27"/>
      <c r="O4339" s="29"/>
      <c r="P4339" s="25"/>
      <c r="S4339" s="32"/>
      <c r="T4339" s="32"/>
    </row>
    <row r="4340" spans="2:20" s="23" customFormat="1" hidden="1" x14ac:dyDescent="0.25">
      <c r="B4340" s="24"/>
      <c r="C4340" s="24"/>
      <c r="D4340" s="25"/>
      <c r="E4340" s="25"/>
      <c r="F4340" s="27"/>
      <c r="O4340" s="29"/>
      <c r="P4340" s="25"/>
      <c r="S4340" s="32"/>
      <c r="T4340" s="32"/>
    </row>
    <row r="4341" spans="2:20" s="23" customFormat="1" hidden="1" x14ac:dyDescent="0.25">
      <c r="B4341" s="24"/>
      <c r="C4341" s="24"/>
      <c r="D4341" s="25"/>
      <c r="E4341" s="25"/>
      <c r="F4341" s="27"/>
      <c r="O4341" s="29"/>
      <c r="P4341" s="25"/>
      <c r="S4341" s="32"/>
      <c r="T4341" s="32"/>
    </row>
  </sheetData>
  <autoFilter ref="T1:T4341" xr:uid="{FEB81BE8-C3BD-435C-9014-F1D2FF71EA79}">
    <filterColumn colId="0">
      <customFilters>
        <customFilter operator="notEqual" val=" "/>
      </customFilters>
    </filterColumn>
  </autoFilter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5C8D4-05BB-4A97-B91E-BF7E43716294}">
  <sheetPr codeName="Sheet4"/>
  <dimension ref="A1:F14"/>
  <sheetViews>
    <sheetView zoomScaleNormal="100" workbookViewId="0">
      <selection activeCell="E18" sqref="E18"/>
    </sheetView>
  </sheetViews>
  <sheetFormatPr defaultRowHeight="15" x14ac:dyDescent="0.25"/>
  <cols>
    <col min="1" max="1" width="17" bestFit="1" customWidth="1"/>
    <col min="2" max="2" width="16.28515625" bestFit="1" customWidth="1"/>
    <col min="3" max="3" width="4.28515625" bestFit="1" customWidth="1"/>
    <col min="4" max="4" width="6.140625" bestFit="1" customWidth="1"/>
    <col min="5" max="5" width="8.85546875" bestFit="1" customWidth="1"/>
    <col min="6" max="6" width="11.28515625" bestFit="1" customWidth="1"/>
  </cols>
  <sheetData>
    <row r="1" spans="1:6" x14ac:dyDescent="0.25">
      <c r="A1" s="14" t="s">
        <v>8223</v>
      </c>
      <c r="B1" t="s">
        <v>8306</v>
      </c>
    </row>
    <row r="3" spans="1:6" x14ac:dyDescent="0.25">
      <c r="A3" s="14" t="s">
        <v>8364</v>
      </c>
      <c r="B3" s="14" t="s">
        <v>8309</v>
      </c>
    </row>
    <row r="4" spans="1:6" x14ac:dyDescent="0.25">
      <c r="A4" s="14" t="s">
        <v>8307</v>
      </c>
      <c r="B4" t="s">
        <v>8219</v>
      </c>
      <c r="C4" t="s">
        <v>8222</v>
      </c>
      <c r="D4" t="s">
        <v>8221</v>
      </c>
      <c r="E4" t="s">
        <v>8220</v>
      </c>
      <c r="F4" t="s">
        <v>8308</v>
      </c>
    </row>
    <row r="5" spans="1:6" x14ac:dyDescent="0.25">
      <c r="A5" s="15" t="s">
        <v>8314</v>
      </c>
      <c r="B5" s="16">
        <v>300</v>
      </c>
      <c r="C5" s="16"/>
      <c r="D5" s="16">
        <v>180</v>
      </c>
      <c r="E5" s="16">
        <v>40</v>
      </c>
      <c r="F5" s="16">
        <v>520</v>
      </c>
    </row>
    <row r="6" spans="1:6" x14ac:dyDescent="0.25">
      <c r="A6" s="15" t="s">
        <v>8340</v>
      </c>
      <c r="B6" s="16">
        <v>34</v>
      </c>
      <c r="C6" s="16">
        <v>6</v>
      </c>
      <c r="D6" s="16">
        <v>140</v>
      </c>
      <c r="E6" s="16">
        <v>20</v>
      </c>
      <c r="F6" s="16">
        <v>200</v>
      </c>
    </row>
    <row r="7" spans="1:6" x14ac:dyDescent="0.25">
      <c r="A7" s="15" t="s">
        <v>8337</v>
      </c>
      <c r="B7" s="16">
        <v>80</v>
      </c>
      <c r="C7" s="16"/>
      <c r="D7" s="16">
        <v>140</v>
      </c>
      <c r="E7" s="16"/>
      <c r="F7" s="16">
        <v>220</v>
      </c>
    </row>
    <row r="8" spans="1:6" x14ac:dyDescent="0.25">
      <c r="A8" s="15" t="s">
        <v>8335</v>
      </c>
      <c r="B8" s="16"/>
      <c r="C8" s="16"/>
      <c r="D8" s="16"/>
      <c r="E8" s="16">
        <v>24</v>
      </c>
      <c r="F8" s="16">
        <v>24</v>
      </c>
    </row>
    <row r="9" spans="1:6" x14ac:dyDescent="0.25">
      <c r="A9" s="15" t="s">
        <v>8329</v>
      </c>
      <c r="B9" s="16">
        <v>540</v>
      </c>
      <c r="C9" s="16">
        <v>20</v>
      </c>
      <c r="D9" s="16">
        <v>120</v>
      </c>
      <c r="E9" s="16">
        <v>20</v>
      </c>
      <c r="F9" s="16">
        <v>700</v>
      </c>
    </row>
    <row r="10" spans="1:6" x14ac:dyDescent="0.25">
      <c r="A10" s="15" t="s">
        <v>8342</v>
      </c>
      <c r="B10" s="16">
        <v>103</v>
      </c>
      <c r="C10" s="16"/>
      <c r="D10" s="16">
        <v>117</v>
      </c>
      <c r="E10" s="16"/>
      <c r="F10" s="16">
        <v>220</v>
      </c>
    </row>
    <row r="11" spans="1:6" x14ac:dyDescent="0.25">
      <c r="A11" s="15" t="s">
        <v>8326</v>
      </c>
      <c r="B11" s="16">
        <v>80</v>
      </c>
      <c r="C11" s="16"/>
      <c r="D11" s="16">
        <v>127</v>
      </c>
      <c r="E11" s="16">
        <v>30</v>
      </c>
      <c r="F11" s="16">
        <v>237</v>
      </c>
    </row>
    <row r="12" spans="1:6" x14ac:dyDescent="0.25">
      <c r="A12" s="15" t="s">
        <v>8323</v>
      </c>
      <c r="B12" s="16">
        <v>209</v>
      </c>
      <c r="C12" s="16"/>
      <c r="D12" s="16">
        <v>213</v>
      </c>
      <c r="E12" s="16">
        <v>178</v>
      </c>
      <c r="F12" s="16">
        <v>600</v>
      </c>
    </row>
    <row r="13" spans="1:6" x14ac:dyDescent="0.25">
      <c r="A13" s="15" t="s">
        <v>8321</v>
      </c>
      <c r="B13" s="16">
        <v>839</v>
      </c>
      <c r="C13" s="16">
        <v>24</v>
      </c>
      <c r="D13" s="16">
        <v>493</v>
      </c>
      <c r="E13" s="16">
        <v>37</v>
      </c>
      <c r="F13" s="16">
        <v>1393</v>
      </c>
    </row>
    <row r="14" spans="1:6" x14ac:dyDescent="0.25">
      <c r="A14" s="15" t="s">
        <v>8308</v>
      </c>
      <c r="B14" s="16">
        <v>2185</v>
      </c>
      <c r="C14" s="16">
        <v>50</v>
      </c>
      <c r="D14" s="16">
        <v>1530</v>
      </c>
      <c r="E14" s="16">
        <v>349</v>
      </c>
      <c r="F14" s="16">
        <v>4114</v>
      </c>
    </row>
  </sheetData>
  <pageMargins left="0.7" right="0.7" top="0.75" bottom="0.75" header="0.3" footer="0.3"/>
  <pageSetup orientation="portrait" horizontalDpi="300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134A-267F-4E4B-A096-BD63983E9835}">
  <sheetPr codeName="Sheet5"/>
  <dimension ref="A1:F47"/>
  <sheetViews>
    <sheetView topLeftCell="A31" zoomScaleNormal="100" workbookViewId="0">
      <selection activeCell="U21" sqref="U21"/>
    </sheetView>
  </sheetViews>
  <sheetFormatPr defaultRowHeight="15" x14ac:dyDescent="0.25"/>
  <cols>
    <col min="1" max="1" width="21.140625" bestFit="1" customWidth="1"/>
    <col min="2" max="2" width="16.28515625" bestFit="1" customWidth="1"/>
    <col min="3" max="3" width="4.28515625" bestFit="1" customWidth="1"/>
    <col min="4" max="4" width="6.140625" bestFit="1" customWidth="1"/>
    <col min="5" max="5" width="8.85546875" bestFit="1" customWidth="1"/>
    <col min="6" max="6" width="11.28515625" bestFit="1" customWidth="1"/>
  </cols>
  <sheetData>
    <row r="1" spans="1:6" x14ac:dyDescent="0.25">
      <c r="A1" s="14" t="s">
        <v>8223</v>
      </c>
      <c r="B1" t="s">
        <v>8306</v>
      </c>
    </row>
    <row r="2" spans="1:6" x14ac:dyDescent="0.25">
      <c r="A2" s="14" t="s">
        <v>8312</v>
      </c>
      <c r="B2" t="s">
        <v>8306</v>
      </c>
    </row>
    <row r="4" spans="1:6" x14ac:dyDescent="0.25">
      <c r="A4" s="14" t="s">
        <v>8365</v>
      </c>
      <c r="B4" s="14" t="s">
        <v>8309</v>
      </c>
    </row>
    <row r="5" spans="1:6" x14ac:dyDescent="0.25">
      <c r="A5" s="14" t="s">
        <v>8307</v>
      </c>
      <c r="B5" t="s">
        <v>8219</v>
      </c>
      <c r="C5" t="s">
        <v>8222</v>
      </c>
      <c r="D5" t="s">
        <v>8221</v>
      </c>
      <c r="E5" t="s">
        <v>8220</v>
      </c>
      <c r="F5" t="s">
        <v>8308</v>
      </c>
    </row>
    <row r="6" spans="1:6" x14ac:dyDescent="0.25">
      <c r="A6" s="15" t="s">
        <v>8320</v>
      </c>
      <c r="B6" s="16"/>
      <c r="C6" s="16"/>
      <c r="D6" s="16">
        <v>100</v>
      </c>
      <c r="E6" s="16"/>
      <c r="F6" s="16">
        <v>100</v>
      </c>
    </row>
    <row r="7" spans="1:6" x14ac:dyDescent="0.25">
      <c r="A7" s="15" t="s">
        <v>8348</v>
      </c>
      <c r="B7" s="16"/>
      <c r="C7" s="16"/>
      <c r="D7" s="16"/>
      <c r="E7" s="16">
        <v>20</v>
      </c>
      <c r="F7" s="16">
        <v>20</v>
      </c>
    </row>
    <row r="8" spans="1:6" x14ac:dyDescent="0.25">
      <c r="A8" s="15" t="s">
        <v>8336</v>
      </c>
      <c r="B8" s="16"/>
      <c r="C8" s="16"/>
      <c r="D8" s="16"/>
      <c r="E8" s="16">
        <v>24</v>
      </c>
      <c r="F8" s="16">
        <v>24</v>
      </c>
    </row>
    <row r="9" spans="1:6" x14ac:dyDescent="0.25">
      <c r="A9" s="15" t="s">
        <v>8362</v>
      </c>
      <c r="B9" s="16"/>
      <c r="C9" s="16"/>
      <c r="D9" s="16">
        <v>40</v>
      </c>
      <c r="E9" s="16"/>
      <c r="F9" s="16">
        <v>40</v>
      </c>
    </row>
    <row r="10" spans="1:6" x14ac:dyDescent="0.25">
      <c r="A10" s="15" t="s">
        <v>8358</v>
      </c>
      <c r="B10" s="16">
        <v>40</v>
      </c>
      <c r="C10" s="16"/>
      <c r="D10" s="16"/>
      <c r="E10" s="16"/>
      <c r="F10" s="16">
        <v>40</v>
      </c>
    </row>
    <row r="11" spans="1:6" x14ac:dyDescent="0.25">
      <c r="A11" s="15" t="s">
        <v>8319</v>
      </c>
      <c r="B11" s="16">
        <v>180</v>
      </c>
      <c r="C11" s="16"/>
      <c r="D11" s="16"/>
      <c r="E11" s="16"/>
      <c r="F11" s="16">
        <v>180</v>
      </c>
    </row>
    <row r="12" spans="1:6" x14ac:dyDescent="0.25">
      <c r="A12" s="15" t="s">
        <v>8318</v>
      </c>
      <c r="B12" s="16"/>
      <c r="C12" s="16"/>
      <c r="D12" s="16">
        <v>80</v>
      </c>
      <c r="E12" s="16"/>
      <c r="F12" s="16">
        <v>80</v>
      </c>
    </row>
    <row r="13" spans="1:6" x14ac:dyDescent="0.25">
      <c r="A13" s="15" t="s">
        <v>8334</v>
      </c>
      <c r="B13" s="16">
        <v>40</v>
      </c>
      <c r="C13" s="16"/>
      <c r="D13" s="16"/>
      <c r="E13" s="16"/>
      <c r="F13" s="16">
        <v>40</v>
      </c>
    </row>
    <row r="14" spans="1:6" x14ac:dyDescent="0.25">
      <c r="A14" s="15" t="s">
        <v>8351</v>
      </c>
      <c r="B14" s="16"/>
      <c r="C14" s="16">
        <v>20</v>
      </c>
      <c r="D14" s="16">
        <v>40</v>
      </c>
      <c r="E14" s="16"/>
      <c r="F14" s="16">
        <v>60</v>
      </c>
    </row>
    <row r="15" spans="1:6" x14ac:dyDescent="0.25">
      <c r="A15" s="15" t="s">
        <v>8328</v>
      </c>
      <c r="B15" s="16"/>
      <c r="C15" s="16"/>
      <c r="D15" s="16">
        <v>40</v>
      </c>
      <c r="E15" s="16"/>
      <c r="F15" s="16">
        <v>40</v>
      </c>
    </row>
    <row r="16" spans="1:6" x14ac:dyDescent="0.25">
      <c r="A16" s="15" t="s">
        <v>8341</v>
      </c>
      <c r="B16" s="16"/>
      <c r="C16" s="16"/>
      <c r="D16" s="16">
        <v>120</v>
      </c>
      <c r="E16" s="16">
        <v>20</v>
      </c>
      <c r="F16" s="16">
        <v>140</v>
      </c>
    </row>
    <row r="17" spans="1:6" x14ac:dyDescent="0.25">
      <c r="A17" s="15" t="s">
        <v>8352</v>
      </c>
      <c r="B17" s="16"/>
      <c r="C17" s="16"/>
      <c r="D17" s="16">
        <v>20</v>
      </c>
      <c r="E17" s="16"/>
      <c r="F17" s="16">
        <v>20</v>
      </c>
    </row>
    <row r="18" spans="1:6" x14ac:dyDescent="0.25">
      <c r="A18" s="15" t="s">
        <v>8353</v>
      </c>
      <c r="B18" s="16">
        <v>140</v>
      </c>
      <c r="C18" s="16"/>
      <c r="D18" s="16"/>
      <c r="E18" s="16"/>
      <c r="F18" s="16">
        <v>140</v>
      </c>
    </row>
    <row r="19" spans="1:6" x14ac:dyDescent="0.25">
      <c r="A19" s="15" t="s">
        <v>8333</v>
      </c>
      <c r="B19" s="16">
        <v>140</v>
      </c>
      <c r="C19" s="16"/>
      <c r="D19" s="16">
        <v>20</v>
      </c>
      <c r="E19" s="16"/>
      <c r="F19" s="16">
        <v>160</v>
      </c>
    </row>
    <row r="20" spans="1:6" x14ac:dyDescent="0.25">
      <c r="A20" s="15" t="s">
        <v>8332</v>
      </c>
      <c r="B20" s="16"/>
      <c r="C20" s="16"/>
      <c r="D20" s="16">
        <v>60</v>
      </c>
      <c r="E20" s="16"/>
      <c r="F20" s="16">
        <v>60</v>
      </c>
    </row>
    <row r="21" spans="1:6" x14ac:dyDescent="0.25">
      <c r="A21" s="15" t="s">
        <v>8360</v>
      </c>
      <c r="B21" s="16">
        <v>9</v>
      </c>
      <c r="C21" s="16"/>
      <c r="D21" s="16">
        <v>11</v>
      </c>
      <c r="E21" s="16"/>
      <c r="F21" s="16">
        <v>20</v>
      </c>
    </row>
    <row r="22" spans="1:6" x14ac:dyDescent="0.25">
      <c r="A22" s="15" t="s">
        <v>8331</v>
      </c>
      <c r="B22" s="16">
        <v>20</v>
      </c>
      <c r="C22" s="16"/>
      <c r="D22" s="16"/>
      <c r="E22" s="16"/>
      <c r="F22" s="16">
        <v>20</v>
      </c>
    </row>
    <row r="23" spans="1:6" x14ac:dyDescent="0.25">
      <c r="A23" s="15" t="s">
        <v>8339</v>
      </c>
      <c r="B23" s="16"/>
      <c r="C23" s="16"/>
      <c r="D23" s="16">
        <v>40</v>
      </c>
      <c r="E23" s="16"/>
      <c r="F23" s="16">
        <v>40</v>
      </c>
    </row>
    <row r="24" spans="1:6" x14ac:dyDescent="0.25">
      <c r="A24" s="15" t="s">
        <v>8363</v>
      </c>
      <c r="B24" s="16">
        <v>60</v>
      </c>
      <c r="C24" s="16"/>
      <c r="D24" s="16">
        <v>60</v>
      </c>
      <c r="E24" s="16">
        <v>20</v>
      </c>
      <c r="F24" s="16">
        <v>140</v>
      </c>
    </row>
    <row r="25" spans="1:6" x14ac:dyDescent="0.25">
      <c r="A25" s="15" t="s">
        <v>8347</v>
      </c>
      <c r="B25" s="16"/>
      <c r="C25" s="16"/>
      <c r="D25" s="16">
        <v>20</v>
      </c>
      <c r="E25" s="16"/>
      <c r="F25" s="16">
        <v>20</v>
      </c>
    </row>
    <row r="26" spans="1:6" x14ac:dyDescent="0.25">
      <c r="A26" s="15" t="s">
        <v>8327</v>
      </c>
      <c r="B26" s="16">
        <v>60</v>
      </c>
      <c r="C26" s="16"/>
      <c r="D26" s="16"/>
      <c r="E26" s="16"/>
      <c r="F26" s="16">
        <v>60</v>
      </c>
    </row>
    <row r="27" spans="1:6" x14ac:dyDescent="0.25">
      <c r="A27" s="15" t="s">
        <v>8354</v>
      </c>
      <c r="B27" s="16"/>
      <c r="C27" s="16"/>
      <c r="D27" s="16">
        <v>20</v>
      </c>
      <c r="E27" s="16"/>
      <c r="F27" s="16">
        <v>20</v>
      </c>
    </row>
    <row r="28" spans="1:6" x14ac:dyDescent="0.25">
      <c r="A28" s="15" t="s">
        <v>8343</v>
      </c>
      <c r="B28" s="16">
        <v>103</v>
      </c>
      <c r="C28" s="16"/>
      <c r="D28" s="16">
        <v>57</v>
      </c>
      <c r="E28" s="16"/>
      <c r="F28" s="16">
        <v>160</v>
      </c>
    </row>
    <row r="29" spans="1:6" x14ac:dyDescent="0.25">
      <c r="A29" s="15" t="s">
        <v>8349</v>
      </c>
      <c r="B29" s="16"/>
      <c r="C29" s="16"/>
      <c r="D29" s="16">
        <v>20</v>
      </c>
      <c r="E29" s="16"/>
      <c r="F29" s="16">
        <v>20</v>
      </c>
    </row>
    <row r="30" spans="1:6" x14ac:dyDescent="0.25">
      <c r="A30" s="15" t="s">
        <v>8322</v>
      </c>
      <c r="B30" s="16">
        <v>694</v>
      </c>
      <c r="C30" s="16">
        <v>19</v>
      </c>
      <c r="D30" s="16">
        <v>353</v>
      </c>
      <c r="E30" s="16"/>
      <c r="F30" s="16">
        <v>1066</v>
      </c>
    </row>
    <row r="31" spans="1:6" x14ac:dyDescent="0.25">
      <c r="A31" s="15" t="s">
        <v>8350</v>
      </c>
      <c r="B31" s="16">
        <v>40</v>
      </c>
      <c r="C31" s="16"/>
      <c r="D31" s="16"/>
      <c r="E31" s="16"/>
      <c r="F31" s="16">
        <v>40</v>
      </c>
    </row>
    <row r="32" spans="1:6" x14ac:dyDescent="0.25">
      <c r="A32" s="15" t="s">
        <v>8346</v>
      </c>
      <c r="B32" s="16">
        <v>20</v>
      </c>
      <c r="C32" s="16"/>
      <c r="D32" s="16"/>
      <c r="E32" s="16"/>
      <c r="F32" s="16">
        <v>20</v>
      </c>
    </row>
    <row r="33" spans="1:6" x14ac:dyDescent="0.25">
      <c r="A33" s="15" t="s">
        <v>8357</v>
      </c>
      <c r="B33" s="16"/>
      <c r="C33" s="16"/>
      <c r="D33" s="16">
        <v>20</v>
      </c>
      <c r="E33" s="16"/>
      <c r="F33" s="16">
        <v>20</v>
      </c>
    </row>
    <row r="34" spans="1:6" x14ac:dyDescent="0.25">
      <c r="A34" s="15" t="s">
        <v>8330</v>
      </c>
      <c r="B34" s="16">
        <v>260</v>
      </c>
      <c r="C34" s="16"/>
      <c r="D34" s="16"/>
      <c r="E34" s="16"/>
      <c r="F34" s="16">
        <v>260</v>
      </c>
    </row>
    <row r="35" spans="1:6" x14ac:dyDescent="0.25">
      <c r="A35" s="15" t="s">
        <v>8317</v>
      </c>
      <c r="B35" s="16"/>
      <c r="C35" s="16"/>
      <c r="D35" s="16"/>
      <c r="E35" s="16">
        <v>40</v>
      </c>
      <c r="F35" s="16">
        <v>40</v>
      </c>
    </row>
    <row r="36" spans="1:6" x14ac:dyDescent="0.25">
      <c r="A36" s="15" t="s">
        <v>8316</v>
      </c>
      <c r="B36" s="16">
        <v>60</v>
      </c>
      <c r="C36" s="16"/>
      <c r="D36" s="16"/>
      <c r="E36" s="16"/>
      <c r="F36" s="16">
        <v>60</v>
      </c>
    </row>
    <row r="37" spans="1:6" x14ac:dyDescent="0.25">
      <c r="A37" s="15" t="s">
        <v>8356</v>
      </c>
      <c r="B37" s="16">
        <v>34</v>
      </c>
      <c r="C37" s="16">
        <v>6</v>
      </c>
      <c r="D37" s="16"/>
      <c r="E37" s="16"/>
      <c r="F37" s="16">
        <v>40</v>
      </c>
    </row>
    <row r="38" spans="1:6" x14ac:dyDescent="0.25">
      <c r="A38" s="15" t="s">
        <v>8359</v>
      </c>
      <c r="B38" s="16">
        <v>40</v>
      </c>
      <c r="C38" s="16"/>
      <c r="D38" s="16">
        <v>2</v>
      </c>
      <c r="E38" s="16">
        <v>18</v>
      </c>
      <c r="F38" s="16">
        <v>60</v>
      </c>
    </row>
    <row r="39" spans="1:6" x14ac:dyDescent="0.25">
      <c r="A39" s="15" t="s">
        <v>8361</v>
      </c>
      <c r="B39" s="16">
        <v>85</v>
      </c>
      <c r="C39" s="16">
        <v>5</v>
      </c>
      <c r="D39" s="16">
        <v>80</v>
      </c>
      <c r="E39" s="16">
        <v>17</v>
      </c>
      <c r="F39" s="16">
        <v>187</v>
      </c>
    </row>
    <row r="40" spans="1:6" x14ac:dyDescent="0.25">
      <c r="A40" s="15" t="s">
        <v>8355</v>
      </c>
      <c r="B40" s="16">
        <v>80</v>
      </c>
      <c r="C40" s="16"/>
      <c r="D40" s="16"/>
      <c r="E40" s="16"/>
      <c r="F40" s="16">
        <v>80</v>
      </c>
    </row>
    <row r="41" spans="1:6" x14ac:dyDescent="0.25">
      <c r="A41" s="15" t="s">
        <v>8315</v>
      </c>
      <c r="B41" s="16">
        <v>60</v>
      </c>
      <c r="C41" s="16"/>
      <c r="D41" s="16"/>
      <c r="E41" s="16"/>
      <c r="F41" s="16">
        <v>60</v>
      </c>
    </row>
    <row r="42" spans="1:6" x14ac:dyDescent="0.25">
      <c r="A42" s="15" t="s">
        <v>8345</v>
      </c>
      <c r="B42" s="16"/>
      <c r="C42" s="16"/>
      <c r="D42" s="16">
        <v>47</v>
      </c>
      <c r="E42" s="16">
        <v>10</v>
      </c>
      <c r="F42" s="16">
        <v>57</v>
      </c>
    </row>
    <row r="43" spans="1:6" x14ac:dyDescent="0.25">
      <c r="A43" s="15" t="s">
        <v>8338</v>
      </c>
      <c r="B43" s="16"/>
      <c r="C43" s="16"/>
      <c r="D43" s="16">
        <v>100</v>
      </c>
      <c r="E43" s="16"/>
      <c r="F43" s="16">
        <v>100</v>
      </c>
    </row>
    <row r="44" spans="1:6" x14ac:dyDescent="0.25">
      <c r="A44" s="15" t="s">
        <v>8325</v>
      </c>
      <c r="B44" s="16">
        <v>20</v>
      </c>
      <c r="C44" s="16"/>
      <c r="D44" s="16">
        <v>120</v>
      </c>
      <c r="E44" s="16">
        <v>60</v>
      </c>
      <c r="F44" s="16">
        <v>200</v>
      </c>
    </row>
    <row r="45" spans="1:6" x14ac:dyDescent="0.25">
      <c r="A45" s="15" t="s">
        <v>8324</v>
      </c>
      <c r="B45" s="16"/>
      <c r="C45" s="16"/>
      <c r="D45" s="16">
        <v>60</v>
      </c>
      <c r="E45" s="16">
        <v>100</v>
      </c>
      <c r="F45" s="16">
        <v>160</v>
      </c>
    </row>
    <row r="46" spans="1:6" x14ac:dyDescent="0.25">
      <c r="A46" s="15" t="s">
        <v>8344</v>
      </c>
      <c r="B46" s="16"/>
      <c r="C46" s="16"/>
      <c r="D46" s="16"/>
      <c r="E46" s="16">
        <v>20</v>
      </c>
      <c r="F46" s="16">
        <v>20</v>
      </c>
    </row>
    <row r="47" spans="1:6" x14ac:dyDescent="0.25">
      <c r="A47" s="15" t="s">
        <v>8308</v>
      </c>
      <c r="B47" s="16">
        <v>2185</v>
      </c>
      <c r="C47" s="16">
        <v>50</v>
      </c>
      <c r="D47" s="16">
        <v>1530</v>
      </c>
      <c r="E47" s="16">
        <v>349</v>
      </c>
      <c r="F47" s="16">
        <v>4114</v>
      </c>
    </row>
  </sheetData>
  <pageMargins left="0.7" right="0.7" top="0.75" bottom="0.75" header="0.3" footer="0.3"/>
  <pageSetup orientation="portrait" horizontalDpi="300" verticalDpi="3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7560F-A658-4281-9150-3905979AD021}">
  <sheetPr codeName="Sheet6"/>
  <dimension ref="A1:E18"/>
  <sheetViews>
    <sheetView workbookViewId="0">
      <selection activeCell="A18" sqref="A18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10" bestFit="1" customWidth="1"/>
    <col min="5" max="7" width="11.28515625" bestFit="1" customWidth="1"/>
  </cols>
  <sheetData>
    <row r="1" spans="1:5" x14ac:dyDescent="0.25">
      <c r="A1" s="14" t="s">
        <v>8381</v>
      </c>
      <c r="B1" t="s">
        <v>8306</v>
      </c>
    </row>
    <row r="2" spans="1:5" x14ac:dyDescent="0.25">
      <c r="A2" s="14" t="s">
        <v>8312</v>
      </c>
      <c r="B2" t="s">
        <v>8306</v>
      </c>
    </row>
    <row r="4" spans="1:5" x14ac:dyDescent="0.25">
      <c r="A4" s="14" t="s">
        <v>8380</v>
      </c>
      <c r="B4" s="14" t="s">
        <v>8309</v>
      </c>
    </row>
    <row r="5" spans="1:5" x14ac:dyDescent="0.25">
      <c r="A5" s="14" t="s">
        <v>8307</v>
      </c>
      <c r="B5" t="s">
        <v>8220</v>
      </c>
      <c r="C5" t="s">
        <v>8221</v>
      </c>
      <c r="D5" t="s">
        <v>8219</v>
      </c>
      <c r="E5" t="s">
        <v>8308</v>
      </c>
    </row>
    <row r="6" spans="1:5" x14ac:dyDescent="0.25">
      <c r="A6" s="15" t="s">
        <v>8374</v>
      </c>
      <c r="B6" s="16">
        <v>34</v>
      </c>
      <c r="C6" s="16">
        <v>149</v>
      </c>
      <c r="D6" s="16">
        <v>182</v>
      </c>
      <c r="E6" s="16">
        <v>365</v>
      </c>
    </row>
    <row r="7" spans="1:5" x14ac:dyDescent="0.25">
      <c r="A7" s="15" t="s">
        <v>8375</v>
      </c>
      <c r="B7" s="16">
        <v>27</v>
      </c>
      <c r="C7" s="16">
        <v>106</v>
      </c>
      <c r="D7" s="16">
        <v>202</v>
      </c>
      <c r="E7" s="16">
        <v>335</v>
      </c>
    </row>
    <row r="8" spans="1:5" x14ac:dyDescent="0.25">
      <c r="A8" s="15" t="s">
        <v>8376</v>
      </c>
      <c r="B8" s="16">
        <v>28</v>
      </c>
      <c r="C8" s="16">
        <v>108</v>
      </c>
      <c r="D8" s="16">
        <v>180</v>
      </c>
      <c r="E8" s="16">
        <v>316</v>
      </c>
    </row>
    <row r="9" spans="1:5" x14ac:dyDescent="0.25">
      <c r="A9" s="15" t="s">
        <v>8377</v>
      </c>
      <c r="B9" s="16">
        <v>27</v>
      </c>
      <c r="C9" s="16">
        <v>102</v>
      </c>
      <c r="D9" s="16">
        <v>192</v>
      </c>
      <c r="E9" s="16">
        <v>321</v>
      </c>
    </row>
    <row r="10" spans="1:5" x14ac:dyDescent="0.25">
      <c r="A10" s="15" t="s">
        <v>8368</v>
      </c>
      <c r="B10" s="16">
        <v>26</v>
      </c>
      <c r="C10" s="16">
        <v>126</v>
      </c>
      <c r="D10" s="16">
        <v>234</v>
      </c>
      <c r="E10" s="16">
        <v>386</v>
      </c>
    </row>
    <row r="11" spans="1:5" x14ac:dyDescent="0.25">
      <c r="A11" s="15" t="s">
        <v>8378</v>
      </c>
      <c r="B11" s="16">
        <v>27</v>
      </c>
      <c r="C11" s="16">
        <v>147</v>
      </c>
      <c r="D11" s="16">
        <v>211</v>
      </c>
      <c r="E11" s="16">
        <v>385</v>
      </c>
    </row>
    <row r="12" spans="1:5" x14ac:dyDescent="0.25">
      <c r="A12" s="15" t="s">
        <v>8369</v>
      </c>
      <c r="B12" s="16">
        <v>43</v>
      </c>
      <c r="C12" s="16">
        <v>150</v>
      </c>
      <c r="D12" s="16">
        <v>194</v>
      </c>
      <c r="E12" s="16">
        <v>387</v>
      </c>
    </row>
    <row r="13" spans="1:5" x14ac:dyDescent="0.25">
      <c r="A13" s="15" t="s">
        <v>8370</v>
      </c>
      <c r="B13" s="16">
        <v>33</v>
      </c>
      <c r="C13" s="16">
        <v>134</v>
      </c>
      <c r="D13" s="16">
        <v>166</v>
      </c>
      <c r="E13" s="16">
        <v>333</v>
      </c>
    </row>
    <row r="14" spans="1:5" x14ac:dyDescent="0.25">
      <c r="A14" s="15" t="s">
        <v>8371</v>
      </c>
      <c r="B14" s="16">
        <v>24</v>
      </c>
      <c r="C14" s="16">
        <v>127</v>
      </c>
      <c r="D14" s="16">
        <v>147</v>
      </c>
      <c r="E14" s="16">
        <v>298</v>
      </c>
    </row>
    <row r="15" spans="1:5" x14ac:dyDescent="0.25">
      <c r="A15" s="15" t="s">
        <v>8372</v>
      </c>
      <c r="B15" s="16">
        <v>20</v>
      </c>
      <c r="C15" s="16">
        <v>149</v>
      </c>
      <c r="D15" s="16">
        <v>183</v>
      </c>
      <c r="E15" s="16">
        <v>352</v>
      </c>
    </row>
    <row r="16" spans="1:5" x14ac:dyDescent="0.25">
      <c r="A16" s="15" t="s">
        <v>8373</v>
      </c>
      <c r="B16" s="16">
        <v>37</v>
      </c>
      <c r="C16" s="16">
        <v>114</v>
      </c>
      <c r="D16" s="16">
        <v>183</v>
      </c>
      <c r="E16" s="16">
        <v>334</v>
      </c>
    </row>
    <row r="17" spans="1:5" x14ac:dyDescent="0.25">
      <c r="A17" s="15" t="s">
        <v>8379</v>
      </c>
      <c r="B17" s="16">
        <v>23</v>
      </c>
      <c r="C17" s="16">
        <v>118</v>
      </c>
      <c r="D17" s="16">
        <v>111</v>
      </c>
      <c r="E17" s="16">
        <v>252</v>
      </c>
    </row>
    <row r="18" spans="1:5" x14ac:dyDescent="0.25">
      <c r="A18" s="15" t="s">
        <v>8308</v>
      </c>
      <c r="B18" s="16">
        <v>349</v>
      </c>
      <c r="C18" s="16">
        <v>1530</v>
      </c>
      <c r="D18" s="16">
        <v>2185</v>
      </c>
      <c r="E18" s="16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F0DFB-AFAF-4384-82C7-07FD8A72AAA5}">
  <sheetPr codeName="Sheet8"/>
  <dimension ref="A1:H13"/>
  <sheetViews>
    <sheetView workbookViewId="0">
      <selection activeCell="D8" sqref="D8"/>
    </sheetView>
  </sheetViews>
  <sheetFormatPr defaultRowHeight="15" x14ac:dyDescent="0.25"/>
  <cols>
    <col min="1" max="1" width="18.7109375" customWidth="1"/>
    <col min="2" max="2" width="18.140625" style="16" customWidth="1"/>
    <col min="3" max="3" width="18.140625" customWidth="1"/>
    <col min="4" max="4" width="18.5703125" customWidth="1"/>
    <col min="5" max="5" width="19" customWidth="1"/>
    <col min="6" max="6" width="19.42578125" customWidth="1"/>
    <col min="7" max="7" width="17.5703125" customWidth="1"/>
    <col min="8" max="8" width="19.42578125" customWidth="1"/>
  </cols>
  <sheetData>
    <row r="1" spans="1:8" x14ac:dyDescent="0.25">
      <c r="A1" s="17" t="s">
        <v>8382</v>
      </c>
      <c r="B1" s="21" t="s">
        <v>8383</v>
      </c>
      <c r="C1" s="17" t="s">
        <v>8401</v>
      </c>
      <c r="D1" s="17" t="s">
        <v>8384</v>
      </c>
      <c r="E1" s="17" t="s">
        <v>8385</v>
      </c>
      <c r="F1" s="17" t="s">
        <v>8386</v>
      </c>
      <c r="G1" s="17" t="s">
        <v>8400</v>
      </c>
      <c r="H1" s="17" t="s">
        <v>8387</v>
      </c>
    </row>
    <row r="2" spans="1:8" x14ac:dyDescent="0.25">
      <c r="A2" t="s">
        <v>8388</v>
      </c>
      <c r="B2" s="16">
        <f>COUNTIFS('Raw Data'!$D:$D,"&lt;1000",'Raw Data'!$F:$F,"successful")</f>
        <v>322</v>
      </c>
      <c r="C2" s="16">
        <f>COUNTIFS('Raw Data'!$D:$D,"&lt;1000",'Raw Data'!$F:$F,"failed")</f>
        <v>113</v>
      </c>
      <c r="D2" s="16">
        <f>COUNTIFS('Raw Data'!$D:$D,"&lt;1000",'Raw Data'!$F:$F,"canceled")</f>
        <v>18</v>
      </c>
      <c r="E2">
        <f>SUM(B2:D2)</f>
        <v>453</v>
      </c>
      <c r="F2" s="20">
        <f>ROUND((B2/$E2),2)</f>
        <v>0.71</v>
      </c>
      <c r="G2" s="20">
        <f>ROUND((C2/$E2),2)</f>
        <v>0.25</v>
      </c>
      <c r="H2" s="20">
        <f>ROUND((D2/$E2),2)</f>
        <v>0.04</v>
      </c>
    </row>
    <row r="3" spans="1:8" x14ac:dyDescent="0.25">
      <c r="A3" t="s">
        <v>8389</v>
      </c>
      <c r="B3" s="16">
        <f>(COUNTIFS('Raw Data'!$D:$D,"&lt;=4999",'Raw Data'!$F:$F,"successful") - B2)</f>
        <v>932</v>
      </c>
      <c r="C3" s="16">
        <f>(COUNTIFS('Raw Data'!$D:$D,"&lt;=4999",'Raw Data'!$F:$F,"failed") - C2)</f>
        <v>420</v>
      </c>
      <c r="D3" s="16">
        <f>(COUNTIFS('Raw Data'!$D:$D,"&lt;=4999",'Raw Data'!$F:$F,"canceled") - D2)</f>
        <v>60</v>
      </c>
      <c r="E3">
        <f>SUM(B3:D3)</f>
        <v>1412</v>
      </c>
      <c r="F3" s="20">
        <f t="shared" ref="F3:G13" si="0">ROUND((B3/$E3),2)</f>
        <v>0.66</v>
      </c>
      <c r="G3" s="20">
        <f t="shared" ref="G3:H13" si="1">ROUND((C3/$E3),2)</f>
        <v>0.3</v>
      </c>
      <c r="H3" s="20">
        <f t="shared" si="1"/>
        <v>0.04</v>
      </c>
    </row>
    <row r="4" spans="1:8" x14ac:dyDescent="0.25">
      <c r="A4" t="s">
        <v>8390</v>
      </c>
      <c r="B4" s="16">
        <f>(COUNTIFS('Raw Data'!$D:$D,"&lt;=9999",'Raw Data'!$F:$F,"successful") - (SUM(B2:B3)))</f>
        <v>381</v>
      </c>
      <c r="C4" s="16">
        <f>(COUNTIFS('Raw Data'!$D:$D,"&lt;=9999",'Raw Data'!$F:$F,"failed") - (SUM(C2:C3)))</f>
        <v>283</v>
      </c>
      <c r="D4" s="16">
        <f>(COUNTIFS('Raw Data'!$D:$D,"&lt;=9999",'Raw Data'!$F:$F,"canceled") - (SUM(D2:D3)))</f>
        <v>52</v>
      </c>
      <c r="E4">
        <f t="shared" ref="E4:E13" si="2">SUM(B4:D4)</f>
        <v>716</v>
      </c>
      <c r="F4" s="20">
        <f t="shared" si="0"/>
        <v>0.53</v>
      </c>
      <c r="G4" s="20">
        <f t="shared" si="1"/>
        <v>0.4</v>
      </c>
      <c r="H4" s="20">
        <f t="shared" si="1"/>
        <v>7.0000000000000007E-2</v>
      </c>
    </row>
    <row r="5" spans="1:8" x14ac:dyDescent="0.25">
      <c r="A5" t="s">
        <v>8391</v>
      </c>
      <c r="B5" s="16">
        <f>(COUNTIFS('Raw Data'!$D:$D,"&lt;=14999",'Raw Data'!$F:$F,"successful") - (SUM(B2:B4)))</f>
        <v>168</v>
      </c>
      <c r="C5" s="16">
        <f>(COUNTIFS('Raw Data'!$D:$D,"&lt;=14999",'Raw Data'!$F:$F,"failed") - (SUM(C2:C4)))</f>
        <v>144</v>
      </c>
      <c r="D5" s="16">
        <f>(COUNTIFS('Raw Data'!$D:$D,"&lt;=14999",'Raw Data'!$F:$F,"canceled") - (SUM(D2:D4)))</f>
        <v>40</v>
      </c>
      <c r="E5">
        <f t="shared" si="2"/>
        <v>352</v>
      </c>
      <c r="F5" s="20">
        <f t="shared" si="0"/>
        <v>0.48</v>
      </c>
      <c r="G5" s="20">
        <f t="shared" si="1"/>
        <v>0.41</v>
      </c>
      <c r="H5" s="20">
        <f t="shared" si="1"/>
        <v>0.11</v>
      </c>
    </row>
    <row r="6" spans="1:8" x14ac:dyDescent="0.25">
      <c r="A6" t="s">
        <v>8392</v>
      </c>
      <c r="B6" s="16">
        <f>(COUNTIFS('Raw Data'!$D:$D,"&lt;=19999",'Raw Data'!$F:$F,"successful")- (SUM(B2:B5)))</f>
        <v>94</v>
      </c>
      <c r="C6" s="16">
        <f>(COUNTIFS('Raw Data'!$D:$D,"&lt;=19999",'Raw Data'!$F:$F,"failed") - (SUM(C2:C5)))</f>
        <v>90</v>
      </c>
      <c r="D6" s="16">
        <f>(COUNTIFS('Raw Data'!$D:$D,"&lt;=19999",'Raw Data'!$F:$F,"canceled") - (SUM(D2:D5)))</f>
        <v>17</v>
      </c>
      <c r="E6">
        <f t="shared" si="2"/>
        <v>201</v>
      </c>
      <c r="F6" s="20">
        <f t="shared" si="0"/>
        <v>0.47</v>
      </c>
      <c r="G6" s="20">
        <f t="shared" si="1"/>
        <v>0.45</v>
      </c>
      <c r="H6" s="20">
        <f t="shared" si="1"/>
        <v>0.08</v>
      </c>
    </row>
    <row r="7" spans="1:8" x14ac:dyDescent="0.25">
      <c r="A7" t="s">
        <v>8393</v>
      </c>
      <c r="B7" s="16">
        <f>(COUNTIFS('Raw Data'!$D:$D,"&lt;=24999",'Raw Data'!$F:$F,"successful") - (SUM(B2:B6)))</f>
        <v>62</v>
      </c>
      <c r="C7" s="16">
        <f>(COUNTIFS('Raw Data'!$D:$D,"&lt;=24999",'Raw Data'!$F:$F,"failed") - (SUM(C2:C6)))</f>
        <v>72</v>
      </c>
      <c r="D7" s="16">
        <f>(COUNTIFS('Raw Data'!$D:$D,"&lt;=24999",'Raw Data'!$F:$F,"canceled") - (SUM(D2:D6)))</f>
        <v>14</v>
      </c>
      <c r="E7">
        <f t="shared" si="2"/>
        <v>148</v>
      </c>
      <c r="F7" s="20">
        <f t="shared" si="0"/>
        <v>0.42</v>
      </c>
      <c r="G7" s="20">
        <f t="shared" si="1"/>
        <v>0.49</v>
      </c>
      <c r="H7" s="20">
        <f t="shared" si="1"/>
        <v>0.09</v>
      </c>
    </row>
    <row r="8" spans="1:8" x14ac:dyDescent="0.25">
      <c r="A8" t="s">
        <v>8394</v>
      </c>
      <c r="B8" s="16">
        <f>(COUNTIFS('Raw Data'!$D:$D,"&lt;=29999",'Raw Data'!$F:$F,"successful") - (SUM(B2:B7)))</f>
        <v>55</v>
      </c>
      <c r="C8" s="16">
        <f>(COUNTIFS('Raw Data'!$D:$D,"&lt;=29999",'Raw Data'!$F:$F,"failed") - (SUM(C2:C7)))</f>
        <v>64</v>
      </c>
      <c r="D8" s="16">
        <f>(COUNTIFS('Raw Data'!$D:$D,"&lt;=29999",'Raw Data'!$F:$F,"canceled") - (SUM(D2:D7)))</f>
        <v>18</v>
      </c>
      <c r="E8">
        <f t="shared" si="2"/>
        <v>137</v>
      </c>
      <c r="F8" s="20">
        <f t="shared" si="0"/>
        <v>0.4</v>
      </c>
      <c r="G8" s="20">
        <f t="shared" si="1"/>
        <v>0.47</v>
      </c>
      <c r="H8" s="20">
        <f t="shared" si="1"/>
        <v>0.13</v>
      </c>
    </row>
    <row r="9" spans="1:8" x14ac:dyDescent="0.25">
      <c r="A9" t="s">
        <v>8395</v>
      </c>
      <c r="B9" s="16">
        <f>(COUNTIFS('Raw Data'!$D:$D,"&lt;=34999",'Raw Data'!$F:$F,"successful") - (SUM(B2:B8)))</f>
        <v>32</v>
      </c>
      <c r="C9" s="16">
        <f>(COUNTIFS('Raw Data'!$D:$D,"&lt;=34999",'Raw Data'!$F:$F,"failed") - (SUM(C2:C8)))</f>
        <v>37</v>
      </c>
      <c r="D9" s="16">
        <f>(COUNTIFS('Raw Data'!$D:$D,"&lt;=34999",'Raw Data'!$F:$F,"canceled") - (SUM(D2:D8)))</f>
        <v>13</v>
      </c>
      <c r="E9">
        <f t="shared" si="2"/>
        <v>82</v>
      </c>
      <c r="F9" s="20">
        <f t="shared" si="0"/>
        <v>0.39</v>
      </c>
      <c r="G9" s="20">
        <f t="shared" si="1"/>
        <v>0.45</v>
      </c>
      <c r="H9" s="20">
        <f t="shared" si="1"/>
        <v>0.16</v>
      </c>
    </row>
    <row r="10" spans="1:8" x14ac:dyDescent="0.25">
      <c r="A10" t="s">
        <v>8396</v>
      </c>
      <c r="B10" s="16">
        <f>(COUNTIFS('Raw Data'!$D:$D,"&lt;=39999",'Raw Data'!$F:$F,"successful") - (SUM(B2:B9)))</f>
        <v>26</v>
      </c>
      <c r="C10" s="16">
        <f>(COUNTIFS('Raw Data'!$D:$D,"&lt;=39999",'Raw Data'!$F:$F,"failed") - (SUM(C2:C9)))</f>
        <v>22</v>
      </c>
      <c r="D10" s="16">
        <f>(COUNTIFS('Raw Data'!$D:$D,"&lt;=39999",'Raw Data'!$F:$F,"canceled") - (SUM(D2:D9)))</f>
        <v>7</v>
      </c>
      <c r="E10">
        <f t="shared" si="2"/>
        <v>55</v>
      </c>
      <c r="F10" s="20">
        <f t="shared" si="0"/>
        <v>0.47</v>
      </c>
      <c r="G10" s="20">
        <f t="shared" si="1"/>
        <v>0.4</v>
      </c>
      <c r="H10" s="20">
        <f t="shared" si="1"/>
        <v>0.13</v>
      </c>
    </row>
    <row r="11" spans="1:8" x14ac:dyDescent="0.25">
      <c r="A11" t="s">
        <v>8397</v>
      </c>
      <c r="B11" s="16">
        <f>(COUNTIFS('Raw Data'!$D:$D,"&lt;=44999",'Raw Data'!$F:$F,"successful") - (SUM(B2:B10)))</f>
        <v>21</v>
      </c>
      <c r="C11" s="16">
        <f>(COUNTIFS('Raw Data'!$D:$D,"&lt;=44999",'Raw Data'!$F:$F,"failed") - (SUM(C2:C10)))</f>
        <v>16</v>
      </c>
      <c r="D11" s="16">
        <f>(COUNTIFS('Raw Data'!$D:$D,"&lt;=44999",'Raw Data'!$F:$F,"canceled") - (SUM(D2:D10)))</f>
        <v>6</v>
      </c>
      <c r="E11">
        <f t="shared" si="2"/>
        <v>43</v>
      </c>
      <c r="F11" s="20">
        <f t="shared" si="0"/>
        <v>0.49</v>
      </c>
      <c r="G11" s="20">
        <f t="shared" si="1"/>
        <v>0.37</v>
      </c>
      <c r="H11" s="20">
        <f t="shared" si="1"/>
        <v>0.14000000000000001</v>
      </c>
    </row>
    <row r="12" spans="1:8" x14ac:dyDescent="0.25">
      <c r="A12" t="s">
        <v>8398</v>
      </c>
      <c r="B12" s="16">
        <f>(COUNTIFS('Raw Data'!$D:$D,"&lt;=49999",'Raw Data'!$F:$F,"successful") - (SUM(B2:B11)))</f>
        <v>6</v>
      </c>
      <c r="C12" s="16">
        <f>(COUNTIFS('Raw Data'!$D:$D,"&lt;=49999",'Raw Data'!$F:$F,"failed") - (C2+C3+C4+C5+C6+C7+C8+C10+C11+C9))</f>
        <v>11</v>
      </c>
      <c r="D12" s="16">
        <f>(COUNTIFS('Raw Data'!$D:$D,"&lt;=49999",'Raw Data'!$F:$F,"canceled") - (SUM(D2:D11)))</f>
        <v>4</v>
      </c>
      <c r="E12">
        <f t="shared" si="2"/>
        <v>21</v>
      </c>
      <c r="F12" s="20">
        <f t="shared" si="0"/>
        <v>0.28999999999999998</v>
      </c>
      <c r="G12" s="20">
        <f t="shared" si="1"/>
        <v>0.52</v>
      </c>
      <c r="H12" s="20">
        <f t="shared" si="1"/>
        <v>0.19</v>
      </c>
    </row>
    <row r="13" spans="1:8" ht="30" x14ac:dyDescent="0.25">
      <c r="A13" s="3" t="s">
        <v>8399</v>
      </c>
      <c r="B13" s="16">
        <f>(COUNTIFS('Raw Data'!$D:$D,"&gt;=50000",'Raw Data'!$F:$F,"successful"))</f>
        <v>86</v>
      </c>
      <c r="C13" s="16">
        <f>(COUNTIFS('Raw Data'!$D:$D,"&gt;=50000",'Raw Data'!$F:$F,"failed"))</f>
        <v>258</v>
      </c>
      <c r="D13" s="16">
        <f>(COUNTIFS('Raw Data'!$D:$D,"&gt;=50000",'Raw Data'!$F:$F,"canceled"))</f>
        <v>100</v>
      </c>
      <c r="E13">
        <f t="shared" si="2"/>
        <v>444</v>
      </c>
      <c r="F13" s="20">
        <f t="shared" si="0"/>
        <v>0.19</v>
      </c>
      <c r="G13" s="20">
        <f t="shared" si="1"/>
        <v>0.57999999999999996</v>
      </c>
      <c r="H13" s="20">
        <f t="shared" si="1"/>
        <v>0.23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F9135-BE23-488A-A4F9-4034F055CD07}">
  <sheetPr codeName="Sheet9"/>
  <dimension ref="A1:L2186"/>
  <sheetViews>
    <sheetView topLeftCell="A1219" zoomScaleNormal="100" workbookViewId="0">
      <selection activeCell="F474" sqref="F474"/>
    </sheetView>
  </sheetViews>
  <sheetFormatPr defaultRowHeight="15" x14ac:dyDescent="0.25"/>
  <cols>
    <col min="1" max="1" width="18.5703125" customWidth="1"/>
    <col min="2" max="2" width="18.7109375" customWidth="1"/>
    <col min="3" max="3" width="16.7109375" customWidth="1"/>
    <col min="4" max="4" width="18.140625" customWidth="1"/>
    <col min="5" max="5" width="18.5703125" customWidth="1"/>
    <col min="9" max="9" width="11" bestFit="1" customWidth="1"/>
  </cols>
  <sheetData>
    <row r="1" spans="1:12" x14ac:dyDescent="0.25">
      <c r="A1" s="17" t="s">
        <v>8402</v>
      </c>
      <c r="B1" s="17" t="s">
        <v>8403</v>
      </c>
      <c r="C1" s="17"/>
      <c r="D1" s="17" t="s">
        <v>8402</v>
      </c>
      <c r="E1" s="17" t="s">
        <v>8403</v>
      </c>
      <c r="H1" s="17" t="s">
        <v>8404</v>
      </c>
      <c r="K1" s="17" t="s">
        <v>8411</v>
      </c>
    </row>
    <row r="2" spans="1:12" x14ac:dyDescent="0.25">
      <c r="A2" t="s">
        <v>8219</v>
      </c>
      <c r="B2">
        <v>182</v>
      </c>
      <c r="D2" t="s">
        <v>8221</v>
      </c>
      <c r="E2">
        <v>0</v>
      </c>
      <c r="H2" t="s">
        <v>8405</v>
      </c>
      <c r="I2">
        <f>ROUND(AVERAGE(B2:B2186), 0)</f>
        <v>194</v>
      </c>
      <c r="K2" t="s">
        <v>8412</v>
      </c>
      <c r="L2">
        <f>ROUND(AVERAGE(E2:E1531), 0)</f>
        <v>18</v>
      </c>
    </row>
    <row r="3" spans="1:12" x14ac:dyDescent="0.25">
      <c r="A3" t="s">
        <v>8219</v>
      </c>
      <c r="B3">
        <v>79</v>
      </c>
      <c r="D3" t="s">
        <v>8221</v>
      </c>
      <c r="E3">
        <v>1</v>
      </c>
      <c r="H3" t="s">
        <v>8406</v>
      </c>
      <c r="I3">
        <f>MEDIAN(B2:B2186)</f>
        <v>62</v>
      </c>
      <c r="K3" t="s">
        <v>8406</v>
      </c>
      <c r="L3">
        <f>MEDIAN(E2:E1531)</f>
        <v>4</v>
      </c>
    </row>
    <row r="4" spans="1:12" x14ac:dyDescent="0.25">
      <c r="A4" t="s">
        <v>8219</v>
      </c>
      <c r="B4">
        <v>35</v>
      </c>
      <c r="D4" t="s">
        <v>8221</v>
      </c>
      <c r="E4">
        <v>10</v>
      </c>
      <c r="H4" t="s">
        <v>8407</v>
      </c>
      <c r="I4">
        <f>MIN(B2:B2186)</f>
        <v>1</v>
      </c>
      <c r="K4" t="s">
        <v>8407</v>
      </c>
      <c r="L4">
        <f>MIN(E2:E1531)</f>
        <v>0</v>
      </c>
    </row>
    <row r="5" spans="1:12" x14ac:dyDescent="0.25">
      <c r="A5" t="s">
        <v>8219</v>
      </c>
      <c r="B5">
        <v>150</v>
      </c>
      <c r="D5" t="s">
        <v>8221</v>
      </c>
      <c r="E5">
        <v>0</v>
      </c>
      <c r="H5" t="s">
        <v>8408</v>
      </c>
      <c r="I5">
        <f>MAX(B2:B2186)</f>
        <v>26457</v>
      </c>
      <c r="K5" t="s">
        <v>8408</v>
      </c>
      <c r="L5">
        <f>MAX(E2:E1531)</f>
        <v>1293</v>
      </c>
    </row>
    <row r="6" spans="1:12" x14ac:dyDescent="0.25">
      <c r="A6" t="s">
        <v>8219</v>
      </c>
      <c r="B6">
        <v>284</v>
      </c>
      <c r="D6" t="s">
        <v>8221</v>
      </c>
      <c r="E6">
        <v>7</v>
      </c>
      <c r="H6" t="s">
        <v>8409</v>
      </c>
      <c r="I6">
        <f>ROUND((SUMSQ(B2:B2186 - I2))/(COUNT(B2:B2186)-1), 2)</f>
        <v>3.71</v>
      </c>
      <c r="K6" t="s">
        <v>8409</v>
      </c>
      <c r="L6">
        <f>ROUND((SUMSQ(E2:E1531 - L2))/(COUNT(E2:E1531)-1), 2)</f>
        <v>0.08</v>
      </c>
    </row>
    <row r="7" spans="1:12" x14ac:dyDescent="0.25">
      <c r="A7" t="s">
        <v>8219</v>
      </c>
      <c r="B7">
        <v>47</v>
      </c>
      <c r="D7" t="s">
        <v>8221</v>
      </c>
      <c r="E7">
        <v>0</v>
      </c>
      <c r="H7" t="s">
        <v>8410</v>
      </c>
      <c r="I7">
        <f>ROUND(SQRT(I6), 2)</f>
        <v>1.93</v>
      </c>
      <c r="K7" t="s">
        <v>8410</v>
      </c>
      <c r="L7">
        <f>ROUND(SQRT(L6), 2)</f>
        <v>0.28000000000000003</v>
      </c>
    </row>
    <row r="8" spans="1:12" x14ac:dyDescent="0.25">
      <c r="A8" t="s">
        <v>8219</v>
      </c>
      <c r="B8">
        <v>58</v>
      </c>
      <c r="D8" t="s">
        <v>8221</v>
      </c>
      <c r="E8">
        <v>1</v>
      </c>
    </row>
    <row r="9" spans="1:12" x14ac:dyDescent="0.25">
      <c r="A9" t="s">
        <v>8219</v>
      </c>
      <c r="B9">
        <v>57</v>
      </c>
      <c r="D9" t="s">
        <v>8221</v>
      </c>
      <c r="E9">
        <v>2</v>
      </c>
    </row>
    <row r="10" spans="1:12" x14ac:dyDescent="0.25">
      <c r="A10" t="s">
        <v>8219</v>
      </c>
      <c r="B10">
        <v>12</v>
      </c>
      <c r="D10" t="s">
        <v>8221</v>
      </c>
      <c r="E10">
        <v>3</v>
      </c>
    </row>
    <row r="11" spans="1:12" x14ac:dyDescent="0.25">
      <c r="A11" t="s">
        <v>8219</v>
      </c>
      <c r="B11">
        <v>20</v>
      </c>
      <c r="D11" t="s">
        <v>8221</v>
      </c>
      <c r="E11">
        <v>10</v>
      </c>
    </row>
    <row r="12" spans="1:12" x14ac:dyDescent="0.25">
      <c r="A12" t="s">
        <v>8219</v>
      </c>
      <c r="B12">
        <v>19</v>
      </c>
      <c r="D12" t="s">
        <v>8221</v>
      </c>
      <c r="E12">
        <v>10</v>
      </c>
    </row>
    <row r="13" spans="1:12" x14ac:dyDescent="0.25">
      <c r="A13" t="s">
        <v>8219</v>
      </c>
      <c r="B13">
        <v>75</v>
      </c>
      <c r="D13" t="s">
        <v>8221</v>
      </c>
      <c r="E13">
        <v>1</v>
      </c>
    </row>
    <row r="14" spans="1:12" x14ac:dyDescent="0.25">
      <c r="A14" t="s">
        <v>8219</v>
      </c>
      <c r="B14">
        <v>827</v>
      </c>
      <c r="D14" t="s">
        <v>8221</v>
      </c>
      <c r="E14">
        <v>0</v>
      </c>
    </row>
    <row r="15" spans="1:12" x14ac:dyDescent="0.25">
      <c r="A15" t="s">
        <v>8219</v>
      </c>
      <c r="B15">
        <v>51</v>
      </c>
      <c r="D15" t="s">
        <v>8221</v>
      </c>
      <c r="E15">
        <v>0</v>
      </c>
    </row>
    <row r="16" spans="1:12" x14ac:dyDescent="0.25">
      <c r="A16" t="s">
        <v>8219</v>
      </c>
      <c r="B16">
        <v>41</v>
      </c>
      <c r="D16" t="s">
        <v>8221</v>
      </c>
      <c r="E16">
        <v>0</v>
      </c>
    </row>
    <row r="17" spans="1:5" x14ac:dyDescent="0.25">
      <c r="A17" t="s">
        <v>8219</v>
      </c>
      <c r="B17">
        <v>98</v>
      </c>
      <c r="D17" t="s">
        <v>8221</v>
      </c>
      <c r="E17">
        <v>26</v>
      </c>
    </row>
    <row r="18" spans="1:5" x14ac:dyDescent="0.25">
      <c r="A18" t="s">
        <v>8219</v>
      </c>
      <c r="B18">
        <v>70</v>
      </c>
      <c r="D18" t="s">
        <v>8221</v>
      </c>
      <c r="E18">
        <v>0</v>
      </c>
    </row>
    <row r="19" spans="1:5" x14ac:dyDescent="0.25">
      <c r="A19" t="s">
        <v>8219</v>
      </c>
      <c r="B19">
        <v>36</v>
      </c>
      <c r="D19" t="s">
        <v>8221</v>
      </c>
      <c r="E19">
        <v>7</v>
      </c>
    </row>
    <row r="20" spans="1:5" x14ac:dyDescent="0.25">
      <c r="A20" t="s">
        <v>8219</v>
      </c>
      <c r="B20">
        <v>342</v>
      </c>
      <c r="D20" t="s">
        <v>8221</v>
      </c>
      <c r="E20">
        <v>0</v>
      </c>
    </row>
    <row r="21" spans="1:5" x14ac:dyDescent="0.25">
      <c r="A21" t="s">
        <v>8219</v>
      </c>
      <c r="B21">
        <v>22</v>
      </c>
      <c r="D21" t="s">
        <v>8221</v>
      </c>
      <c r="E21">
        <v>2</v>
      </c>
    </row>
    <row r="22" spans="1:5" x14ac:dyDescent="0.25">
      <c r="A22" t="s">
        <v>8219</v>
      </c>
      <c r="B22">
        <v>25</v>
      </c>
      <c r="D22" t="s">
        <v>8221</v>
      </c>
      <c r="E22">
        <v>13</v>
      </c>
    </row>
    <row r="23" spans="1:5" x14ac:dyDescent="0.25">
      <c r="A23" t="s">
        <v>8219</v>
      </c>
      <c r="B23">
        <v>101</v>
      </c>
      <c r="D23" t="s">
        <v>8221</v>
      </c>
      <c r="E23">
        <v>4</v>
      </c>
    </row>
    <row r="24" spans="1:5" x14ac:dyDescent="0.25">
      <c r="A24" t="s">
        <v>8219</v>
      </c>
      <c r="B24">
        <v>8</v>
      </c>
      <c r="D24" t="s">
        <v>8221</v>
      </c>
      <c r="E24">
        <v>0</v>
      </c>
    </row>
    <row r="25" spans="1:5" x14ac:dyDescent="0.25">
      <c r="A25" t="s">
        <v>8219</v>
      </c>
      <c r="B25">
        <v>23</v>
      </c>
      <c r="D25" t="s">
        <v>8221</v>
      </c>
      <c r="E25">
        <v>12</v>
      </c>
    </row>
    <row r="26" spans="1:5" x14ac:dyDescent="0.25">
      <c r="A26" t="s">
        <v>8219</v>
      </c>
      <c r="B26">
        <v>574</v>
      </c>
      <c r="D26" t="s">
        <v>8221</v>
      </c>
      <c r="E26">
        <v>2</v>
      </c>
    </row>
    <row r="27" spans="1:5" x14ac:dyDescent="0.25">
      <c r="A27" t="s">
        <v>8219</v>
      </c>
      <c r="B27">
        <v>14</v>
      </c>
      <c r="D27" t="s">
        <v>8221</v>
      </c>
      <c r="E27">
        <v>10</v>
      </c>
    </row>
    <row r="28" spans="1:5" x14ac:dyDescent="0.25">
      <c r="A28" t="s">
        <v>8219</v>
      </c>
      <c r="B28">
        <v>19</v>
      </c>
      <c r="D28" t="s">
        <v>8221</v>
      </c>
      <c r="E28">
        <v>0</v>
      </c>
    </row>
    <row r="29" spans="1:5" x14ac:dyDescent="0.25">
      <c r="A29" t="s">
        <v>8219</v>
      </c>
      <c r="B29">
        <v>150</v>
      </c>
      <c r="D29" t="s">
        <v>8221</v>
      </c>
      <c r="E29">
        <v>5</v>
      </c>
    </row>
    <row r="30" spans="1:5" x14ac:dyDescent="0.25">
      <c r="A30" t="s">
        <v>8219</v>
      </c>
      <c r="B30">
        <v>71</v>
      </c>
      <c r="D30" t="s">
        <v>8221</v>
      </c>
      <c r="E30">
        <v>0</v>
      </c>
    </row>
    <row r="31" spans="1:5" x14ac:dyDescent="0.25">
      <c r="A31" t="s">
        <v>8219</v>
      </c>
      <c r="B31">
        <v>117</v>
      </c>
      <c r="D31" t="s">
        <v>8221</v>
      </c>
      <c r="E31">
        <v>5</v>
      </c>
    </row>
    <row r="32" spans="1:5" x14ac:dyDescent="0.25">
      <c r="A32" t="s">
        <v>8219</v>
      </c>
      <c r="B32">
        <v>53</v>
      </c>
      <c r="D32" t="s">
        <v>8221</v>
      </c>
      <c r="E32">
        <v>1</v>
      </c>
    </row>
    <row r="33" spans="1:5" x14ac:dyDescent="0.25">
      <c r="A33" t="s">
        <v>8219</v>
      </c>
      <c r="B33">
        <v>1</v>
      </c>
      <c r="D33" t="s">
        <v>8221</v>
      </c>
      <c r="E33">
        <v>3</v>
      </c>
    </row>
    <row r="34" spans="1:5" x14ac:dyDescent="0.25">
      <c r="A34" t="s">
        <v>8219</v>
      </c>
      <c r="B34">
        <v>89</v>
      </c>
      <c r="D34" t="s">
        <v>8221</v>
      </c>
      <c r="E34">
        <v>3</v>
      </c>
    </row>
    <row r="35" spans="1:5" x14ac:dyDescent="0.25">
      <c r="A35" t="s">
        <v>8219</v>
      </c>
      <c r="B35">
        <v>64</v>
      </c>
      <c r="D35" t="s">
        <v>8221</v>
      </c>
      <c r="E35">
        <v>0</v>
      </c>
    </row>
    <row r="36" spans="1:5" x14ac:dyDescent="0.25">
      <c r="A36" t="s">
        <v>8219</v>
      </c>
      <c r="B36">
        <v>68</v>
      </c>
      <c r="D36" t="s">
        <v>8221</v>
      </c>
      <c r="E36">
        <v>3</v>
      </c>
    </row>
    <row r="37" spans="1:5" x14ac:dyDescent="0.25">
      <c r="A37" t="s">
        <v>8219</v>
      </c>
      <c r="B37">
        <v>28</v>
      </c>
      <c r="D37" t="s">
        <v>8221</v>
      </c>
      <c r="E37">
        <v>0</v>
      </c>
    </row>
    <row r="38" spans="1:5" x14ac:dyDescent="0.25">
      <c r="A38" t="s">
        <v>8219</v>
      </c>
      <c r="B38">
        <v>44</v>
      </c>
      <c r="D38" t="s">
        <v>8221</v>
      </c>
      <c r="E38">
        <v>19</v>
      </c>
    </row>
    <row r="39" spans="1:5" x14ac:dyDescent="0.25">
      <c r="A39" t="s">
        <v>8219</v>
      </c>
      <c r="B39">
        <v>253</v>
      </c>
      <c r="D39" t="s">
        <v>8221</v>
      </c>
      <c r="E39">
        <v>8</v>
      </c>
    </row>
    <row r="40" spans="1:5" x14ac:dyDescent="0.25">
      <c r="A40" t="s">
        <v>8219</v>
      </c>
      <c r="B40">
        <v>66</v>
      </c>
      <c r="D40" t="s">
        <v>8221</v>
      </c>
      <c r="E40">
        <v>6</v>
      </c>
    </row>
    <row r="41" spans="1:5" x14ac:dyDescent="0.25">
      <c r="A41" t="s">
        <v>8219</v>
      </c>
      <c r="B41">
        <v>217</v>
      </c>
      <c r="D41" t="s">
        <v>8221</v>
      </c>
      <c r="E41">
        <v>0</v>
      </c>
    </row>
    <row r="42" spans="1:5" x14ac:dyDescent="0.25">
      <c r="A42" t="s">
        <v>8219</v>
      </c>
      <c r="B42">
        <v>16</v>
      </c>
      <c r="D42" t="s">
        <v>8221</v>
      </c>
      <c r="E42">
        <v>18</v>
      </c>
    </row>
    <row r="43" spans="1:5" x14ac:dyDescent="0.25">
      <c r="A43" t="s">
        <v>8219</v>
      </c>
      <c r="B43">
        <v>19</v>
      </c>
      <c r="D43" t="s">
        <v>8221</v>
      </c>
      <c r="E43">
        <v>7</v>
      </c>
    </row>
    <row r="44" spans="1:5" x14ac:dyDescent="0.25">
      <c r="A44" t="s">
        <v>8219</v>
      </c>
      <c r="B44">
        <v>169</v>
      </c>
      <c r="D44" t="s">
        <v>8221</v>
      </c>
      <c r="E44">
        <v>0</v>
      </c>
    </row>
    <row r="45" spans="1:5" x14ac:dyDescent="0.25">
      <c r="A45" t="s">
        <v>8219</v>
      </c>
      <c r="B45">
        <v>263</v>
      </c>
      <c r="D45" t="s">
        <v>8221</v>
      </c>
      <c r="E45">
        <v>8</v>
      </c>
    </row>
    <row r="46" spans="1:5" x14ac:dyDescent="0.25">
      <c r="A46" t="s">
        <v>8219</v>
      </c>
      <c r="B46">
        <v>15</v>
      </c>
      <c r="D46" t="s">
        <v>8221</v>
      </c>
      <c r="E46">
        <v>1293</v>
      </c>
    </row>
    <row r="47" spans="1:5" x14ac:dyDescent="0.25">
      <c r="A47" t="s">
        <v>8219</v>
      </c>
      <c r="B47">
        <v>61</v>
      </c>
      <c r="D47" t="s">
        <v>8221</v>
      </c>
      <c r="E47">
        <v>17</v>
      </c>
    </row>
    <row r="48" spans="1:5" x14ac:dyDescent="0.25">
      <c r="A48" t="s">
        <v>8219</v>
      </c>
      <c r="B48">
        <v>45</v>
      </c>
      <c r="D48" t="s">
        <v>8221</v>
      </c>
      <c r="E48">
        <v>0</v>
      </c>
    </row>
    <row r="49" spans="1:5" x14ac:dyDescent="0.25">
      <c r="A49" t="s">
        <v>8219</v>
      </c>
      <c r="B49">
        <v>70</v>
      </c>
      <c r="D49" t="s">
        <v>8221</v>
      </c>
      <c r="E49">
        <v>13</v>
      </c>
    </row>
    <row r="50" spans="1:5" x14ac:dyDescent="0.25">
      <c r="A50" t="s">
        <v>8219</v>
      </c>
      <c r="B50">
        <v>38</v>
      </c>
      <c r="D50" t="s">
        <v>8221</v>
      </c>
      <c r="E50">
        <v>0</v>
      </c>
    </row>
    <row r="51" spans="1:5" x14ac:dyDescent="0.25">
      <c r="A51" t="s">
        <v>8219</v>
      </c>
      <c r="B51">
        <v>87</v>
      </c>
      <c r="D51" t="s">
        <v>8221</v>
      </c>
      <c r="E51">
        <v>0</v>
      </c>
    </row>
    <row r="52" spans="1:5" x14ac:dyDescent="0.25">
      <c r="A52" t="s">
        <v>8219</v>
      </c>
      <c r="B52">
        <v>22</v>
      </c>
      <c r="D52" t="s">
        <v>8221</v>
      </c>
      <c r="E52">
        <v>33</v>
      </c>
    </row>
    <row r="53" spans="1:5" x14ac:dyDescent="0.25">
      <c r="A53" t="s">
        <v>8219</v>
      </c>
      <c r="B53">
        <v>119</v>
      </c>
      <c r="D53" t="s">
        <v>8221</v>
      </c>
      <c r="E53">
        <v>12</v>
      </c>
    </row>
    <row r="54" spans="1:5" x14ac:dyDescent="0.25">
      <c r="A54" t="s">
        <v>8219</v>
      </c>
      <c r="B54">
        <v>52</v>
      </c>
      <c r="D54" t="s">
        <v>8221</v>
      </c>
      <c r="E54">
        <v>1</v>
      </c>
    </row>
    <row r="55" spans="1:5" x14ac:dyDescent="0.25">
      <c r="A55" t="s">
        <v>8219</v>
      </c>
      <c r="B55">
        <v>117</v>
      </c>
      <c r="D55" t="s">
        <v>8221</v>
      </c>
      <c r="E55">
        <v>1</v>
      </c>
    </row>
    <row r="56" spans="1:5" x14ac:dyDescent="0.25">
      <c r="A56" t="s">
        <v>8219</v>
      </c>
      <c r="B56">
        <v>52</v>
      </c>
      <c r="D56" t="s">
        <v>8221</v>
      </c>
      <c r="E56">
        <v>1</v>
      </c>
    </row>
    <row r="57" spans="1:5" x14ac:dyDescent="0.25">
      <c r="A57" t="s">
        <v>8219</v>
      </c>
      <c r="B57">
        <v>86</v>
      </c>
      <c r="D57" t="s">
        <v>8221</v>
      </c>
      <c r="E57">
        <v>1</v>
      </c>
    </row>
    <row r="58" spans="1:5" x14ac:dyDescent="0.25">
      <c r="A58" t="s">
        <v>8219</v>
      </c>
      <c r="B58">
        <v>174</v>
      </c>
      <c r="D58" t="s">
        <v>8221</v>
      </c>
      <c r="E58">
        <v>84</v>
      </c>
    </row>
    <row r="59" spans="1:5" x14ac:dyDescent="0.25">
      <c r="A59" t="s">
        <v>8219</v>
      </c>
      <c r="B59">
        <v>69</v>
      </c>
      <c r="D59" t="s">
        <v>8221</v>
      </c>
      <c r="E59">
        <v>38</v>
      </c>
    </row>
    <row r="60" spans="1:5" x14ac:dyDescent="0.25">
      <c r="A60" t="s">
        <v>8219</v>
      </c>
      <c r="B60">
        <v>75</v>
      </c>
      <c r="D60" t="s">
        <v>8221</v>
      </c>
      <c r="E60">
        <v>1</v>
      </c>
    </row>
    <row r="61" spans="1:5" x14ac:dyDescent="0.25">
      <c r="A61" t="s">
        <v>8219</v>
      </c>
      <c r="B61">
        <v>33</v>
      </c>
      <c r="D61" t="s">
        <v>8221</v>
      </c>
      <c r="E61">
        <v>76</v>
      </c>
    </row>
    <row r="62" spans="1:5" x14ac:dyDescent="0.25">
      <c r="A62" t="s">
        <v>8219</v>
      </c>
      <c r="B62">
        <v>108</v>
      </c>
      <c r="D62" t="s">
        <v>8221</v>
      </c>
      <c r="E62">
        <v>3</v>
      </c>
    </row>
    <row r="63" spans="1:5" x14ac:dyDescent="0.25">
      <c r="A63" t="s">
        <v>8219</v>
      </c>
      <c r="B63">
        <v>23</v>
      </c>
      <c r="D63" t="s">
        <v>8221</v>
      </c>
      <c r="E63">
        <v>0</v>
      </c>
    </row>
    <row r="64" spans="1:5" x14ac:dyDescent="0.25">
      <c r="A64" t="s">
        <v>8219</v>
      </c>
      <c r="B64">
        <v>48</v>
      </c>
      <c r="D64" t="s">
        <v>8221</v>
      </c>
      <c r="E64">
        <v>2</v>
      </c>
    </row>
    <row r="65" spans="1:5" x14ac:dyDescent="0.25">
      <c r="A65" t="s">
        <v>8219</v>
      </c>
      <c r="B65">
        <v>64</v>
      </c>
      <c r="D65" t="s">
        <v>8221</v>
      </c>
      <c r="E65">
        <v>0</v>
      </c>
    </row>
    <row r="66" spans="1:5" x14ac:dyDescent="0.25">
      <c r="A66" t="s">
        <v>8219</v>
      </c>
      <c r="B66">
        <v>24</v>
      </c>
      <c r="D66" t="s">
        <v>8221</v>
      </c>
      <c r="E66">
        <v>0</v>
      </c>
    </row>
    <row r="67" spans="1:5" x14ac:dyDescent="0.25">
      <c r="A67" t="s">
        <v>8219</v>
      </c>
      <c r="B67">
        <v>57</v>
      </c>
      <c r="D67" t="s">
        <v>8221</v>
      </c>
      <c r="E67">
        <v>0</v>
      </c>
    </row>
    <row r="68" spans="1:5" x14ac:dyDescent="0.25">
      <c r="A68" t="s">
        <v>8219</v>
      </c>
      <c r="B68">
        <v>26</v>
      </c>
      <c r="D68" t="s">
        <v>8221</v>
      </c>
      <c r="E68">
        <v>2</v>
      </c>
    </row>
    <row r="69" spans="1:5" x14ac:dyDescent="0.25">
      <c r="A69" t="s">
        <v>8219</v>
      </c>
      <c r="B69">
        <v>20</v>
      </c>
      <c r="D69" t="s">
        <v>8221</v>
      </c>
      <c r="E69">
        <v>0</v>
      </c>
    </row>
    <row r="70" spans="1:5" x14ac:dyDescent="0.25">
      <c r="A70" t="s">
        <v>8219</v>
      </c>
      <c r="B70">
        <v>36</v>
      </c>
      <c r="D70" t="s">
        <v>8221</v>
      </c>
      <c r="E70">
        <v>0</v>
      </c>
    </row>
    <row r="71" spans="1:5" x14ac:dyDescent="0.25">
      <c r="A71" t="s">
        <v>8219</v>
      </c>
      <c r="B71">
        <v>178</v>
      </c>
      <c r="D71" t="s">
        <v>8221</v>
      </c>
      <c r="E71">
        <v>0</v>
      </c>
    </row>
    <row r="72" spans="1:5" x14ac:dyDescent="0.25">
      <c r="A72" t="s">
        <v>8219</v>
      </c>
      <c r="B72">
        <v>17</v>
      </c>
      <c r="D72" t="s">
        <v>8221</v>
      </c>
      <c r="E72">
        <v>2</v>
      </c>
    </row>
    <row r="73" spans="1:5" x14ac:dyDescent="0.25">
      <c r="A73" t="s">
        <v>8219</v>
      </c>
      <c r="B73">
        <v>32</v>
      </c>
      <c r="D73" t="s">
        <v>8221</v>
      </c>
      <c r="E73">
        <v>0</v>
      </c>
    </row>
    <row r="74" spans="1:5" x14ac:dyDescent="0.25">
      <c r="A74" t="s">
        <v>8219</v>
      </c>
      <c r="B74">
        <v>41</v>
      </c>
      <c r="D74" t="s">
        <v>8221</v>
      </c>
      <c r="E74">
        <v>7</v>
      </c>
    </row>
    <row r="75" spans="1:5" x14ac:dyDescent="0.25">
      <c r="A75" t="s">
        <v>8219</v>
      </c>
      <c r="B75">
        <v>18</v>
      </c>
      <c r="D75" t="s">
        <v>8221</v>
      </c>
      <c r="E75">
        <v>0</v>
      </c>
    </row>
    <row r="76" spans="1:5" x14ac:dyDescent="0.25">
      <c r="A76" t="s">
        <v>8219</v>
      </c>
      <c r="B76">
        <v>29</v>
      </c>
      <c r="D76" t="s">
        <v>8221</v>
      </c>
      <c r="E76">
        <v>5</v>
      </c>
    </row>
    <row r="77" spans="1:5" x14ac:dyDescent="0.25">
      <c r="A77" t="s">
        <v>8219</v>
      </c>
      <c r="B77">
        <v>47</v>
      </c>
      <c r="D77" t="s">
        <v>8221</v>
      </c>
      <c r="E77">
        <v>0</v>
      </c>
    </row>
    <row r="78" spans="1:5" x14ac:dyDescent="0.25">
      <c r="A78" t="s">
        <v>8219</v>
      </c>
      <c r="B78">
        <v>15</v>
      </c>
      <c r="D78" t="s">
        <v>8221</v>
      </c>
      <c r="E78">
        <v>0</v>
      </c>
    </row>
    <row r="79" spans="1:5" x14ac:dyDescent="0.25">
      <c r="A79" t="s">
        <v>8219</v>
      </c>
      <c r="B79">
        <v>26</v>
      </c>
      <c r="D79" t="s">
        <v>8221</v>
      </c>
      <c r="E79">
        <v>1</v>
      </c>
    </row>
    <row r="80" spans="1:5" x14ac:dyDescent="0.25">
      <c r="A80" t="s">
        <v>8219</v>
      </c>
      <c r="B80">
        <v>35</v>
      </c>
      <c r="D80" t="s">
        <v>8221</v>
      </c>
      <c r="E80">
        <v>0</v>
      </c>
    </row>
    <row r="81" spans="1:5" x14ac:dyDescent="0.25">
      <c r="A81" t="s">
        <v>8219</v>
      </c>
      <c r="B81">
        <v>41</v>
      </c>
      <c r="D81" t="s">
        <v>8221</v>
      </c>
      <c r="E81">
        <v>5</v>
      </c>
    </row>
    <row r="82" spans="1:5" x14ac:dyDescent="0.25">
      <c r="A82" t="s">
        <v>8219</v>
      </c>
      <c r="B82">
        <v>47</v>
      </c>
      <c r="D82" t="s">
        <v>8221</v>
      </c>
      <c r="E82">
        <v>3</v>
      </c>
    </row>
    <row r="83" spans="1:5" x14ac:dyDescent="0.25">
      <c r="A83" t="s">
        <v>8219</v>
      </c>
      <c r="B83">
        <v>28</v>
      </c>
      <c r="D83" t="s">
        <v>8221</v>
      </c>
      <c r="E83">
        <v>6</v>
      </c>
    </row>
    <row r="84" spans="1:5" x14ac:dyDescent="0.25">
      <c r="A84" t="s">
        <v>8219</v>
      </c>
      <c r="B84">
        <v>100</v>
      </c>
      <c r="D84" t="s">
        <v>8221</v>
      </c>
      <c r="E84">
        <v>12</v>
      </c>
    </row>
    <row r="85" spans="1:5" x14ac:dyDescent="0.25">
      <c r="A85" t="s">
        <v>8219</v>
      </c>
      <c r="B85">
        <v>13</v>
      </c>
      <c r="D85" t="s">
        <v>8221</v>
      </c>
      <c r="E85">
        <v>13</v>
      </c>
    </row>
    <row r="86" spans="1:5" x14ac:dyDescent="0.25">
      <c r="A86" t="s">
        <v>8219</v>
      </c>
      <c r="B86">
        <v>7</v>
      </c>
      <c r="D86" t="s">
        <v>8221</v>
      </c>
      <c r="E86">
        <v>5</v>
      </c>
    </row>
    <row r="87" spans="1:5" x14ac:dyDescent="0.25">
      <c r="A87" t="s">
        <v>8219</v>
      </c>
      <c r="B87">
        <v>21</v>
      </c>
      <c r="D87" t="s">
        <v>8221</v>
      </c>
      <c r="E87">
        <v>2</v>
      </c>
    </row>
    <row r="88" spans="1:5" x14ac:dyDescent="0.25">
      <c r="A88" t="s">
        <v>8219</v>
      </c>
      <c r="B88">
        <v>17</v>
      </c>
      <c r="D88" t="s">
        <v>8221</v>
      </c>
      <c r="E88">
        <v>8</v>
      </c>
    </row>
    <row r="89" spans="1:5" x14ac:dyDescent="0.25">
      <c r="A89" t="s">
        <v>8219</v>
      </c>
      <c r="B89">
        <v>25</v>
      </c>
      <c r="D89" t="s">
        <v>8221</v>
      </c>
      <c r="E89">
        <v>0</v>
      </c>
    </row>
    <row r="90" spans="1:5" x14ac:dyDescent="0.25">
      <c r="A90" t="s">
        <v>8219</v>
      </c>
      <c r="B90">
        <v>60</v>
      </c>
      <c r="D90" t="s">
        <v>8221</v>
      </c>
      <c r="E90">
        <v>13</v>
      </c>
    </row>
    <row r="91" spans="1:5" x14ac:dyDescent="0.25">
      <c r="A91" t="s">
        <v>8219</v>
      </c>
      <c r="B91">
        <v>56</v>
      </c>
      <c r="D91" t="s">
        <v>8221</v>
      </c>
      <c r="E91">
        <v>0</v>
      </c>
    </row>
    <row r="92" spans="1:5" x14ac:dyDescent="0.25">
      <c r="A92" t="s">
        <v>8219</v>
      </c>
      <c r="B92">
        <v>16</v>
      </c>
      <c r="D92" t="s">
        <v>8221</v>
      </c>
      <c r="E92">
        <v>5</v>
      </c>
    </row>
    <row r="93" spans="1:5" x14ac:dyDescent="0.25">
      <c r="A93" t="s">
        <v>8219</v>
      </c>
      <c r="B93">
        <v>46</v>
      </c>
      <c r="D93" t="s">
        <v>8221</v>
      </c>
      <c r="E93">
        <v>8</v>
      </c>
    </row>
    <row r="94" spans="1:5" x14ac:dyDescent="0.25">
      <c r="A94" t="s">
        <v>8219</v>
      </c>
      <c r="B94">
        <v>43</v>
      </c>
      <c r="D94" t="s">
        <v>8221</v>
      </c>
      <c r="E94">
        <v>8</v>
      </c>
    </row>
    <row r="95" spans="1:5" x14ac:dyDescent="0.25">
      <c r="A95" t="s">
        <v>8219</v>
      </c>
      <c r="B95">
        <v>15</v>
      </c>
      <c r="D95" t="s">
        <v>8221</v>
      </c>
      <c r="E95">
        <v>0</v>
      </c>
    </row>
    <row r="96" spans="1:5" x14ac:dyDescent="0.25">
      <c r="A96" t="s">
        <v>8219</v>
      </c>
      <c r="B96">
        <v>12</v>
      </c>
      <c r="D96" t="s">
        <v>8221</v>
      </c>
      <c r="E96">
        <v>2</v>
      </c>
    </row>
    <row r="97" spans="1:5" x14ac:dyDescent="0.25">
      <c r="A97" t="s">
        <v>8219</v>
      </c>
      <c r="B97">
        <v>21</v>
      </c>
      <c r="D97" t="s">
        <v>8221</v>
      </c>
      <c r="E97">
        <v>3</v>
      </c>
    </row>
    <row r="98" spans="1:5" x14ac:dyDescent="0.25">
      <c r="A98" t="s">
        <v>8219</v>
      </c>
      <c r="B98">
        <v>34</v>
      </c>
      <c r="D98" t="s">
        <v>8221</v>
      </c>
      <c r="E98">
        <v>0</v>
      </c>
    </row>
    <row r="99" spans="1:5" x14ac:dyDescent="0.25">
      <c r="A99" t="s">
        <v>8219</v>
      </c>
      <c r="B99">
        <v>8</v>
      </c>
      <c r="D99" t="s">
        <v>8221</v>
      </c>
      <c r="E99">
        <v>0</v>
      </c>
    </row>
    <row r="100" spans="1:5" x14ac:dyDescent="0.25">
      <c r="A100" t="s">
        <v>8219</v>
      </c>
      <c r="B100">
        <v>60</v>
      </c>
      <c r="D100" t="s">
        <v>8221</v>
      </c>
      <c r="E100">
        <v>11</v>
      </c>
    </row>
    <row r="101" spans="1:5" x14ac:dyDescent="0.25">
      <c r="A101" t="s">
        <v>8219</v>
      </c>
      <c r="B101">
        <v>39</v>
      </c>
      <c r="D101" t="s">
        <v>8221</v>
      </c>
      <c r="E101">
        <v>0</v>
      </c>
    </row>
    <row r="102" spans="1:5" x14ac:dyDescent="0.25">
      <c r="A102" t="s">
        <v>8219</v>
      </c>
      <c r="B102">
        <v>26</v>
      </c>
      <c r="D102" t="s">
        <v>8221</v>
      </c>
      <c r="E102">
        <v>1</v>
      </c>
    </row>
    <row r="103" spans="1:5" x14ac:dyDescent="0.25">
      <c r="A103" t="s">
        <v>8219</v>
      </c>
      <c r="B103">
        <v>35</v>
      </c>
      <c r="D103" t="s">
        <v>8221</v>
      </c>
      <c r="E103">
        <v>0</v>
      </c>
    </row>
    <row r="104" spans="1:5" x14ac:dyDescent="0.25">
      <c r="A104" t="s">
        <v>8219</v>
      </c>
      <c r="B104">
        <v>65</v>
      </c>
      <c r="D104" t="s">
        <v>8221</v>
      </c>
      <c r="E104">
        <v>17</v>
      </c>
    </row>
    <row r="105" spans="1:5" x14ac:dyDescent="0.25">
      <c r="A105" t="s">
        <v>8219</v>
      </c>
      <c r="B105">
        <v>49</v>
      </c>
      <c r="D105" t="s">
        <v>8221</v>
      </c>
      <c r="E105">
        <v>2</v>
      </c>
    </row>
    <row r="106" spans="1:5" x14ac:dyDescent="0.25">
      <c r="A106" t="s">
        <v>8219</v>
      </c>
      <c r="B106">
        <v>10</v>
      </c>
      <c r="D106" t="s">
        <v>8221</v>
      </c>
      <c r="E106">
        <v>1</v>
      </c>
    </row>
    <row r="107" spans="1:5" x14ac:dyDescent="0.25">
      <c r="A107" t="s">
        <v>8219</v>
      </c>
      <c r="B107">
        <v>60</v>
      </c>
      <c r="D107" t="s">
        <v>8221</v>
      </c>
      <c r="E107">
        <v>2</v>
      </c>
    </row>
    <row r="108" spans="1:5" x14ac:dyDescent="0.25">
      <c r="A108" t="s">
        <v>8219</v>
      </c>
      <c r="B108">
        <v>27</v>
      </c>
      <c r="D108" t="s">
        <v>8221</v>
      </c>
      <c r="E108">
        <v>16</v>
      </c>
    </row>
    <row r="109" spans="1:5" x14ac:dyDescent="0.25">
      <c r="A109" t="s">
        <v>8219</v>
      </c>
      <c r="B109">
        <v>69</v>
      </c>
      <c r="D109" t="s">
        <v>8221</v>
      </c>
      <c r="E109">
        <v>1</v>
      </c>
    </row>
    <row r="110" spans="1:5" x14ac:dyDescent="0.25">
      <c r="A110" t="s">
        <v>8219</v>
      </c>
      <c r="B110">
        <v>47</v>
      </c>
      <c r="D110" t="s">
        <v>8221</v>
      </c>
      <c r="E110">
        <v>4</v>
      </c>
    </row>
    <row r="111" spans="1:5" x14ac:dyDescent="0.25">
      <c r="A111" t="s">
        <v>8219</v>
      </c>
      <c r="B111">
        <v>47</v>
      </c>
      <c r="D111" t="s">
        <v>8221</v>
      </c>
      <c r="E111">
        <v>5</v>
      </c>
    </row>
    <row r="112" spans="1:5" x14ac:dyDescent="0.25">
      <c r="A112" t="s">
        <v>8219</v>
      </c>
      <c r="B112">
        <v>26</v>
      </c>
      <c r="D112" t="s">
        <v>8221</v>
      </c>
      <c r="E112">
        <v>7</v>
      </c>
    </row>
    <row r="113" spans="1:5" x14ac:dyDescent="0.25">
      <c r="A113" t="s">
        <v>8219</v>
      </c>
      <c r="B113">
        <v>53</v>
      </c>
      <c r="D113" t="s">
        <v>8221</v>
      </c>
      <c r="E113">
        <v>0</v>
      </c>
    </row>
    <row r="114" spans="1:5" x14ac:dyDescent="0.25">
      <c r="A114" t="s">
        <v>8219</v>
      </c>
      <c r="B114">
        <v>81</v>
      </c>
      <c r="D114" t="s">
        <v>8221</v>
      </c>
      <c r="E114">
        <v>12</v>
      </c>
    </row>
    <row r="115" spans="1:5" x14ac:dyDescent="0.25">
      <c r="A115" t="s">
        <v>8219</v>
      </c>
      <c r="B115">
        <v>78</v>
      </c>
      <c r="D115" t="s">
        <v>8221</v>
      </c>
      <c r="E115">
        <v>2</v>
      </c>
    </row>
    <row r="116" spans="1:5" x14ac:dyDescent="0.25">
      <c r="A116" t="s">
        <v>8219</v>
      </c>
      <c r="B116">
        <v>35</v>
      </c>
      <c r="D116" t="s">
        <v>8221</v>
      </c>
      <c r="E116">
        <v>5</v>
      </c>
    </row>
    <row r="117" spans="1:5" x14ac:dyDescent="0.25">
      <c r="A117" t="s">
        <v>8219</v>
      </c>
      <c r="B117">
        <v>22</v>
      </c>
      <c r="D117" t="s">
        <v>8221</v>
      </c>
      <c r="E117">
        <v>2</v>
      </c>
    </row>
    <row r="118" spans="1:5" x14ac:dyDescent="0.25">
      <c r="A118" t="s">
        <v>8219</v>
      </c>
      <c r="B118">
        <v>57</v>
      </c>
      <c r="D118" t="s">
        <v>8221</v>
      </c>
      <c r="E118">
        <v>3</v>
      </c>
    </row>
    <row r="119" spans="1:5" x14ac:dyDescent="0.25">
      <c r="A119" t="s">
        <v>8219</v>
      </c>
      <c r="B119">
        <v>27</v>
      </c>
      <c r="D119" t="s">
        <v>8221</v>
      </c>
      <c r="E119">
        <v>0</v>
      </c>
    </row>
    <row r="120" spans="1:5" x14ac:dyDescent="0.25">
      <c r="A120" t="s">
        <v>8219</v>
      </c>
      <c r="B120">
        <v>39</v>
      </c>
      <c r="D120" t="s">
        <v>8221</v>
      </c>
      <c r="E120">
        <v>49</v>
      </c>
    </row>
    <row r="121" spans="1:5" x14ac:dyDescent="0.25">
      <c r="A121" t="s">
        <v>8219</v>
      </c>
      <c r="B121">
        <v>37</v>
      </c>
      <c r="D121" t="s">
        <v>8221</v>
      </c>
      <c r="E121">
        <v>1</v>
      </c>
    </row>
    <row r="122" spans="1:5" x14ac:dyDescent="0.25">
      <c r="A122" t="s">
        <v>8219</v>
      </c>
      <c r="B122">
        <v>137</v>
      </c>
      <c r="D122" t="s">
        <v>8221</v>
      </c>
      <c r="E122">
        <v>2</v>
      </c>
    </row>
    <row r="123" spans="1:5" x14ac:dyDescent="0.25">
      <c r="A123" t="s">
        <v>8219</v>
      </c>
      <c r="B123">
        <v>376</v>
      </c>
      <c r="D123" t="s">
        <v>8221</v>
      </c>
      <c r="E123">
        <v>0</v>
      </c>
    </row>
    <row r="124" spans="1:5" x14ac:dyDescent="0.25">
      <c r="A124" t="s">
        <v>8219</v>
      </c>
      <c r="B124">
        <v>202</v>
      </c>
      <c r="D124" t="s">
        <v>8221</v>
      </c>
      <c r="E124">
        <v>0</v>
      </c>
    </row>
    <row r="125" spans="1:5" x14ac:dyDescent="0.25">
      <c r="A125" t="s">
        <v>8219</v>
      </c>
      <c r="B125">
        <v>328</v>
      </c>
      <c r="D125" t="s">
        <v>8221</v>
      </c>
      <c r="E125">
        <v>11</v>
      </c>
    </row>
    <row r="126" spans="1:5" x14ac:dyDescent="0.25">
      <c r="A126" t="s">
        <v>8219</v>
      </c>
      <c r="B126">
        <v>84</v>
      </c>
      <c r="D126" t="s">
        <v>8221</v>
      </c>
      <c r="E126">
        <v>1</v>
      </c>
    </row>
    <row r="127" spans="1:5" x14ac:dyDescent="0.25">
      <c r="A127" t="s">
        <v>8219</v>
      </c>
      <c r="B127">
        <v>96</v>
      </c>
      <c r="D127" t="s">
        <v>8221</v>
      </c>
      <c r="E127">
        <v>8</v>
      </c>
    </row>
    <row r="128" spans="1:5" x14ac:dyDescent="0.25">
      <c r="A128" t="s">
        <v>8219</v>
      </c>
      <c r="B128">
        <v>223</v>
      </c>
      <c r="D128" t="s">
        <v>8221</v>
      </c>
      <c r="E128">
        <v>5</v>
      </c>
    </row>
    <row r="129" spans="1:5" x14ac:dyDescent="0.25">
      <c r="A129" t="s">
        <v>8219</v>
      </c>
      <c r="B129">
        <v>62</v>
      </c>
      <c r="D129" t="s">
        <v>8221</v>
      </c>
      <c r="E129">
        <v>39</v>
      </c>
    </row>
    <row r="130" spans="1:5" x14ac:dyDescent="0.25">
      <c r="A130" t="s">
        <v>8219</v>
      </c>
      <c r="B130">
        <v>146</v>
      </c>
      <c r="D130" t="s">
        <v>8221</v>
      </c>
      <c r="E130">
        <v>0</v>
      </c>
    </row>
    <row r="131" spans="1:5" x14ac:dyDescent="0.25">
      <c r="A131" t="s">
        <v>8219</v>
      </c>
      <c r="B131">
        <v>235</v>
      </c>
      <c r="D131" t="s">
        <v>8221</v>
      </c>
      <c r="E131">
        <v>0</v>
      </c>
    </row>
    <row r="132" spans="1:5" x14ac:dyDescent="0.25">
      <c r="A132" t="s">
        <v>8219</v>
      </c>
      <c r="B132">
        <v>437</v>
      </c>
      <c r="D132" t="s">
        <v>8221</v>
      </c>
      <c r="E132">
        <v>2</v>
      </c>
    </row>
    <row r="133" spans="1:5" x14ac:dyDescent="0.25">
      <c r="A133" t="s">
        <v>8219</v>
      </c>
      <c r="B133">
        <v>77</v>
      </c>
      <c r="D133" t="s">
        <v>8221</v>
      </c>
      <c r="E133">
        <v>170</v>
      </c>
    </row>
    <row r="134" spans="1:5" x14ac:dyDescent="0.25">
      <c r="A134" t="s">
        <v>8219</v>
      </c>
      <c r="B134">
        <v>108</v>
      </c>
      <c r="D134" t="s">
        <v>8221</v>
      </c>
      <c r="E134">
        <v>5</v>
      </c>
    </row>
    <row r="135" spans="1:5" x14ac:dyDescent="0.25">
      <c r="A135" t="s">
        <v>8219</v>
      </c>
      <c r="B135">
        <v>7</v>
      </c>
      <c r="D135" t="s">
        <v>8221</v>
      </c>
      <c r="E135">
        <v>14</v>
      </c>
    </row>
    <row r="136" spans="1:5" x14ac:dyDescent="0.25">
      <c r="A136" t="s">
        <v>8219</v>
      </c>
      <c r="B136">
        <v>314</v>
      </c>
      <c r="D136" t="s">
        <v>8221</v>
      </c>
      <c r="E136">
        <v>1</v>
      </c>
    </row>
    <row r="137" spans="1:5" x14ac:dyDescent="0.25">
      <c r="A137" t="s">
        <v>8219</v>
      </c>
      <c r="B137">
        <v>188</v>
      </c>
      <c r="D137" t="s">
        <v>8221</v>
      </c>
      <c r="E137">
        <v>0</v>
      </c>
    </row>
    <row r="138" spans="1:5" x14ac:dyDescent="0.25">
      <c r="A138" t="s">
        <v>8219</v>
      </c>
      <c r="B138">
        <v>275</v>
      </c>
      <c r="D138" t="s">
        <v>8221</v>
      </c>
      <c r="E138">
        <v>124</v>
      </c>
    </row>
    <row r="139" spans="1:5" x14ac:dyDescent="0.25">
      <c r="A139" t="s">
        <v>8219</v>
      </c>
      <c r="B139">
        <v>560</v>
      </c>
      <c r="D139" t="s">
        <v>8221</v>
      </c>
      <c r="E139">
        <v>0</v>
      </c>
    </row>
    <row r="140" spans="1:5" x14ac:dyDescent="0.25">
      <c r="A140" t="s">
        <v>8219</v>
      </c>
      <c r="B140">
        <v>688</v>
      </c>
      <c r="D140" t="s">
        <v>8221</v>
      </c>
      <c r="E140">
        <v>0</v>
      </c>
    </row>
    <row r="141" spans="1:5" x14ac:dyDescent="0.25">
      <c r="A141" t="s">
        <v>8219</v>
      </c>
      <c r="B141">
        <v>942</v>
      </c>
      <c r="D141" t="s">
        <v>8221</v>
      </c>
      <c r="E141">
        <v>55</v>
      </c>
    </row>
    <row r="142" spans="1:5" x14ac:dyDescent="0.25">
      <c r="A142" t="s">
        <v>8219</v>
      </c>
      <c r="B142">
        <v>88</v>
      </c>
      <c r="D142" t="s">
        <v>8221</v>
      </c>
      <c r="E142">
        <v>140</v>
      </c>
    </row>
    <row r="143" spans="1:5" x14ac:dyDescent="0.25">
      <c r="A143" t="s">
        <v>8219</v>
      </c>
      <c r="B143">
        <v>220</v>
      </c>
      <c r="D143" t="s">
        <v>8221</v>
      </c>
      <c r="E143">
        <v>21</v>
      </c>
    </row>
    <row r="144" spans="1:5" x14ac:dyDescent="0.25">
      <c r="A144" t="s">
        <v>8219</v>
      </c>
      <c r="B144">
        <v>145</v>
      </c>
      <c r="D144" t="s">
        <v>8221</v>
      </c>
      <c r="E144">
        <v>1</v>
      </c>
    </row>
    <row r="145" spans="1:5" x14ac:dyDescent="0.25">
      <c r="A145" t="s">
        <v>8219</v>
      </c>
      <c r="B145">
        <v>963</v>
      </c>
      <c r="D145" t="s">
        <v>8221</v>
      </c>
      <c r="E145">
        <v>147</v>
      </c>
    </row>
    <row r="146" spans="1:5" x14ac:dyDescent="0.25">
      <c r="A146" t="s">
        <v>8219</v>
      </c>
      <c r="B146">
        <v>91</v>
      </c>
      <c r="D146" t="s">
        <v>8221</v>
      </c>
      <c r="E146">
        <v>11</v>
      </c>
    </row>
    <row r="147" spans="1:5" x14ac:dyDescent="0.25">
      <c r="A147" t="s">
        <v>8219</v>
      </c>
      <c r="B147">
        <v>58</v>
      </c>
      <c r="D147" t="s">
        <v>8221</v>
      </c>
      <c r="E147">
        <v>125</v>
      </c>
    </row>
    <row r="148" spans="1:5" x14ac:dyDescent="0.25">
      <c r="A148" t="s">
        <v>8219</v>
      </c>
      <c r="B148">
        <v>36</v>
      </c>
      <c r="D148" t="s">
        <v>8221</v>
      </c>
      <c r="E148">
        <v>1</v>
      </c>
    </row>
    <row r="149" spans="1:5" x14ac:dyDescent="0.25">
      <c r="A149" t="s">
        <v>8219</v>
      </c>
      <c r="B149">
        <v>165</v>
      </c>
      <c r="D149" t="s">
        <v>8221</v>
      </c>
      <c r="E149">
        <v>0</v>
      </c>
    </row>
    <row r="150" spans="1:5" x14ac:dyDescent="0.25">
      <c r="A150" t="s">
        <v>8219</v>
      </c>
      <c r="B150">
        <v>111</v>
      </c>
      <c r="D150" t="s">
        <v>8221</v>
      </c>
      <c r="E150">
        <v>0</v>
      </c>
    </row>
    <row r="151" spans="1:5" x14ac:dyDescent="0.25">
      <c r="A151" t="s">
        <v>8219</v>
      </c>
      <c r="B151">
        <v>1596</v>
      </c>
      <c r="D151" t="s">
        <v>8221</v>
      </c>
      <c r="E151">
        <v>3</v>
      </c>
    </row>
    <row r="152" spans="1:5" x14ac:dyDescent="0.25">
      <c r="A152" t="s">
        <v>8219</v>
      </c>
      <c r="B152">
        <v>61</v>
      </c>
      <c r="D152" t="s">
        <v>8221</v>
      </c>
      <c r="E152">
        <v>0</v>
      </c>
    </row>
    <row r="153" spans="1:5" x14ac:dyDescent="0.25">
      <c r="A153" t="s">
        <v>8219</v>
      </c>
      <c r="B153">
        <v>287</v>
      </c>
      <c r="D153" t="s">
        <v>8221</v>
      </c>
      <c r="E153">
        <v>0</v>
      </c>
    </row>
    <row r="154" spans="1:5" x14ac:dyDescent="0.25">
      <c r="A154" t="s">
        <v>8219</v>
      </c>
      <c r="B154">
        <v>65</v>
      </c>
      <c r="D154" t="s">
        <v>8221</v>
      </c>
      <c r="E154">
        <v>0</v>
      </c>
    </row>
    <row r="155" spans="1:5" x14ac:dyDescent="0.25">
      <c r="A155" t="s">
        <v>8219</v>
      </c>
      <c r="B155">
        <v>118</v>
      </c>
      <c r="D155" t="s">
        <v>8221</v>
      </c>
      <c r="E155">
        <v>0</v>
      </c>
    </row>
    <row r="156" spans="1:5" x14ac:dyDescent="0.25">
      <c r="A156" t="s">
        <v>8219</v>
      </c>
      <c r="B156">
        <v>113</v>
      </c>
      <c r="D156" t="s">
        <v>8221</v>
      </c>
      <c r="E156">
        <v>3</v>
      </c>
    </row>
    <row r="157" spans="1:5" x14ac:dyDescent="0.25">
      <c r="A157" t="s">
        <v>8219</v>
      </c>
      <c r="B157">
        <v>332</v>
      </c>
      <c r="D157" t="s">
        <v>8221</v>
      </c>
      <c r="E157">
        <v>0</v>
      </c>
    </row>
    <row r="158" spans="1:5" x14ac:dyDescent="0.25">
      <c r="A158" t="s">
        <v>8219</v>
      </c>
      <c r="B158">
        <v>62</v>
      </c>
      <c r="D158" t="s">
        <v>8221</v>
      </c>
      <c r="E158">
        <v>1</v>
      </c>
    </row>
    <row r="159" spans="1:5" x14ac:dyDescent="0.25">
      <c r="A159" t="s">
        <v>8219</v>
      </c>
      <c r="B159">
        <v>951</v>
      </c>
      <c r="D159" t="s">
        <v>8221</v>
      </c>
      <c r="E159">
        <v>3</v>
      </c>
    </row>
    <row r="160" spans="1:5" x14ac:dyDescent="0.25">
      <c r="A160" t="s">
        <v>8219</v>
      </c>
      <c r="B160">
        <v>415</v>
      </c>
      <c r="D160" t="s">
        <v>8221</v>
      </c>
      <c r="E160">
        <v>22</v>
      </c>
    </row>
    <row r="161" spans="1:5" x14ac:dyDescent="0.25">
      <c r="A161" t="s">
        <v>8219</v>
      </c>
      <c r="B161">
        <v>305</v>
      </c>
      <c r="D161" t="s">
        <v>8221</v>
      </c>
      <c r="E161">
        <v>26</v>
      </c>
    </row>
    <row r="162" spans="1:5" x14ac:dyDescent="0.25">
      <c r="A162" t="s">
        <v>8219</v>
      </c>
      <c r="B162">
        <v>2139</v>
      </c>
      <c r="D162" t="s">
        <v>8221</v>
      </c>
      <c r="E162">
        <v>4</v>
      </c>
    </row>
    <row r="163" spans="1:5" x14ac:dyDescent="0.25">
      <c r="A163" t="s">
        <v>8219</v>
      </c>
      <c r="B163">
        <v>79</v>
      </c>
      <c r="D163" t="s">
        <v>8221</v>
      </c>
      <c r="E163">
        <v>0</v>
      </c>
    </row>
    <row r="164" spans="1:5" x14ac:dyDescent="0.25">
      <c r="A164" t="s">
        <v>8219</v>
      </c>
      <c r="B164">
        <v>179</v>
      </c>
      <c r="D164" t="s">
        <v>8221</v>
      </c>
      <c r="E164">
        <v>4</v>
      </c>
    </row>
    <row r="165" spans="1:5" x14ac:dyDescent="0.25">
      <c r="A165" t="s">
        <v>8219</v>
      </c>
      <c r="B165">
        <v>202</v>
      </c>
      <c r="D165" t="s">
        <v>8221</v>
      </c>
      <c r="E165">
        <v>9</v>
      </c>
    </row>
    <row r="166" spans="1:5" x14ac:dyDescent="0.25">
      <c r="A166" t="s">
        <v>8219</v>
      </c>
      <c r="B166">
        <v>760</v>
      </c>
      <c r="D166" t="s">
        <v>8221</v>
      </c>
      <c r="E166">
        <v>5</v>
      </c>
    </row>
    <row r="167" spans="1:5" x14ac:dyDescent="0.25">
      <c r="A167" t="s">
        <v>8219</v>
      </c>
      <c r="B167">
        <v>563</v>
      </c>
      <c r="D167" t="s">
        <v>8221</v>
      </c>
      <c r="E167">
        <v>14</v>
      </c>
    </row>
    <row r="168" spans="1:5" x14ac:dyDescent="0.25">
      <c r="A168" t="s">
        <v>8219</v>
      </c>
      <c r="B168">
        <v>135</v>
      </c>
      <c r="D168" t="s">
        <v>8221</v>
      </c>
      <c r="E168">
        <v>1</v>
      </c>
    </row>
    <row r="169" spans="1:5" x14ac:dyDescent="0.25">
      <c r="A169" t="s">
        <v>8219</v>
      </c>
      <c r="B169">
        <v>290</v>
      </c>
      <c r="D169" t="s">
        <v>8221</v>
      </c>
      <c r="E169">
        <v>10</v>
      </c>
    </row>
    <row r="170" spans="1:5" x14ac:dyDescent="0.25">
      <c r="A170" t="s">
        <v>8219</v>
      </c>
      <c r="B170">
        <v>447</v>
      </c>
      <c r="D170" t="s">
        <v>8221</v>
      </c>
      <c r="E170">
        <v>3</v>
      </c>
    </row>
    <row r="171" spans="1:5" x14ac:dyDescent="0.25">
      <c r="A171" t="s">
        <v>8219</v>
      </c>
      <c r="B171">
        <v>232</v>
      </c>
      <c r="D171" t="s">
        <v>8221</v>
      </c>
      <c r="E171">
        <v>1</v>
      </c>
    </row>
    <row r="172" spans="1:5" x14ac:dyDescent="0.25">
      <c r="A172" t="s">
        <v>8219</v>
      </c>
      <c r="B172">
        <v>168</v>
      </c>
      <c r="D172" t="s">
        <v>8221</v>
      </c>
      <c r="E172">
        <v>0</v>
      </c>
    </row>
    <row r="173" spans="1:5" x14ac:dyDescent="0.25">
      <c r="A173" t="s">
        <v>8219</v>
      </c>
      <c r="B173">
        <v>128</v>
      </c>
      <c r="D173" t="s">
        <v>8221</v>
      </c>
      <c r="E173">
        <v>5</v>
      </c>
    </row>
    <row r="174" spans="1:5" x14ac:dyDescent="0.25">
      <c r="A174" t="s">
        <v>8219</v>
      </c>
      <c r="B174">
        <v>493</v>
      </c>
      <c r="D174" t="s">
        <v>8221</v>
      </c>
      <c r="E174">
        <v>2</v>
      </c>
    </row>
    <row r="175" spans="1:5" x14ac:dyDescent="0.25">
      <c r="A175" t="s">
        <v>8219</v>
      </c>
      <c r="B175">
        <v>131</v>
      </c>
      <c r="D175" t="s">
        <v>8221</v>
      </c>
      <c r="E175">
        <v>68</v>
      </c>
    </row>
    <row r="176" spans="1:5" x14ac:dyDescent="0.25">
      <c r="A176" t="s">
        <v>8219</v>
      </c>
      <c r="B176">
        <v>50</v>
      </c>
      <c r="D176" t="s">
        <v>8221</v>
      </c>
      <c r="E176">
        <v>3</v>
      </c>
    </row>
    <row r="177" spans="1:5" x14ac:dyDescent="0.25">
      <c r="A177" t="s">
        <v>8219</v>
      </c>
      <c r="B177">
        <v>665</v>
      </c>
      <c r="D177" t="s">
        <v>8221</v>
      </c>
      <c r="E177">
        <v>34</v>
      </c>
    </row>
    <row r="178" spans="1:5" x14ac:dyDescent="0.25">
      <c r="A178" t="s">
        <v>8219</v>
      </c>
      <c r="B178">
        <v>129</v>
      </c>
      <c r="D178" t="s">
        <v>8221</v>
      </c>
      <c r="E178">
        <v>0</v>
      </c>
    </row>
    <row r="179" spans="1:5" x14ac:dyDescent="0.25">
      <c r="A179" t="s">
        <v>8219</v>
      </c>
      <c r="B179">
        <v>142</v>
      </c>
      <c r="D179" t="s">
        <v>8221</v>
      </c>
      <c r="E179">
        <v>3</v>
      </c>
    </row>
    <row r="180" spans="1:5" x14ac:dyDescent="0.25">
      <c r="A180" t="s">
        <v>8219</v>
      </c>
      <c r="B180">
        <v>2436</v>
      </c>
      <c r="D180" t="s">
        <v>8221</v>
      </c>
      <c r="E180">
        <v>0</v>
      </c>
    </row>
    <row r="181" spans="1:5" x14ac:dyDescent="0.25">
      <c r="A181" t="s">
        <v>8219</v>
      </c>
      <c r="B181">
        <v>244</v>
      </c>
      <c r="D181" t="s">
        <v>8221</v>
      </c>
      <c r="E181">
        <v>70</v>
      </c>
    </row>
    <row r="182" spans="1:5" x14ac:dyDescent="0.25">
      <c r="A182" t="s">
        <v>8219</v>
      </c>
      <c r="B182">
        <v>298</v>
      </c>
      <c r="D182" t="s">
        <v>8221</v>
      </c>
      <c r="E182">
        <v>1</v>
      </c>
    </row>
    <row r="183" spans="1:5" x14ac:dyDescent="0.25">
      <c r="A183" t="s">
        <v>8219</v>
      </c>
      <c r="B183">
        <v>251</v>
      </c>
      <c r="D183" t="s">
        <v>8221</v>
      </c>
      <c r="E183">
        <v>1</v>
      </c>
    </row>
    <row r="184" spans="1:5" x14ac:dyDescent="0.25">
      <c r="A184" t="s">
        <v>8219</v>
      </c>
      <c r="B184">
        <v>108</v>
      </c>
      <c r="D184" t="s">
        <v>8221</v>
      </c>
      <c r="E184">
        <v>1</v>
      </c>
    </row>
    <row r="185" spans="1:5" x14ac:dyDescent="0.25">
      <c r="A185" t="s">
        <v>8219</v>
      </c>
      <c r="B185">
        <v>82</v>
      </c>
      <c r="D185" t="s">
        <v>8221</v>
      </c>
      <c r="E185">
        <v>2</v>
      </c>
    </row>
    <row r="186" spans="1:5" x14ac:dyDescent="0.25">
      <c r="A186" t="s">
        <v>8219</v>
      </c>
      <c r="B186">
        <v>74</v>
      </c>
      <c r="D186" t="s">
        <v>8221</v>
      </c>
      <c r="E186">
        <v>2</v>
      </c>
    </row>
    <row r="187" spans="1:5" x14ac:dyDescent="0.25">
      <c r="A187" t="s">
        <v>8219</v>
      </c>
      <c r="B187">
        <v>189</v>
      </c>
      <c r="D187" t="s">
        <v>8221</v>
      </c>
      <c r="E187">
        <v>34</v>
      </c>
    </row>
    <row r="188" spans="1:5" x14ac:dyDescent="0.25">
      <c r="A188" t="s">
        <v>8219</v>
      </c>
      <c r="B188">
        <v>80</v>
      </c>
      <c r="D188" t="s">
        <v>8221</v>
      </c>
      <c r="E188">
        <v>2</v>
      </c>
    </row>
    <row r="189" spans="1:5" x14ac:dyDescent="0.25">
      <c r="A189" t="s">
        <v>8219</v>
      </c>
      <c r="B189">
        <v>576</v>
      </c>
      <c r="D189" t="s">
        <v>8221</v>
      </c>
      <c r="E189">
        <v>0</v>
      </c>
    </row>
    <row r="190" spans="1:5" x14ac:dyDescent="0.25">
      <c r="A190" t="s">
        <v>8219</v>
      </c>
      <c r="B190">
        <v>202</v>
      </c>
      <c r="D190" t="s">
        <v>8221</v>
      </c>
      <c r="E190">
        <v>1</v>
      </c>
    </row>
    <row r="191" spans="1:5" x14ac:dyDescent="0.25">
      <c r="A191" t="s">
        <v>8219</v>
      </c>
      <c r="B191">
        <v>238</v>
      </c>
      <c r="D191" t="s">
        <v>8221</v>
      </c>
      <c r="E191">
        <v>8</v>
      </c>
    </row>
    <row r="192" spans="1:5" x14ac:dyDescent="0.25">
      <c r="A192" t="s">
        <v>8219</v>
      </c>
      <c r="B192">
        <v>36</v>
      </c>
      <c r="D192" t="s">
        <v>8221</v>
      </c>
      <c r="E192">
        <v>4</v>
      </c>
    </row>
    <row r="193" spans="1:5" x14ac:dyDescent="0.25">
      <c r="A193" t="s">
        <v>8219</v>
      </c>
      <c r="B193">
        <v>150</v>
      </c>
      <c r="D193" t="s">
        <v>8221</v>
      </c>
      <c r="E193">
        <v>28</v>
      </c>
    </row>
    <row r="194" spans="1:5" x14ac:dyDescent="0.25">
      <c r="A194" t="s">
        <v>8219</v>
      </c>
      <c r="B194">
        <v>146</v>
      </c>
      <c r="D194" t="s">
        <v>8221</v>
      </c>
      <c r="E194">
        <v>0</v>
      </c>
    </row>
    <row r="195" spans="1:5" x14ac:dyDescent="0.25">
      <c r="A195" t="s">
        <v>8219</v>
      </c>
      <c r="B195">
        <v>222</v>
      </c>
      <c r="D195" t="s">
        <v>8221</v>
      </c>
      <c r="E195">
        <v>6</v>
      </c>
    </row>
    <row r="196" spans="1:5" x14ac:dyDescent="0.25">
      <c r="A196" t="s">
        <v>8219</v>
      </c>
      <c r="B196">
        <v>120</v>
      </c>
      <c r="D196" t="s">
        <v>8221</v>
      </c>
      <c r="E196">
        <v>22</v>
      </c>
    </row>
    <row r="197" spans="1:5" x14ac:dyDescent="0.25">
      <c r="A197" t="s">
        <v>8219</v>
      </c>
      <c r="B197">
        <v>126</v>
      </c>
      <c r="D197" t="s">
        <v>8221</v>
      </c>
      <c r="E197">
        <v>0</v>
      </c>
    </row>
    <row r="198" spans="1:5" x14ac:dyDescent="0.25">
      <c r="A198" t="s">
        <v>8219</v>
      </c>
      <c r="B198">
        <v>158</v>
      </c>
      <c r="D198" t="s">
        <v>8221</v>
      </c>
      <c r="E198">
        <v>1</v>
      </c>
    </row>
    <row r="199" spans="1:5" x14ac:dyDescent="0.25">
      <c r="A199" t="s">
        <v>8219</v>
      </c>
      <c r="B199">
        <v>316</v>
      </c>
      <c r="D199" t="s">
        <v>8221</v>
      </c>
      <c r="E199">
        <v>20</v>
      </c>
    </row>
    <row r="200" spans="1:5" x14ac:dyDescent="0.25">
      <c r="A200" t="s">
        <v>8219</v>
      </c>
      <c r="B200">
        <v>284</v>
      </c>
      <c r="D200" t="s">
        <v>8221</v>
      </c>
      <c r="E200">
        <v>0</v>
      </c>
    </row>
    <row r="201" spans="1:5" x14ac:dyDescent="0.25">
      <c r="A201" t="s">
        <v>8219</v>
      </c>
      <c r="B201">
        <v>51</v>
      </c>
      <c r="D201" t="s">
        <v>8221</v>
      </c>
      <c r="E201">
        <v>1</v>
      </c>
    </row>
    <row r="202" spans="1:5" x14ac:dyDescent="0.25">
      <c r="A202" t="s">
        <v>8219</v>
      </c>
      <c r="B202">
        <v>158</v>
      </c>
      <c r="D202" t="s">
        <v>8221</v>
      </c>
      <c r="E202">
        <v>3</v>
      </c>
    </row>
    <row r="203" spans="1:5" x14ac:dyDescent="0.25">
      <c r="A203" t="s">
        <v>8219</v>
      </c>
      <c r="B203">
        <v>337</v>
      </c>
      <c r="D203" t="s">
        <v>8221</v>
      </c>
      <c r="E203">
        <v>2</v>
      </c>
    </row>
    <row r="204" spans="1:5" x14ac:dyDescent="0.25">
      <c r="A204" t="s">
        <v>8219</v>
      </c>
      <c r="B204">
        <v>186</v>
      </c>
      <c r="D204" t="s">
        <v>8221</v>
      </c>
      <c r="E204">
        <v>0</v>
      </c>
    </row>
    <row r="205" spans="1:5" x14ac:dyDescent="0.25">
      <c r="A205" t="s">
        <v>8219</v>
      </c>
      <c r="B205">
        <v>58</v>
      </c>
      <c r="D205" t="s">
        <v>8221</v>
      </c>
      <c r="E205">
        <v>2</v>
      </c>
    </row>
    <row r="206" spans="1:5" x14ac:dyDescent="0.25">
      <c r="A206" t="s">
        <v>8219</v>
      </c>
      <c r="B206">
        <v>82</v>
      </c>
      <c r="D206" t="s">
        <v>8221</v>
      </c>
      <c r="E206">
        <v>1</v>
      </c>
    </row>
    <row r="207" spans="1:5" x14ac:dyDescent="0.25">
      <c r="A207" t="s">
        <v>8219</v>
      </c>
      <c r="B207">
        <v>736</v>
      </c>
      <c r="D207" t="s">
        <v>8221</v>
      </c>
      <c r="E207">
        <v>0</v>
      </c>
    </row>
    <row r="208" spans="1:5" x14ac:dyDescent="0.25">
      <c r="A208" t="s">
        <v>8219</v>
      </c>
      <c r="B208">
        <v>1151</v>
      </c>
      <c r="D208" t="s">
        <v>8221</v>
      </c>
      <c r="E208">
        <v>1</v>
      </c>
    </row>
    <row r="209" spans="1:5" x14ac:dyDescent="0.25">
      <c r="A209" t="s">
        <v>8219</v>
      </c>
      <c r="B209">
        <v>34</v>
      </c>
      <c r="D209" t="s">
        <v>8221</v>
      </c>
      <c r="E209">
        <v>0</v>
      </c>
    </row>
    <row r="210" spans="1:5" x14ac:dyDescent="0.25">
      <c r="A210" t="s">
        <v>8219</v>
      </c>
      <c r="B210">
        <v>498</v>
      </c>
      <c r="D210" t="s">
        <v>8221</v>
      </c>
      <c r="E210">
        <v>5</v>
      </c>
    </row>
    <row r="211" spans="1:5" x14ac:dyDescent="0.25">
      <c r="A211" t="s">
        <v>8219</v>
      </c>
      <c r="B211">
        <v>167</v>
      </c>
      <c r="D211" t="s">
        <v>8221</v>
      </c>
      <c r="E211">
        <v>1</v>
      </c>
    </row>
    <row r="212" spans="1:5" x14ac:dyDescent="0.25">
      <c r="A212" t="s">
        <v>8219</v>
      </c>
      <c r="B212">
        <v>340</v>
      </c>
      <c r="D212" t="s">
        <v>8221</v>
      </c>
      <c r="E212">
        <v>1</v>
      </c>
    </row>
    <row r="213" spans="1:5" x14ac:dyDescent="0.25">
      <c r="A213" t="s">
        <v>8219</v>
      </c>
      <c r="B213">
        <v>438</v>
      </c>
      <c r="D213" t="s">
        <v>8221</v>
      </c>
      <c r="E213">
        <v>2</v>
      </c>
    </row>
    <row r="214" spans="1:5" x14ac:dyDescent="0.25">
      <c r="A214" t="s">
        <v>8219</v>
      </c>
      <c r="B214">
        <v>555</v>
      </c>
      <c r="D214" t="s">
        <v>8221</v>
      </c>
      <c r="E214">
        <v>0</v>
      </c>
    </row>
    <row r="215" spans="1:5" x14ac:dyDescent="0.25">
      <c r="A215" t="s">
        <v>8219</v>
      </c>
      <c r="B215">
        <v>266</v>
      </c>
      <c r="D215" t="s">
        <v>8221</v>
      </c>
      <c r="E215">
        <v>9</v>
      </c>
    </row>
    <row r="216" spans="1:5" x14ac:dyDescent="0.25">
      <c r="A216" t="s">
        <v>8219</v>
      </c>
      <c r="B216">
        <v>69</v>
      </c>
      <c r="D216" t="s">
        <v>8221</v>
      </c>
      <c r="E216">
        <v>4</v>
      </c>
    </row>
    <row r="217" spans="1:5" x14ac:dyDescent="0.25">
      <c r="A217" t="s">
        <v>8219</v>
      </c>
      <c r="B217">
        <v>80</v>
      </c>
      <c r="D217" t="s">
        <v>8221</v>
      </c>
      <c r="E217">
        <v>4</v>
      </c>
    </row>
    <row r="218" spans="1:5" x14ac:dyDescent="0.25">
      <c r="A218" t="s">
        <v>8219</v>
      </c>
      <c r="B218">
        <v>493</v>
      </c>
      <c r="D218" t="s">
        <v>8221</v>
      </c>
      <c r="E218">
        <v>1</v>
      </c>
    </row>
    <row r="219" spans="1:5" x14ac:dyDescent="0.25">
      <c r="A219" t="s">
        <v>8219</v>
      </c>
      <c r="B219">
        <v>31</v>
      </c>
      <c r="D219" t="s">
        <v>8221</v>
      </c>
      <c r="E219">
        <v>1</v>
      </c>
    </row>
    <row r="220" spans="1:5" x14ac:dyDescent="0.25">
      <c r="A220" t="s">
        <v>8219</v>
      </c>
      <c r="B220">
        <v>236</v>
      </c>
      <c r="D220" t="s">
        <v>8221</v>
      </c>
      <c r="E220">
        <v>7</v>
      </c>
    </row>
    <row r="221" spans="1:5" x14ac:dyDescent="0.25">
      <c r="A221" t="s">
        <v>8219</v>
      </c>
      <c r="B221">
        <v>89</v>
      </c>
      <c r="D221" t="s">
        <v>8221</v>
      </c>
      <c r="E221">
        <v>5</v>
      </c>
    </row>
    <row r="222" spans="1:5" x14ac:dyDescent="0.25">
      <c r="A222" t="s">
        <v>8219</v>
      </c>
      <c r="B222">
        <v>299</v>
      </c>
      <c r="D222" t="s">
        <v>8221</v>
      </c>
      <c r="E222">
        <v>1</v>
      </c>
    </row>
    <row r="223" spans="1:5" x14ac:dyDescent="0.25">
      <c r="A223" t="s">
        <v>8219</v>
      </c>
      <c r="B223">
        <v>55</v>
      </c>
      <c r="D223" t="s">
        <v>8221</v>
      </c>
      <c r="E223">
        <v>0</v>
      </c>
    </row>
    <row r="224" spans="1:5" x14ac:dyDescent="0.25">
      <c r="A224" t="s">
        <v>8219</v>
      </c>
      <c r="B224">
        <v>325</v>
      </c>
      <c r="D224" t="s">
        <v>8221</v>
      </c>
      <c r="E224">
        <v>0</v>
      </c>
    </row>
    <row r="225" spans="1:5" x14ac:dyDescent="0.25">
      <c r="A225" t="s">
        <v>8219</v>
      </c>
      <c r="B225">
        <v>524</v>
      </c>
      <c r="D225" t="s">
        <v>8221</v>
      </c>
      <c r="E225">
        <v>1</v>
      </c>
    </row>
    <row r="226" spans="1:5" x14ac:dyDescent="0.25">
      <c r="A226" t="s">
        <v>8219</v>
      </c>
      <c r="B226">
        <v>285</v>
      </c>
      <c r="D226" t="s">
        <v>8221</v>
      </c>
      <c r="E226">
        <v>2</v>
      </c>
    </row>
    <row r="227" spans="1:5" x14ac:dyDescent="0.25">
      <c r="A227" t="s">
        <v>8219</v>
      </c>
      <c r="B227">
        <v>179</v>
      </c>
      <c r="D227" t="s">
        <v>8221</v>
      </c>
      <c r="E227">
        <v>0</v>
      </c>
    </row>
    <row r="228" spans="1:5" x14ac:dyDescent="0.25">
      <c r="A228" t="s">
        <v>8219</v>
      </c>
      <c r="B228">
        <v>188</v>
      </c>
      <c r="D228" t="s">
        <v>8221</v>
      </c>
      <c r="E228">
        <v>4</v>
      </c>
    </row>
    <row r="229" spans="1:5" x14ac:dyDescent="0.25">
      <c r="A229" t="s">
        <v>8219</v>
      </c>
      <c r="B229">
        <v>379</v>
      </c>
      <c r="D229" t="s">
        <v>8221</v>
      </c>
      <c r="E229">
        <v>7</v>
      </c>
    </row>
    <row r="230" spans="1:5" x14ac:dyDescent="0.25">
      <c r="A230" t="s">
        <v>8219</v>
      </c>
      <c r="B230">
        <v>119</v>
      </c>
      <c r="D230" t="s">
        <v>8221</v>
      </c>
      <c r="E230">
        <v>2</v>
      </c>
    </row>
    <row r="231" spans="1:5" x14ac:dyDescent="0.25">
      <c r="A231" t="s">
        <v>8219</v>
      </c>
      <c r="B231">
        <v>167</v>
      </c>
      <c r="D231" t="s">
        <v>8221</v>
      </c>
      <c r="E231">
        <v>1</v>
      </c>
    </row>
    <row r="232" spans="1:5" x14ac:dyDescent="0.25">
      <c r="A232" t="s">
        <v>8219</v>
      </c>
      <c r="B232">
        <v>221</v>
      </c>
      <c r="D232" t="s">
        <v>8221</v>
      </c>
      <c r="E232">
        <v>9</v>
      </c>
    </row>
    <row r="233" spans="1:5" x14ac:dyDescent="0.25">
      <c r="A233" t="s">
        <v>8219</v>
      </c>
      <c r="B233">
        <v>964</v>
      </c>
      <c r="D233" t="s">
        <v>8221</v>
      </c>
      <c r="E233">
        <v>2</v>
      </c>
    </row>
    <row r="234" spans="1:5" x14ac:dyDescent="0.25">
      <c r="A234" t="s">
        <v>8219</v>
      </c>
      <c r="B234">
        <v>286</v>
      </c>
      <c r="D234" t="s">
        <v>8221</v>
      </c>
      <c r="E234">
        <v>1</v>
      </c>
    </row>
    <row r="235" spans="1:5" x14ac:dyDescent="0.25">
      <c r="A235" t="s">
        <v>8219</v>
      </c>
      <c r="B235">
        <v>613</v>
      </c>
      <c r="D235" t="s">
        <v>8221</v>
      </c>
      <c r="E235">
        <v>7</v>
      </c>
    </row>
    <row r="236" spans="1:5" x14ac:dyDescent="0.25">
      <c r="A236" t="s">
        <v>8219</v>
      </c>
      <c r="B236">
        <v>29</v>
      </c>
      <c r="D236" t="s">
        <v>8221</v>
      </c>
      <c r="E236">
        <v>2</v>
      </c>
    </row>
    <row r="237" spans="1:5" x14ac:dyDescent="0.25">
      <c r="A237" t="s">
        <v>8219</v>
      </c>
      <c r="B237">
        <v>165</v>
      </c>
      <c r="D237" t="s">
        <v>8221</v>
      </c>
      <c r="E237">
        <v>8</v>
      </c>
    </row>
    <row r="238" spans="1:5" x14ac:dyDescent="0.25">
      <c r="A238" t="s">
        <v>8219</v>
      </c>
      <c r="B238">
        <v>97</v>
      </c>
      <c r="D238" t="s">
        <v>8221</v>
      </c>
      <c r="E238">
        <v>2</v>
      </c>
    </row>
    <row r="239" spans="1:5" x14ac:dyDescent="0.25">
      <c r="A239" t="s">
        <v>8219</v>
      </c>
      <c r="B239">
        <v>303</v>
      </c>
      <c r="D239" t="s">
        <v>8221</v>
      </c>
      <c r="E239">
        <v>2</v>
      </c>
    </row>
    <row r="240" spans="1:5" x14ac:dyDescent="0.25">
      <c r="A240" t="s">
        <v>8219</v>
      </c>
      <c r="B240">
        <v>267</v>
      </c>
      <c r="D240" t="s">
        <v>8221</v>
      </c>
      <c r="E240">
        <v>7</v>
      </c>
    </row>
    <row r="241" spans="1:5" x14ac:dyDescent="0.25">
      <c r="A241" t="s">
        <v>8219</v>
      </c>
      <c r="B241">
        <v>302</v>
      </c>
      <c r="D241" t="s">
        <v>8221</v>
      </c>
      <c r="E241">
        <v>2</v>
      </c>
    </row>
    <row r="242" spans="1:5" x14ac:dyDescent="0.25">
      <c r="A242" t="s">
        <v>8219</v>
      </c>
      <c r="B242">
        <v>87</v>
      </c>
      <c r="D242" t="s">
        <v>8221</v>
      </c>
      <c r="E242">
        <v>18</v>
      </c>
    </row>
    <row r="243" spans="1:5" x14ac:dyDescent="0.25">
      <c r="A243" t="s">
        <v>8219</v>
      </c>
      <c r="B243">
        <v>354</v>
      </c>
      <c r="D243" t="s">
        <v>8221</v>
      </c>
      <c r="E243">
        <v>9</v>
      </c>
    </row>
    <row r="244" spans="1:5" x14ac:dyDescent="0.25">
      <c r="A244" t="s">
        <v>8219</v>
      </c>
      <c r="B244">
        <v>86</v>
      </c>
      <c r="D244" t="s">
        <v>8221</v>
      </c>
      <c r="E244">
        <v>4</v>
      </c>
    </row>
    <row r="245" spans="1:5" x14ac:dyDescent="0.25">
      <c r="A245" t="s">
        <v>8219</v>
      </c>
      <c r="B245">
        <v>26</v>
      </c>
      <c r="D245" t="s">
        <v>8221</v>
      </c>
      <c r="E245">
        <v>7</v>
      </c>
    </row>
    <row r="246" spans="1:5" x14ac:dyDescent="0.25">
      <c r="A246" t="s">
        <v>8219</v>
      </c>
      <c r="B246">
        <v>113</v>
      </c>
      <c r="D246" t="s">
        <v>8221</v>
      </c>
      <c r="E246">
        <v>29</v>
      </c>
    </row>
    <row r="247" spans="1:5" x14ac:dyDescent="0.25">
      <c r="A247" t="s">
        <v>8219</v>
      </c>
      <c r="B247">
        <v>65</v>
      </c>
      <c r="D247" t="s">
        <v>8221</v>
      </c>
      <c r="E247">
        <v>12</v>
      </c>
    </row>
    <row r="248" spans="1:5" x14ac:dyDescent="0.25">
      <c r="A248" t="s">
        <v>8219</v>
      </c>
      <c r="B248">
        <v>134</v>
      </c>
      <c r="D248" t="s">
        <v>8221</v>
      </c>
      <c r="E248">
        <v>4</v>
      </c>
    </row>
    <row r="249" spans="1:5" x14ac:dyDescent="0.25">
      <c r="A249" t="s">
        <v>8219</v>
      </c>
      <c r="B249">
        <v>119</v>
      </c>
      <c r="D249" t="s">
        <v>8221</v>
      </c>
      <c r="E249">
        <v>28</v>
      </c>
    </row>
    <row r="250" spans="1:5" x14ac:dyDescent="0.25">
      <c r="A250" t="s">
        <v>8219</v>
      </c>
      <c r="B250">
        <v>159</v>
      </c>
      <c r="D250" t="s">
        <v>8221</v>
      </c>
      <c r="E250">
        <v>25</v>
      </c>
    </row>
    <row r="251" spans="1:5" x14ac:dyDescent="0.25">
      <c r="A251" t="s">
        <v>8219</v>
      </c>
      <c r="B251">
        <v>167</v>
      </c>
      <c r="D251" t="s">
        <v>8221</v>
      </c>
      <c r="E251">
        <v>28</v>
      </c>
    </row>
    <row r="252" spans="1:5" x14ac:dyDescent="0.25">
      <c r="A252" t="s">
        <v>8219</v>
      </c>
      <c r="B252">
        <v>43</v>
      </c>
      <c r="D252" t="s">
        <v>8221</v>
      </c>
      <c r="E252">
        <v>310</v>
      </c>
    </row>
    <row r="253" spans="1:5" x14ac:dyDescent="0.25">
      <c r="A253" t="s">
        <v>8219</v>
      </c>
      <c r="B253">
        <v>1062</v>
      </c>
      <c r="D253" t="s">
        <v>8221</v>
      </c>
      <c r="E253">
        <v>15</v>
      </c>
    </row>
    <row r="254" spans="1:5" x14ac:dyDescent="0.25">
      <c r="A254" t="s">
        <v>8219</v>
      </c>
      <c r="B254">
        <v>9</v>
      </c>
      <c r="D254" t="s">
        <v>8221</v>
      </c>
      <c r="E254">
        <v>215</v>
      </c>
    </row>
    <row r="255" spans="1:5" x14ac:dyDescent="0.25">
      <c r="A255" t="s">
        <v>8219</v>
      </c>
      <c r="B255">
        <v>89</v>
      </c>
      <c r="D255" t="s">
        <v>8221</v>
      </c>
      <c r="E255">
        <v>3</v>
      </c>
    </row>
    <row r="256" spans="1:5" x14ac:dyDescent="0.25">
      <c r="A256" t="s">
        <v>8219</v>
      </c>
      <c r="B256">
        <v>174</v>
      </c>
      <c r="D256" t="s">
        <v>8221</v>
      </c>
      <c r="E256">
        <v>2</v>
      </c>
    </row>
    <row r="257" spans="1:5" x14ac:dyDescent="0.25">
      <c r="A257" t="s">
        <v>8219</v>
      </c>
      <c r="B257">
        <v>14</v>
      </c>
      <c r="D257" t="s">
        <v>8221</v>
      </c>
      <c r="E257">
        <v>26</v>
      </c>
    </row>
    <row r="258" spans="1:5" x14ac:dyDescent="0.25">
      <c r="A258" t="s">
        <v>8219</v>
      </c>
      <c r="B258">
        <v>48</v>
      </c>
      <c r="D258" t="s">
        <v>8221</v>
      </c>
      <c r="E258">
        <v>24</v>
      </c>
    </row>
    <row r="259" spans="1:5" x14ac:dyDescent="0.25">
      <c r="A259" t="s">
        <v>8219</v>
      </c>
      <c r="B259">
        <v>133</v>
      </c>
      <c r="D259" t="s">
        <v>8221</v>
      </c>
      <c r="E259">
        <v>96</v>
      </c>
    </row>
    <row r="260" spans="1:5" x14ac:dyDescent="0.25">
      <c r="A260" t="s">
        <v>8219</v>
      </c>
      <c r="B260">
        <v>83</v>
      </c>
      <c r="D260" t="s">
        <v>8221</v>
      </c>
      <c r="E260">
        <v>17</v>
      </c>
    </row>
    <row r="261" spans="1:5" x14ac:dyDescent="0.25">
      <c r="A261" t="s">
        <v>8219</v>
      </c>
      <c r="B261">
        <v>149</v>
      </c>
      <c r="D261" t="s">
        <v>8221</v>
      </c>
      <c r="E261">
        <v>94</v>
      </c>
    </row>
    <row r="262" spans="1:5" x14ac:dyDescent="0.25">
      <c r="A262" t="s">
        <v>8219</v>
      </c>
      <c r="B262">
        <v>49</v>
      </c>
      <c r="D262" t="s">
        <v>8221</v>
      </c>
      <c r="E262">
        <v>129</v>
      </c>
    </row>
    <row r="263" spans="1:5" x14ac:dyDescent="0.25">
      <c r="A263" t="s">
        <v>8219</v>
      </c>
      <c r="B263">
        <v>251</v>
      </c>
      <c r="D263" t="s">
        <v>8221</v>
      </c>
      <c r="E263">
        <v>1</v>
      </c>
    </row>
    <row r="264" spans="1:5" x14ac:dyDescent="0.25">
      <c r="A264" t="s">
        <v>8219</v>
      </c>
      <c r="B264">
        <v>22</v>
      </c>
      <c r="D264" t="s">
        <v>8221</v>
      </c>
      <c r="E264">
        <v>4</v>
      </c>
    </row>
    <row r="265" spans="1:5" x14ac:dyDescent="0.25">
      <c r="A265" t="s">
        <v>8219</v>
      </c>
      <c r="B265">
        <v>48</v>
      </c>
      <c r="D265" t="s">
        <v>8221</v>
      </c>
      <c r="E265">
        <v>3</v>
      </c>
    </row>
    <row r="266" spans="1:5" x14ac:dyDescent="0.25">
      <c r="A266" t="s">
        <v>8219</v>
      </c>
      <c r="B266">
        <v>383</v>
      </c>
      <c r="D266" t="s">
        <v>8221</v>
      </c>
      <c r="E266">
        <v>135</v>
      </c>
    </row>
    <row r="267" spans="1:5" x14ac:dyDescent="0.25">
      <c r="A267" t="s">
        <v>8219</v>
      </c>
      <c r="B267">
        <v>237</v>
      </c>
      <c r="D267" t="s">
        <v>8221</v>
      </c>
      <c r="E267">
        <v>10</v>
      </c>
    </row>
    <row r="268" spans="1:5" x14ac:dyDescent="0.25">
      <c r="A268" t="s">
        <v>8219</v>
      </c>
      <c r="B268">
        <v>13</v>
      </c>
      <c r="D268" t="s">
        <v>8221</v>
      </c>
      <c r="E268">
        <v>0</v>
      </c>
    </row>
    <row r="269" spans="1:5" x14ac:dyDescent="0.25">
      <c r="A269" t="s">
        <v>8219</v>
      </c>
      <c r="B269">
        <v>562</v>
      </c>
      <c r="D269" t="s">
        <v>8221</v>
      </c>
      <c r="E269">
        <v>6</v>
      </c>
    </row>
    <row r="270" spans="1:5" x14ac:dyDescent="0.25">
      <c r="A270" t="s">
        <v>8219</v>
      </c>
      <c r="B270">
        <v>71</v>
      </c>
      <c r="D270" t="s">
        <v>8221</v>
      </c>
      <c r="E270">
        <v>36</v>
      </c>
    </row>
    <row r="271" spans="1:5" x14ac:dyDescent="0.25">
      <c r="A271" t="s">
        <v>8219</v>
      </c>
      <c r="B271">
        <v>1510</v>
      </c>
      <c r="D271" t="s">
        <v>8221</v>
      </c>
      <c r="E271">
        <v>336</v>
      </c>
    </row>
    <row r="272" spans="1:5" x14ac:dyDescent="0.25">
      <c r="A272" t="s">
        <v>8219</v>
      </c>
      <c r="B272">
        <v>14</v>
      </c>
      <c r="D272" t="s">
        <v>8221</v>
      </c>
      <c r="E272">
        <v>34</v>
      </c>
    </row>
    <row r="273" spans="1:5" x14ac:dyDescent="0.25">
      <c r="A273" t="s">
        <v>8219</v>
      </c>
      <c r="B273">
        <v>193</v>
      </c>
      <c r="D273" t="s">
        <v>8221</v>
      </c>
      <c r="E273">
        <v>10</v>
      </c>
    </row>
    <row r="274" spans="1:5" x14ac:dyDescent="0.25">
      <c r="A274" t="s">
        <v>8219</v>
      </c>
      <c r="B274">
        <v>206</v>
      </c>
      <c r="D274" t="s">
        <v>8221</v>
      </c>
      <c r="E274">
        <v>201</v>
      </c>
    </row>
    <row r="275" spans="1:5" x14ac:dyDescent="0.25">
      <c r="A275" t="s">
        <v>8219</v>
      </c>
      <c r="B275">
        <v>351</v>
      </c>
      <c r="D275" t="s">
        <v>8221</v>
      </c>
      <c r="E275">
        <v>296</v>
      </c>
    </row>
    <row r="276" spans="1:5" x14ac:dyDescent="0.25">
      <c r="A276" t="s">
        <v>8219</v>
      </c>
      <c r="B276">
        <v>50</v>
      </c>
      <c r="D276" t="s">
        <v>8221</v>
      </c>
      <c r="E276">
        <v>7</v>
      </c>
    </row>
    <row r="277" spans="1:5" x14ac:dyDescent="0.25">
      <c r="A277" t="s">
        <v>8219</v>
      </c>
      <c r="B277">
        <v>184</v>
      </c>
      <c r="D277" t="s">
        <v>8221</v>
      </c>
      <c r="E277">
        <v>7</v>
      </c>
    </row>
    <row r="278" spans="1:5" x14ac:dyDescent="0.25">
      <c r="A278" t="s">
        <v>8219</v>
      </c>
      <c r="B278">
        <v>196</v>
      </c>
      <c r="D278" t="s">
        <v>8221</v>
      </c>
      <c r="E278">
        <v>1</v>
      </c>
    </row>
    <row r="279" spans="1:5" x14ac:dyDescent="0.25">
      <c r="A279" t="s">
        <v>8219</v>
      </c>
      <c r="B279">
        <v>229</v>
      </c>
      <c r="D279" t="s">
        <v>8221</v>
      </c>
      <c r="E279">
        <v>114</v>
      </c>
    </row>
    <row r="280" spans="1:5" x14ac:dyDescent="0.25">
      <c r="A280" t="s">
        <v>8219</v>
      </c>
      <c r="B280">
        <v>67</v>
      </c>
      <c r="D280" t="s">
        <v>8221</v>
      </c>
      <c r="E280">
        <v>29</v>
      </c>
    </row>
    <row r="281" spans="1:5" x14ac:dyDescent="0.25">
      <c r="A281" t="s">
        <v>8219</v>
      </c>
      <c r="B281">
        <v>95</v>
      </c>
      <c r="D281" t="s">
        <v>8221</v>
      </c>
      <c r="E281">
        <v>890</v>
      </c>
    </row>
    <row r="282" spans="1:5" x14ac:dyDescent="0.25">
      <c r="A282" t="s">
        <v>8219</v>
      </c>
      <c r="B282">
        <v>62</v>
      </c>
      <c r="D282" t="s">
        <v>8221</v>
      </c>
      <c r="E282">
        <v>31</v>
      </c>
    </row>
    <row r="283" spans="1:5" x14ac:dyDescent="0.25">
      <c r="A283" t="s">
        <v>8219</v>
      </c>
      <c r="B283">
        <v>73</v>
      </c>
      <c r="D283" t="s">
        <v>8221</v>
      </c>
      <c r="E283">
        <v>21</v>
      </c>
    </row>
    <row r="284" spans="1:5" x14ac:dyDescent="0.25">
      <c r="A284" t="s">
        <v>8219</v>
      </c>
      <c r="B284">
        <v>43</v>
      </c>
      <c r="D284" t="s">
        <v>8221</v>
      </c>
      <c r="E284">
        <v>37</v>
      </c>
    </row>
    <row r="285" spans="1:5" x14ac:dyDescent="0.25">
      <c r="A285" t="s">
        <v>8219</v>
      </c>
      <c r="B285">
        <v>70</v>
      </c>
      <c r="D285" t="s">
        <v>8221</v>
      </c>
      <c r="E285">
        <v>7</v>
      </c>
    </row>
    <row r="286" spans="1:5" x14ac:dyDescent="0.25">
      <c r="A286" t="s">
        <v>8219</v>
      </c>
      <c r="B286">
        <v>271</v>
      </c>
      <c r="D286" t="s">
        <v>8221</v>
      </c>
      <c r="E286">
        <v>4</v>
      </c>
    </row>
    <row r="287" spans="1:5" x14ac:dyDescent="0.25">
      <c r="A287" t="s">
        <v>8219</v>
      </c>
      <c r="B287">
        <v>55</v>
      </c>
      <c r="D287" t="s">
        <v>8221</v>
      </c>
      <c r="E287">
        <v>5</v>
      </c>
    </row>
    <row r="288" spans="1:5" x14ac:dyDescent="0.25">
      <c r="A288" t="s">
        <v>8219</v>
      </c>
      <c r="B288">
        <v>35</v>
      </c>
      <c r="D288" t="s">
        <v>8221</v>
      </c>
      <c r="E288">
        <v>0</v>
      </c>
    </row>
    <row r="289" spans="1:5" x14ac:dyDescent="0.25">
      <c r="A289" t="s">
        <v>8219</v>
      </c>
      <c r="B289">
        <v>22</v>
      </c>
      <c r="D289" t="s">
        <v>8221</v>
      </c>
      <c r="E289">
        <v>456</v>
      </c>
    </row>
    <row r="290" spans="1:5" x14ac:dyDescent="0.25">
      <c r="A290" t="s">
        <v>8219</v>
      </c>
      <c r="B290">
        <v>38</v>
      </c>
      <c r="D290" t="s">
        <v>8221</v>
      </c>
      <c r="E290">
        <v>369</v>
      </c>
    </row>
    <row r="291" spans="1:5" x14ac:dyDescent="0.25">
      <c r="A291" t="s">
        <v>8219</v>
      </c>
      <c r="B291">
        <v>15</v>
      </c>
      <c r="D291" t="s">
        <v>8221</v>
      </c>
      <c r="E291">
        <v>2</v>
      </c>
    </row>
    <row r="292" spans="1:5" x14ac:dyDescent="0.25">
      <c r="A292" t="s">
        <v>8219</v>
      </c>
      <c r="B292">
        <v>7</v>
      </c>
      <c r="D292" t="s">
        <v>8221</v>
      </c>
      <c r="E292">
        <v>0</v>
      </c>
    </row>
    <row r="293" spans="1:5" x14ac:dyDescent="0.25">
      <c r="A293" t="s">
        <v>8219</v>
      </c>
      <c r="B293">
        <v>241</v>
      </c>
      <c r="D293" t="s">
        <v>8221</v>
      </c>
      <c r="E293">
        <v>338</v>
      </c>
    </row>
    <row r="294" spans="1:5" x14ac:dyDescent="0.25">
      <c r="A294" t="s">
        <v>8219</v>
      </c>
      <c r="B294">
        <v>55</v>
      </c>
      <c r="D294" t="s">
        <v>8221</v>
      </c>
      <c r="E294">
        <v>4</v>
      </c>
    </row>
    <row r="295" spans="1:5" x14ac:dyDescent="0.25">
      <c r="A295" t="s">
        <v>8219</v>
      </c>
      <c r="B295">
        <v>171</v>
      </c>
      <c r="D295" t="s">
        <v>8221</v>
      </c>
      <c r="E295">
        <v>1</v>
      </c>
    </row>
    <row r="296" spans="1:5" x14ac:dyDescent="0.25">
      <c r="A296" t="s">
        <v>8219</v>
      </c>
      <c r="B296">
        <v>208</v>
      </c>
      <c r="D296" t="s">
        <v>8221</v>
      </c>
      <c r="E296">
        <v>28</v>
      </c>
    </row>
    <row r="297" spans="1:5" x14ac:dyDescent="0.25">
      <c r="A297" t="s">
        <v>8219</v>
      </c>
      <c r="B297">
        <v>21</v>
      </c>
      <c r="D297" t="s">
        <v>8221</v>
      </c>
      <c r="E297">
        <v>12</v>
      </c>
    </row>
    <row r="298" spans="1:5" x14ac:dyDescent="0.25">
      <c r="A298" t="s">
        <v>8219</v>
      </c>
      <c r="B298">
        <v>25</v>
      </c>
      <c r="D298" t="s">
        <v>8221</v>
      </c>
      <c r="E298">
        <v>16</v>
      </c>
    </row>
    <row r="299" spans="1:5" x14ac:dyDescent="0.25">
      <c r="A299" t="s">
        <v>8219</v>
      </c>
      <c r="B299">
        <v>52</v>
      </c>
      <c r="D299" t="s">
        <v>8221</v>
      </c>
      <c r="E299">
        <v>4</v>
      </c>
    </row>
    <row r="300" spans="1:5" x14ac:dyDescent="0.25">
      <c r="A300" t="s">
        <v>8219</v>
      </c>
      <c r="B300">
        <v>104</v>
      </c>
      <c r="D300" t="s">
        <v>8221</v>
      </c>
      <c r="E300">
        <v>4</v>
      </c>
    </row>
    <row r="301" spans="1:5" x14ac:dyDescent="0.25">
      <c r="A301" t="s">
        <v>8219</v>
      </c>
      <c r="B301">
        <v>73</v>
      </c>
      <c r="D301" t="s">
        <v>8221</v>
      </c>
      <c r="E301">
        <v>10</v>
      </c>
    </row>
    <row r="302" spans="1:5" x14ac:dyDescent="0.25">
      <c r="A302" t="s">
        <v>8219</v>
      </c>
      <c r="B302">
        <v>34</v>
      </c>
      <c r="D302" t="s">
        <v>8221</v>
      </c>
      <c r="E302">
        <v>0</v>
      </c>
    </row>
    <row r="303" spans="1:5" x14ac:dyDescent="0.25">
      <c r="A303" t="s">
        <v>8219</v>
      </c>
      <c r="B303">
        <v>56</v>
      </c>
      <c r="D303" t="s">
        <v>8221</v>
      </c>
      <c r="E303">
        <v>6</v>
      </c>
    </row>
    <row r="304" spans="1:5" x14ac:dyDescent="0.25">
      <c r="A304" t="s">
        <v>8219</v>
      </c>
      <c r="B304">
        <v>31</v>
      </c>
      <c r="D304" t="s">
        <v>8221</v>
      </c>
      <c r="E304">
        <v>0</v>
      </c>
    </row>
    <row r="305" spans="1:5" x14ac:dyDescent="0.25">
      <c r="A305" t="s">
        <v>8219</v>
      </c>
      <c r="B305">
        <v>84</v>
      </c>
      <c r="D305" t="s">
        <v>8221</v>
      </c>
      <c r="E305">
        <v>1</v>
      </c>
    </row>
    <row r="306" spans="1:5" x14ac:dyDescent="0.25">
      <c r="A306" t="s">
        <v>8219</v>
      </c>
      <c r="B306">
        <v>130</v>
      </c>
      <c r="D306" t="s">
        <v>8221</v>
      </c>
      <c r="E306">
        <v>0</v>
      </c>
    </row>
    <row r="307" spans="1:5" x14ac:dyDescent="0.25">
      <c r="A307" t="s">
        <v>8219</v>
      </c>
      <c r="B307">
        <v>12</v>
      </c>
      <c r="D307" t="s">
        <v>8221</v>
      </c>
      <c r="E307">
        <v>44</v>
      </c>
    </row>
    <row r="308" spans="1:5" x14ac:dyDescent="0.25">
      <c r="A308" t="s">
        <v>8219</v>
      </c>
      <c r="B308">
        <v>23</v>
      </c>
      <c r="D308" t="s">
        <v>8221</v>
      </c>
      <c r="E308">
        <v>0</v>
      </c>
    </row>
    <row r="309" spans="1:5" x14ac:dyDescent="0.25">
      <c r="A309" t="s">
        <v>8219</v>
      </c>
      <c r="B309">
        <v>158</v>
      </c>
      <c r="D309" t="s">
        <v>8221</v>
      </c>
      <c r="E309">
        <v>3</v>
      </c>
    </row>
    <row r="310" spans="1:5" x14ac:dyDescent="0.25">
      <c r="A310" t="s">
        <v>8219</v>
      </c>
      <c r="B310">
        <v>30</v>
      </c>
      <c r="D310" t="s">
        <v>8221</v>
      </c>
      <c r="E310">
        <v>0</v>
      </c>
    </row>
    <row r="311" spans="1:5" x14ac:dyDescent="0.25">
      <c r="A311" t="s">
        <v>8219</v>
      </c>
      <c r="B311">
        <v>18</v>
      </c>
      <c r="D311" t="s">
        <v>8221</v>
      </c>
      <c r="E311">
        <v>52</v>
      </c>
    </row>
    <row r="312" spans="1:5" x14ac:dyDescent="0.25">
      <c r="A312" t="s">
        <v>8219</v>
      </c>
      <c r="B312">
        <v>29</v>
      </c>
      <c r="D312" t="s">
        <v>8221</v>
      </c>
      <c r="E312">
        <v>0</v>
      </c>
    </row>
    <row r="313" spans="1:5" x14ac:dyDescent="0.25">
      <c r="A313" t="s">
        <v>8219</v>
      </c>
      <c r="B313">
        <v>31</v>
      </c>
      <c r="D313" t="s">
        <v>8221</v>
      </c>
      <c r="E313">
        <v>1</v>
      </c>
    </row>
    <row r="314" spans="1:5" x14ac:dyDescent="0.25">
      <c r="A314" t="s">
        <v>8219</v>
      </c>
      <c r="B314">
        <v>173</v>
      </c>
      <c r="D314" t="s">
        <v>8221</v>
      </c>
      <c r="E314">
        <v>1</v>
      </c>
    </row>
    <row r="315" spans="1:5" x14ac:dyDescent="0.25">
      <c r="A315" t="s">
        <v>8219</v>
      </c>
      <c r="B315">
        <v>17</v>
      </c>
      <c r="D315" t="s">
        <v>8221</v>
      </c>
      <c r="E315">
        <v>2</v>
      </c>
    </row>
    <row r="316" spans="1:5" x14ac:dyDescent="0.25">
      <c r="A316" t="s">
        <v>8219</v>
      </c>
      <c r="B316">
        <v>48</v>
      </c>
      <c r="D316" t="s">
        <v>8221</v>
      </c>
      <c r="E316">
        <v>9</v>
      </c>
    </row>
    <row r="317" spans="1:5" x14ac:dyDescent="0.25">
      <c r="A317" t="s">
        <v>8219</v>
      </c>
      <c r="B317">
        <v>59</v>
      </c>
      <c r="D317" t="s">
        <v>8221</v>
      </c>
      <c r="E317">
        <v>5</v>
      </c>
    </row>
    <row r="318" spans="1:5" x14ac:dyDescent="0.25">
      <c r="A318" t="s">
        <v>8219</v>
      </c>
      <c r="B318">
        <v>39</v>
      </c>
      <c r="D318" t="s">
        <v>8221</v>
      </c>
      <c r="E318">
        <v>57</v>
      </c>
    </row>
    <row r="319" spans="1:5" x14ac:dyDescent="0.25">
      <c r="A319" t="s">
        <v>8219</v>
      </c>
      <c r="B319">
        <v>59</v>
      </c>
      <c r="D319" t="s">
        <v>8221</v>
      </c>
      <c r="E319">
        <v>3</v>
      </c>
    </row>
    <row r="320" spans="1:5" x14ac:dyDescent="0.25">
      <c r="A320" t="s">
        <v>8219</v>
      </c>
      <c r="B320">
        <v>60</v>
      </c>
      <c r="D320" t="s">
        <v>8221</v>
      </c>
      <c r="E320">
        <v>1</v>
      </c>
    </row>
    <row r="321" spans="1:5" x14ac:dyDescent="0.25">
      <c r="A321" t="s">
        <v>8219</v>
      </c>
      <c r="B321">
        <v>20</v>
      </c>
      <c r="D321" t="s">
        <v>8221</v>
      </c>
      <c r="E321">
        <v>6</v>
      </c>
    </row>
    <row r="322" spans="1:5" x14ac:dyDescent="0.25">
      <c r="A322" t="s">
        <v>8219</v>
      </c>
      <c r="B322">
        <v>2</v>
      </c>
      <c r="D322" t="s">
        <v>8221</v>
      </c>
      <c r="E322">
        <v>48</v>
      </c>
    </row>
    <row r="323" spans="1:5" x14ac:dyDescent="0.25">
      <c r="A323" t="s">
        <v>8219</v>
      </c>
      <c r="B323">
        <v>315</v>
      </c>
      <c r="D323" t="s">
        <v>8221</v>
      </c>
      <c r="E323">
        <v>2</v>
      </c>
    </row>
    <row r="324" spans="1:5" x14ac:dyDescent="0.25">
      <c r="A324" t="s">
        <v>8219</v>
      </c>
      <c r="B324">
        <v>2174</v>
      </c>
      <c r="D324" t="s">
        <v>8221</v>
      </c>
      <c r="E324">
        <v>4</v>
      </c>
    </row>
    <row r="325" spans="1:5" x14ac:dyDescent="0.25">
      <c r="A325" t="s">
        <v>8219</v>
      </c>
      <c r="B325">
        <v>152</v>
      </c>
      <c r="D325" t="s">
        <v>8221</v>
      </c>
      <c r="E325">
        <v>5</v>
      </c>
    </row>
    <row r="326" spans="1:5" x14ac:dyDescent="0.25">
      <c r="A326" t="s">
        <v>8219</v>
      </c>
      <c r="B326">
        <v>1021</v>
      </c>
      <c r="D326" t="s">
        <v>8221</v>
      </c>
      <c r="E326">
        <v>79</v>
      </c>
    </row>
    <row r="327" spans="1:5" x14ac:dyDescent="0.25">
      <c r="A327" t="s">
        <v>8219</v>
      </c>
      <c r="B327">
        <v>237</v>
      </c>
      <c r="D327" t="s">
        <v>8221</v>
      </c>
      <c r="E327">
        <v>2</v>
      </c>
    </row>
    <row r="328" spans="1:5" x14ac:dyDescent="0.25">
      <c r="A328" t="s">
        <v>8219</v>
      </c>
      <c r="B328">
        <v>27</v>
      </c>
      <c r="D328" t="s">
        <v>8221</v>
      </c>
      <c r="E328">
        <v>11</v>
      </c>
    </row>
    <row r="329" spans="1:5" x14ac:dyDescent="0.25">
      <c r="A329" t="s">
        <v>8219</v>
      </c>
      <c r="B329">
        <v>17</v>
      </c>
      <c r="D329" t="s">
        <v>8221</v>
      </c>
      <c r="E329">
        <v>11</v>
      </c>
    </row>
    <row r="330" spans="1:5" x14ac:dyDescent="0.25">
      <c r="A330" t="s">
        <v>8219</v>
      </c>
      <c r="B330">
        <v>27</v>
      </c>
      <c r="D330" t="s">
        <v>8221</v>
      </c>
      <c r="E330">
        <v>1</v>
      </c>
    </row>
    <row r="331" spans="1:5" x14ac:dyDescent="0.25">
      <c r="A331" t="s">
        <v>8219</v>
      </c>
      <c r="B331">
        <v>82</v>
      </c>
      <c r="D331" t="s">
        <v>8221</v>
      </c>
      <c r="E331">
        <v>3</v>
      </c>
    </row>
    <row r="332" spans="1:5" x14ac:dyDescent="0.25">
      <c r="A332" t="s">
        <v>8219</v>
      </c>
      <c r="B332">
        <v>48</v>
      </c>
      <c r="D332" t="s">
        <v>8221</v>
      </c>
      <c r="E332">
        <v>5</v>
      </c>
    </row>
    <row r="333" spans="1:5" x14ac:dyDescent="0.25">
      <c r="A333" t="s">
        <v>8219</v>
      </c>
      <c r="B333">
        <v>105</v>
      </c>
      <c r="D333" t="s">
        <v>8221</v>
      </c>
      <c r="E333">
        <v>12</v>
      </c>
    </row>
    <row r="334" spans="1:5" x14ac:dyDescent="0.25">
      <c r="A334" t="s">
        <v>8219</v>
      </c>
      <c r="B334">
        <v>28</v>
      </c>
      <c r="D334" t="s">
        <v>8221</v>
      </c>
      <c r="E334">
        <v>2</v>
      </c>
    </row>
    <row r="335" spans="1:5" x14ac:dyDescent="0.25">
      <c r="A335" t="s">
        <v>8219</v>
      </c>
      <c r="B335">
        <v>1107</v>
      </c>
      <c r="D335" t="s">
        <v>8221</v>
      </c>
      <c r="E335">
        <v>5</v>
      </c>
    </row>
    <row r="336" spans="1:5" x14ac:dyDescent="0.25">
      <c r="A336" t="s">
        <v>8219</v>
      </c>
      <c r="B336">
        <v>1013</v>
      </c>
      <c r="D336" t="s">
        <v>8221</v>
      </c>
      <c r="E336">
        <v>21</v>
      </c>
    </row>
    <row r="337" spans="1:5" x14ac:dyDescent="0.25">
      <c r="A337" t="s">
        <v>8219</v>
      </c>
      <c r="B337">
        <v>274</v>
      </c>
      <c r="D337" t="s">
        <v>8221</v>
      </c>
      <c r="E337">
        <v>0</v>
      </c>
    </row>
    <row r="338" spans="1:5" x14ac:dyDescent="0.25">
      <c r="A338" t="s">
        <v>8219</v>
      </c>
      <c r="B338">
        <v>87</v>
      </c>
      <c r="D338" t="s">
        <v>8221</v>
      </c>
      <c r="E338">
        <v>45</v>
      </c>
    </row>
    <row r="339" spans="1:5" x14ac:dyDescent="0.25">
      <c r="A339" t="s">
        <v>8219</v>
      </c>
      <c r="B339">
        <v>99</v>
      </c>
      <c r="D339" t="s">
        <v>8221</v>
      </c>
      <c r="E339">
        <v>29</v>
      </c>
    </row>
    <row r="340" spans="1:5" x14ac:dyDescent="0.25">
      <c r="A340" t="s">
        <v>8219</v>
      </c>
      <c r="B340">
        <v>276</v>
      </c>
      <c r="D340" t="s">
        <v>8221</v>
      </c>
      <c r="E340">
        <v>2</v>
      </c>
    </row>
    <row r="341" spans="1:5" x14ac:dyDescent="0.25">
      <c r="A341" t="s">
        <v>8219</v>
      </c>
      <c r="B341">
        <v>21</v>
      </c>
      <c r="D341" t="s">
        <v>8221</v>
      </c>
      <c r="E341">
        <v>30</v>
      </c>
    </row>
    <row r="342" spans="1:5" x14ac:dyDescent="0.25">
      <c r="A342" t="s">
        <v>8219</v>
      </c>
      <c r="B342">
        <v>41</v>
      </c>
      <c r="D342" t="s">
        <v>8221</v>
      </c>
      <c r="E342">
        <v>8</v>
      </c>
    </row>
    <row r="343" spans="1:5" x14ac:dyDescent="0.25">
      <c r="A343" t="s">
        <v>8219</v>
      </c>
      <c r="B343">
        <v>119</v>
      </c>
      <c r="D343" t="s">
        <v>8221</v>
      </c>
      <c r="E343">
        <v>1</v>
      </c>
    </row>
    <row r="344" spans="1:5" x14ac:dyDescent="0.25">
      <c r="A344" t="s">
        <v>8219</v>
      </c>
      <c r="B344">
        <v>153</v>
      </c>
      <c r="D344" t="s">
        <v>8221</v>
      </c>
      <c r="E344">
        <v>14</v>
      </c>
    </row>
    <row r="345" spans="1:5" x14ac:dyDescent="0.25">
      <c r="A345" t="s">
        <v>8219</v>
      </c>
      <c r="B345">
        <v>100</v>
      </c>
      <c r="D345" t="s">
        <v>8221</v>
      </c>
      <c r="E345">
        <v>24</v>
      </c>
    </row>
    <row r="346" spans="1:5" x14ac:dyDescent="0.25">
      <c r="A346" t="s">
        <v>8219</v>
      </c>
      <c r="B346">
        <v>143</v>
      </c>
      <c r="D346" t="s">
        <v>8221</v>
      </c>
      <c r="E346">
        <v>2</v>
      </c>
    </row>
    <row r="347" spans="1:5" x14ac:dyDescent="0.25">
      <c r="A347" t="s">
        <v>8219</v>
      </c>
      <c r="B347">
        <v>140</v>
      </c>
      <c r="D347" t="s">
        <v>8221</v>
      </c>
      <c r="E347">
        <v>21</v>
      </c>
    </row>
    <row r="348" spans="1:5" x14ac:dyDescent="0.25">
      <c r="A348" t="s">
        <v>8219</v>
      </c>
      <c r="B348">
        <v>35</v>
      </c>
      <c r="D348" t="s">
        <v>8221</v>
      </c>
      <c r="E348">
        <v>7</v>
      </c>
    </row>
    <row r="349" spans="1:5" x14ac:dyDescent="0.25">
      <c r="A349" t="s">
        <v>8219</v>
      </c>
      <c r="B349">
        <v>149</v>
      </c>
      <c r="D349" t="s">
        <v>8221</v>
      </c>
      <c r="E349">
        <v>0</v>
      </c>
    </row>
    <row r="350" spans="1:5" x14ac:dyDescent="0.25">
      <c r="A350" t="s">
        <v>8219</v>
      </c>
      <c r="B350">
        <v>130</v>
      </c>
      <c r="D350" t="s">
        <v>8221</v>
      </c>
      <c r="E350">
        <v>4</v>
      </c>
    </row>
    <row r="351" spans="1:5" x14ac:dyDescent="0.25">
      <c r="A351" t="s">
        <v>8219</v>
      </c>
      <c r="B351">
        <v>120</v>
      </c>
      <c r="D351" t="s">
        <v>8221</v>
      </c>
      <c r="E351">
        <v>32</v>
      </c>
    </row>
    <row r="352" spans="1:5" x14ac:dyDescent="0.25">
      <c r="A352" t="s">
        <v>8219</v>
      </c>
      <c r="B352">
        <v>265</v>
      </c>
      <c r="D352" t="s">
        <v>8221</v>
      </c>
      <c r="E352">
        <v>4</v>
      </c>
    </row>
    <row r="353" spans="1:5" x14ac:dyDescent="0.25">
      <c r="A353" t="s">
        <v>8219</v>
      </c>
      <c r="B353">
        <v>71</v>
      </c>
      <c r="D353" t="s">
        <v>8221</v>
      </c>
      <c r="E353">
        <v>9</v>
      </c>
    </row>
    <row r="354" spans="1:5" x14ac:dyDescent="0.25">
      <c r="A354" t="s">
        <v>8219</v>
      </c>
      <c r="B354">
        <v>13</v>
      </c>
      <c r="D354" t="s">
        <v>8221</v>
      </c>
      <c r="E354">
        <v>17</v>
      </c>
    </row>
    <row r="355" spans="1:5" x14ac:dyDescent="0.25">
      <c r="A355" t="s">
        <v>8219</v>
      </c>
      <c r="B355">
        <v>169</v>
      </c>
      <c r="D355" t="s">
        <v>8221</v>
      </c>
      <c r="E355">
        <v>5</v>
      </c>
    </row>
    <row r="356" spans="1:5" x14ac:dyDescent="0.25">
      <c r="A356" t="s">
        <v>8219</v>
      </c>
      <c r="B356">
        <v>57</v>
      </c>
      <c r="D356" t="s">
        <v>8221</v>
      </c>
      <c r="E356">
        <v>53</v>
      </c>
    </row>
    <row r="357" spans="1:5" x14ac:dyDescent="0.25">
      <c r="A357" t="s">
        <v>8219</v>
      </c>
      <c r="B357">
        <v>229</v>
      </c>
      <c r="D357" t="s">
        <v>8221</v>
      </c>
      <c r="E357">
        <v>7</v>
      </c>
    </row>
    <row r="358" spans="1:5" x14ac:dyDescent="0.25">
      <c r="A358" t="s">
        <v>8219</v>
      </c>
      <c r="B358">
        <v>108</v>
      </c>
      <c r="D358" t="s">
        <v>8221</v>
      </c>
      <c r="E358">
        <v>72</v>
      </c>
    </row>
    <row r="359" spans="1:5" x14ac:dyDescent="0.25">
      <c r="A359" t="s">
        <v>8219</v>
      </c>
      <c r="B359">
        <v>108</v>
      </c>
      <c r="D359" t="s">
        <v>8221</v>
      </c>
      <c r="E359">
        <v>0</v>
      </c>
    </row>
    <row r="360" spans="1:5" x14ac:dyDescent="0.25">
      <c r="A360" t="s">
        <v>8219</v>
      </c>
      <c r="B360">
        <v>41</v>
      </c>
      <c r="D360" t="s">
        <v>8221</v>
      </c>
      <c r="E360">
        <v>2</v>
      </c>
    </row>
    <row r="361" spans="1:5" x14ac:dyDescent="0.25">
      <c r="A361" t="s">
        <v>8219</v>
      </c>
      <c r="B361">
        <v>139</v>
      </c>
      <c r="D361" t="s">
        <v>8221</v>
      </c>
      <c r="E361">
        <v>8</v>
      </c>
    </row>
    <row r="362" spans="1:5" x14ac:dyDescent="0.25">
      <c r="A362" t="s">
        <v>8219</v>
      </c>
      <c r="B362">
        <v>19</v>
      </c>
      <c r="D362" t="s">
        <v>8221</v>
      </c>
      <c r="E362">
        <v>2</v>
      </c>
    </row>
    <row r="363" spans="1:5" x14ac:dyDescent="0.25">
      <c r="A363" t="s">
        <v>8219</v>
      </c>
      <c r="B363">
        <v>94</v>
      </c>
      <c r="D363" t="s">
        <v>8221</v>
      </c>
      <c r="E363">
        <v>0</v>
      </c>
    </row>
    <row r="364" spans="1:5" x14ac:dyDescent="0.25">
      <c r="A364" t="s">
        <v>8219</v>
      </c>
      <c r="B364">
        <v>23</v>
      </c>
      <c r="D364" t="s">
        <v>8221</v>
      </c>
      <c r="E364">
        <v>3</v>
      </c>
    </row>
    <row r="365" spans="1:5" x14ac:dyDescent="0.25">
      <c r="A365" t="s">
        <v>8219</v>
      </c>
      <c r="B365">
        <v>15</v>
      </c>
      <c r="D365" t="s">
        <v>8221</v>
      </c>
      <c r="E365">
        <v>4</v>
      </c>
    </row>
    <row r="366" spans="1:5" x14ac:dyDescent="0.25">
      <c r="A366" t="s">
        <v>8219</v>
      </c>
      <c r="B366">
        <v>62</v>
      </c>
      <c r="D366" t="s">
        <v>8221</v>
      </c>
      <c r="E366">
        <v>3</v>
      </c>
    </row>
    <row r="367" spans="1:5" x14ac:dyDescent="0.25">
      <c r="A367" t="s">
        <v>8219</v>
      </c>
      <c r="B367">
        <v>74</v>
      </c>
      <c r="D367" t="s">
        <v>8221</v>
      </c>
      <c r="E367">
        <v>6</v>
      </c>
    </row>
    <row r="368" spans="1:5" x14ac:dyDescent="0.25">
      <c r="A368" t="s">
        <v>8219</v>
      </c>
      <c r="B368">
        <v>97</v>
      </c>
      <c r="D368" t="s">
        <v>8221</v>
      </c>
      <c r="E368">
        <v>0</v>
      </c>
    </row>
    <row r="369" spans="1:5" x14ac:dyDescent="0.25">
      <c r="A369" t="s">
        <v>8219</v>
      </c>
      <c r="B369">
        <v>55</v>
      </c>
      <c r="D369" t="s">
        <v>8221</v>
      </c>
      <c r="E369">
        <v>0</v>
      </c>
    </row>
    <row r="370" spans="1:5" x14ac:dyDescent="0.25">
      <c r="A370" t="s">
        <v>8219</v>
      </c>
      <c r="B370">
        <v>44</v>
      </c>
      <c r="D370" t="s">
        <v>8221</v>
      </c>
      <c r="E370">
        <v>0</v>
      </c>
    </row>
    <row r="371" spans="1:5" x14ac:dyDescent="0.25">
      <c r="A371" t="s">
        <v>8219</v>
      </c>
      <c r="B371">
        <v>110</v>
      </c>
      <c r="D371" t="s">
        <v>8221</v>
      </c>
      <c r="E371">
        <v>8</v>
      </c>
    </row>
    <row r="372" spans="1:5" x14ac:dyDescent="0.25">
      <c r="A372" t="s">
        <v>8219</v>
      </c>
      <c r="B372">
        <v>59</v>
      </c>
      <c r="D372" t="s">
        <v>8221</v>
      </c>
      <c r="E372">
        <v>5</v>
      </c>
    </row>
    <row r="373" spans="1:5" x14ac:dyDescent="0.25">
      <c r="A373" t="s">
        <v>8219</v>
      </c>
      <c r="B373">
        <v>62</v>
      </c>
      <c r="D373" t="s">
        <v>8221</v>
      </c>
      <c r="E373">
        <v>0</v>
      </c>
    </row>
    <row r="374" spans="1:5" x14ac:dyDescent="0.25">
      <c r="A374" t="s">
        <v>8219</v>
      </c>
      <c r="B374">
        <v>105</v>
      </c>
      <c r="D374" t="s">
        <v>8221</v>
      </c>
      <c r="E374">
        <v>2</v>
      </c>
    </row>
    <row r="375" spans="1:5" x14ac:dyDescent="0.25">
      <c r="A375" t="s">
        <v>8219</v>
      </c>
      <c r="B375">
        <v>26</v>
      </c>
      <c r="D375" t="s">
        <v>8221</v>
      </c>
      <c r="E375">
        <v>24</v>
      </c>
    </row>
    <row r="376" spans="1:5" x14ac:dyDescent="0.25">
      <c r="A376" t="s">
        <v>8219</v>
      </c>
      <c r="B376">
        <v>49</v>
      </c>
      <c r="D376" t="s">
        <v>8221</v>
      </c>
      <c r="E376">
        <v>0</v>
      </c>
    </row>
    <row r="377" spans="1:5" x14ac:dyDescent="0.25">
      <c r="A377" t="s">
        <v>8219</v>
      </c>
      <c r="B377">
        <v>68</v>
      </c>
      <c r="D377" t="s">
        <v>8221</v>
      </c>
      <c r="E377">
        <v>9</v>
      </c>
    </row>
    <row r="378" spans="1:5" x14ac:dyDescent="0.25">
      <c r="A378" t="s">
        <v>8219</v>
      </c>
      <c r="B378">
        <v>22</v>
      </c>
      <c r="D378" t="s">
        <v>8221</v>
      </c>
      <c r="E378">
        <v>0</v>
      </c>
    </row>
    <row r="379" spans="1:5" x14ac:dyDescent="0.25">
      <c r="A379" t="s">
        <v>8219</v>
      </c>
      <c r="B379">
        <v>18</v>
      </c>
      <c r="D379" t="s">
        <v>8221</v>
      </c>
      <c r="E379">
        <v>1</v>
      </c>
    </row>
    <row r="380" spans="1:5" x14ac:dyDescent="0.25">
      <c r="A380" t="s">
        <v>8219</v>
      </c>
      <c r="B380">
        <v>19</v>
      </c>
      <c r="D380" t="s">
        <v>8221</v>
      </c>
      <c r="E380">
        <v>10</v>
      </c>
    </row>
    <row r="381" spans="1:5" x14ac:dyDescent="0.25">
      <c r="A381" t="s">
        <v>8219</v>
      </c>
      <c r="B381">
        <v>99</v>
      </c>
      <c r="D381" t="s">
        <v>8221</v>
      </c>
      <c r="E381">
        <v>1</v>
      </c>
    </row>
    <row r="382" spans="1:5" x14ac:dyDescent="0.25">
      <c r="A382" t="s">
        <v>8219</v>
      </c>
      <c r="B382">
        <v>27</v>
      </c>
      <c r="D382" t="s">
        <v>8221</v>
      </c>
      <c r="E382">
        <v>0</v>
      </c>
    </row>
    <row r="383" spans="1:5" x14ac:dyDescent="0.25">
      <c r="A383" t="s">
        <v>8219</v>
      </c>
      <c r="B383">
        <v>25</v>
      </c>
      <c r="D383" t="s">
        <v>8221</v>
      </c>
      <c r="E383">
        <v>20</v>
      </c>
    </row>
    <row r="384" spans="1:5" x14ac:dyDescent="0.25">
      <c r="A384" t="s">
        <v>8219</v>
      </c>
      <c r="B384">
        <v>14</v>
      </c>
      <c r="D384" t="s">
        <v>8221</v>
      </c>
      <c r="E384">
        <v>30</v>
      </c>
    </row>
    <row r="385" spans="1:5" x14ac:dyDescent="0.25">
      <c r="A385" t="s">
        <v>8219</v>
      </c>
      <c r="B385">
        <v>35</v>
      </c>
      <c r="D385" t="s">
        <v>8221</v>
      </c>
      <c r="E385">
        <v>6</v>
      </c>
    </row>
    <row r="386" spans="1:5" x14ac:dyDescent="0.25">
      <c r="A386" t="s">
        <v>8219</v>
      </c>
      <c r="B386">
        <v>10</v>
      </c>
      <c r="D386" t="s">
        <v>8221</v>
      </c>
      <c r="E386">
        <v>15</v>
      </c>
    </row>
    <row r="387" spans="1:5" x14ac:dyDescent="0.25">
      <c r="A387" t="s">
        <v>8219</v>
      </c>
      <c r="B387">
        <v>29</v>
      </c>
      <c r="D387" t="s">
        <v>8221</v>
      </c>
      <c r="E387">
        <v>5</v>
      </c>
    </row>
    <row r="388" spans="1:5" x14ac:dyDescent="0.25">
      <c r="A388" t="s">
        <v>8219</v>
      </c>
      <c r="B388">
        <v>44</v>
      </c>
      <c r="D388" t="s">
        <v>8221</v>
      </c>
      <c r="E388">
        <v>0</v>
      </c>
    </row>
    <row r="389" spans="1:5" x14ac:dyDescent="0.25">
      <c r="A389" t="s">
        <v>8219</v>
      </c>
      <c r="B389">
        <v>17</v>
      </c>
      <c r="D389" t="s">
        <v>8221</v>
      </c>
      <c r="E389">
        <v>0</v>
      </c>
    </row>
    <row r="390" spans="1:5" x14ac:dyDescent="0.25">
      <c r="A390" t="s">
        <v>8219</v>
      </c>
      <c r="B390">
        <v>34</v>
      </c>
      <c r="D390" t="s">
        <v>8221</v>
      </c>
      <c r="E390">
        <v>28</v>
      </c>
    </row>
    <row r="391" spans="1:5" x14ac:dyDescent="0.25">
      <c r="A391" t="s">
        <v>8219</v>
      </c>
      <c r="B391">
        <v>14</v>
      </c>
      <c r="D391" t="s">
        <v>8221</v>
      </c>
      <c r="E391">
        <v>0</v>
      </c>
    </row>
    <row r="392" spans="1:5" x14ac:dyDescent="0.25">
      <c r="A392" t="s">
        <v>8219</v>
      </c>
      <c r="B392">
        <v>156</v>
      </c>
      <c r="D392" t="s">
        <v>8221</v>
      </c>
      <c r="E392">
        <v>5</v>
      </c>
    </row>
    <row r="393" spans="1:5" x14ac:dyDescent="0.25">
      <c r="A393" t="s">
        <v>8219</v>
      </c>
      <c r="B393">
        <v>128</v>
      </c>
      <c r="D393" t="s">
        <v>8221</v>
      </c>
      <c r="E393">
        <v>7</v>
      </c>
    </row>
    <row r="394" spans="1:5" x14ac:dyDescent="0.25">
      <c r="A394" t="s">
        <v>8219</v>
      </c>
      <c r="B394">
        <v>60</v>
      </c>
      <c r="D394" t="s">
        <v>8221</v>
      </c>
      <c r="E394">
        <v>30</v>
      </c>
    </row>
    <row r="395" spans="1:5" x14ac:dyDescent="0.25">
      <c r="A395" t="s">
        <v>8219</v>
      </c>
      <c r="B395">
        <v>32</v>
      </c>
      <c r="D395" t="s">
        <v>8221</v>
      </c>
      <c r="E395">
        <v>2</v>
      </c>
    </row>
    <row r="396" spans="1:5" x14ac:dyDescent="0.25">
      <c r="A396" t="s">
        <v>8219</v>
      </c>
      <c r="B396">
        <v>53</v>
      </c>
      <c r="D396" t="s">
        <v>8221</v>
      </c>
      <c r="E396">
        <v>30</v>
      </c>
    </row>
    <row r="397" spans="1:5" x14ac:dyDescent="0.25">
      <c r="A397" t="s">
        <v>8219</v>
      </c>
      <c r="B397">
        <v>184</v>
      </c>
      <c r="D397" t="s">
        <v>8221</v>
      </c>
      <c r="E397">
        <v>2</v>
      </c>
    </row>
    <row r="398" spans="1:5" x14ac:dyDescent="0.25">
      <c r="A398" t="s">
        <v>8219</v>
      </c>
      <c r="B398">
        <v>90</v>
      </c>
      <c r="D398" t="s">
        <v>8221</v>
      </c>
      <c r="E398">
        <v>0</v>
      </c>
    </row>
    <row r="399" spans="1:5" x14ac:dyDescent="0.25">
      <c r="A399" t="s">
        <v>8219</v>
      </c>
      <c r="B399">
        <v>71</v>
      </c>
      <c r="D399" t="s">
        <v>8221</v>
      </c>
      <c r="E399">
        <v>2</v>
      </c>
    </row>
    <row r="400" spans="1:5" x14ac:dyDescent="0.25">
      <c r="A400" t="s">
        <v>8219</v>
      </c>
      <c r="B400">
        <v>87</v>
      </c>
      <c r="D400" t="s">
        <v>8221</v>
      </c>
      <c r="E400">
        <v>1</v>
      </c>
    </row>
    <row r="401" spans="1:5" x14ac:dyDescent="0.25">
      <c r="A401" t="s">
        <v>8219</v>
      </c>
      <c r="B401">
        <v>28</v>
      </c>
      <c r="D401" t="s">
        <v>8221</v>
      </c>
      <c r="E401">
        <v>2</v>
      </c>
    </row>
    <row r="402" spans="1:5" x14ac:dyDescent="0.25">
      <c r="A402" t="s">
        <v>8219</v>
      </c>
      <c r="B402">
        <v>56</v>
      </c>
      <c r="D402" t="s">
        <v>8221</v>
      </c>
      <c r="E402">
        <v>14</v>
      </c>
    </row>
    <row r="403" spans="1:5" x14ac:dyDescent="0.25">
      <c r="A403" t="s">
        <v>8219</v>
      </c>
      <c r="B403">
        <v>51</v>
      </c>
      <c r="D403" t="s">
        <v>8221</v>
      </c>
      <c r="E403">
        <v>31</v>
      </c>
    </row>
    <row r="404" spans="1:5" x14ac:dyDescent="0.25">
      <c r="A404" t="s">
        <v>8219</v>
      </c>
      <c r="B404">
        <v>75</v>
      </c>
      <c r="D404" t="s">
        <v>8221</v>
      </c>
      <c r="E404">
        <v>16</v>
      </c>
    </row>
    <row r="405" spans="1:5" x14ac:dyDescent="0.25">
      <c r="A405" t="s">
        <v>8219</v>
      </c>
      <c r="B405">
        <v>38</v>
      </c>
      <c r="D405" t="s">
        <v>8221</v>
      </c>
      <c r="E405">
        <v>12</v>
      </c>
    </row>
    <row r="406" spans="1:5" x14ac:dyDescent="0.25">
      <c r="A406" t="s">
        <v>8219</v>
      </c>
      <c r="B406">
        <v>18</v>
      </c>
      <c r="D406" t="s">
        <v>8221</v>
      </c>
      <c r="E406">
        <v>96</v>
      </c>
    </row>
    <row r="407" spans="1:5" x14ac:dyDescent="0.25">
      <c r="A407" t="s">
        <v>8219</v>
      </c>
      <c r="B407">
        <v>54</v>
      </c>
      <c r="D407" t="s">
        <v>8221</v>
      </c>
      <c r="E407">
        <v>16</v>
      </c>
    </row>
    <row r="408" spans="1:5" x14ac:dyDescent="0.25">
      <c r="A408" t="s">
        <v>8219</v>
      </c>
      <c r="B408">
        <v>71</v>
      </c>
      <c r="D408" t="s">
        <v>8221</v>
      </c>
      <c r="E408">
        <v>5</v>
      </c>
    </row>
    <row r="409" spans="1:5" x14ac:dyDescent="0.25">
      <c r="A409" t="s">
        <v>8219</v>
      </c>
      <c r="B409">
        <v>57</v>
      </c>
      <c r="D409" t="s">
        <v>8221</v>
      </c>
      <c r="E409">
        <v>0</v>
      </c>
    </row>
    <row r="410" spans="1:5" x14ac:dyDescent="0.25">
      <c r="A410" t="s">
        <v>8219</v>
      </c>
      <c r="B410">
        <v>43</v>
      </c>
      <c r="D410" t="s">
        <v>8221</v>
      </c>
      <c r="E410">
        <v>8</v>
      </c>
    </row>
    <row r="411" spans="1:5" x14ac:dyDescent="0.25">
      <c r="A411" t="s">
        <v>8219</v>
      </c>
      <c r="B411">
        <v>52</v>
      </c>
      <c r="D411" t="s">
        <v>8221</v>
      </c>
      <c r="E411">
        <v>7</v>
      </c>
    </row>
    <row r="412" spans="1:5" x14ac:dyDescent="0.25">
      <c r="A412" t="s">
        <v>8219</v>
      </c>
      <c r="B412">
        <v>27</v>
      </c>
      <c r="D412" t="s">
        <v>8221</v>
      </c>
      <c r="E412">
        <v>24</v>
      </c>
    </row>
    <row r="413" spans="1:5" x14ac:dyDescent="0.25">
      <c r="A413" t="s">
        <v>8219</v>
      </c>
      <c r="B413">
        <v>12</v>
      </c>
      <c r="D413" t="s">
        <v>8221</v>
      </c>
      <c r="E413">
        <v>121</v>
      </c>
    </row>
    <row r="414" spans="1:5" x14ac:dyDescent="0.25">
      <c r="A414" t="s">
        <v>8219</v>
      </c>
      <c r="B414">
        <v>33</v>
      </c>
      <c r="D414" t="s">
        <v>8221</v>
      </c>
      <c r="E414">
        <v>196</v>
      </c>
    </row>
    <row r="415" spans="1:5" x14ac:dyDescent="0.25">
      <c r="A415" t="s">
        <v>8219</v>
      </c>
      <c r="B415">
        <v>96</v>
      </c>
      <c r="D415" t="s">
        <v>8221</v>
      </c>
      <c r="E415">
        <v>5</v>
      </c>
    </row>
    <row r="416" spans="1:5" x14ac:dyDescent="0.25">
      <c r="A416" t="s">
        <v>8219</v>
      </c>
      <c r="B416">
        <v>28</v>
      </c>
      <c r="D416" t="s">
        <v>8221</v>
      </c>
      <c r="E416">
        <v>73</v>
      </c>
    </row>
    <row r="417" spans="1:5" x14ac:dyDescent="0.25">
      <c r="A417" t="s">
        <v>8219</v>
      </c>
      <c r="B417">
        <v>43</v>
      </c>
      <c r="D417" t="s">
        <v>8221</v>
      </c>
      <c r="E417">
        <v>93</v>
      </c>
    </row>
    <row r="418" spans="1:5" x14ac:dyDescent="0.25">
      <c r="A418" t="s">
        <v>8219</v>
      </c>
      <c r="B418">
        <v>205</v>
      </c>
      <c r="D418" t="s">
        <v>8221</v>
      </c>
      <c r="E418">
        <v>17</v>
      </c>
    </row>
    <row r="419" spans="1:5" x14ac:dyDescent="0.25">
      <c r="A419" t="s">
        <v>8219</v>
      </c>
      <c r="B419">
        <v>23</v>
      </c>
      <c r="D419" t="s">
        <v>8221</v>
      </c>
      <c r="E419">
        <v>7</v>
      </c>
    </row>
    <row r="420" spans="1:5" x14ac:dyDescent="0.25">
      <c r="A420" t="s">
        <v>8219</v>
      </c>
      <c r="B420">
        <v>19</v>
      </c>
      <c r="D420" t="s">
        <v>8221</v>
      </c>
      <c r="E420">
        <v>17</v>
      </c>
    </row>
    <row r="421" spans="1:5" x14ac:dyDescent="0.25">
      <c r="A421" t="s">
        <v>8219</v>
      </c>
      <c r="B421">
        <v>14</v>
      </c>
      <c r="D421" t="s">
        <v>8221</v>
      </c>
      <c r="E421">
        <v>171</v>
      </c>
    </row>
    <row r="422" spans="1:5" x14ac:dyDescent="0.25">
      <c r="A422" t="s">
        <v>8219</v>
      </c>
      <c r="B422">
        <v>38</v>
      </c>
      <c r="D422" t="s">
        <v>8221</v>
      </c>
      <c r="E422">
        <v>188</v>
      </c>
    </row>
    <row r="423" spans="1:5" x14ac:dyDescent="0.25">
      <c r="A423" t="s">
        <v>8219</v>
      </c>
      <c r="B423">
        <v>78</v>
      </c>
      <c r="D423" t="s">
        <v>8221</v>
      </c>
      <c r="E423">
        <v>110</v>
      </c>
    </row>
    <row r="424" spans="1:5" x14ac:dyDescent="0.25">
      <c r="A424" t="s">
        <v>8219</v>
      </c>
      <c r="B424">
        <v>69</v>
      </c>
      <c r="D424" t="s">
        <v>8221</v>
      </c>
      <c r="E424">
        <v>37</v>
      </c>
    </row>
    <row r="425" spans="1:5" x14ac:dyDescent="0.25">
      <c r="A425" t="s">
        <v>8219</v>
      </c>
      <c r="B425">
        <v>33</v>
      </c>
      <c r="D425" t="s">
        <v>8221</v>
      </c>
      <c r="E425">
        <v>9</v>
      </c>
    </row>
    <row r="426" spans="1:5" x14ac:dyDescent="0.25">
      <c r="A426" t="s">
        <v>8219</v>
      </c>
      <c r="B426">
        <v>54</v>
      </c>
      <c r="D426" t="s">
        <v>8221</v>
      </c>
      <c r="E426">
        <v>29</v>
      </c>
    </row>
    <row r="427" spans="1:5" x14ac:dyDescent="0.25">
      <c r="A427" t="s">
        <v>8219</v>
      </c>
      <c r="B427">
        <v>99</v>
      </c>
      <c r="D427" t="s">
        <v>8221</v>
      </c>
      <c r="E427">
        <v>6</v>
      </c>
    </row>
    <row r="428" spans="1:5" x14ac:dyDescent="0.25">
      <c r="A428" t="s">
        <v>8219</v>
      </c>
      <c r="B428">
        <v>49</v>
      </c>
      <c r="D428" t="s">
        <v>8221</v>
      </c>
      <c r="E428">
        <v>30</v>
      </c>
    </row>
    <row r="429" spans="1:5" x14ac:dyDescent="0.25">
      <c r="A429" t="s">
        <v>8219</v>
      </c>
      <c r="B429">
        <v>11</v>
      </c>
      <c r="D429" t="s">
        <v>8221</v>
      </c>
      <c r="E429">
        <v>81</v>
      </c>
    </row>
    <row r="430" spans="1:5" x14ac:dyDescent="0.25">
      <c r="A430" t="s">
        <v>8219</v>
      </c>
      <c r="B430">
        <v>38</v>
      </c>
      <c r="D430" t="s">
        <v>8221</v>
      </c>
      <c r="E430">
        <v>4</v>
      </c>
    </row>
    <row r="431" spans="1:5" x14ac:dyDescent="0.25">
      <c r="A431" t="s">
        <v>8219</v>
      </c>
      <c r="B431">
        <v>16</v>
      </c>
      <c r="D431" t="s">
        <v>8221</v>
      </c>
      <c r="E431">
        <v>11</v>
      </c>
    </row>
    <row r="432" spans="1:5" x14ac:dyDescent="0.25">
      <c r="A432" t="s">
        <v>8219</v>
      </c>
      <c r="B432">
        <v>32</v>
      </c>
      <c r="D432" t="s">
        <v>8221</v>
      </c>
      <c r="E432">
        <v>14</v>
      </c>
    </row>
    <row r="433" spans="1:5" x14ac:dyDescent="0.25">
      <c r="A433" t="s">
        <v>8219</v>
      </c>
      <c r="B433">
        <v>20</v>
      </c>
      <c r="D433" t="s">
        <v>8221</v>
      </c>
      <c r="E433">
        <v>5</v>
      </c>
    </row>
    <row r="434" spans="1:5" x14ac:dyDescent="0.25">
      <c r="A434" t="s">
        <v>8219</v>
      </c>
      <c r="B434">
        <v>154</v>
      </c>
      <c r="D434" t="s">
        <v>8221</v>
      </c>
      <c r="E434">
        <v>45</v>
      </c>
    </row>
    <row r="435" spans="1:5" x14ac:dyDescent="0.25">
      <c r="A435" t="s">
        <v>8219</v>
      </c>
      <c r="B435">
        <v>41</v>
      </c>
      <c r="D435" t="s">
        <v>8221</v>
      </c>
      <c r="E435">
        <v>8</v>
      </c>
    </row>
    <row r="436" spans="1:5" x14ac:dyDescent="0.25">
      <c r="A436" t="s">
        <v>8219</v>
      </c>
      <c r="B436">
        <v>75</v>
      </c>
      <c r="D436" t="s">
        <v>8221</v>
      </c>
      <c r="E436">
        <v>3</v>
      </c>
    </row>
    <row r="437" spans="1:5" x14ac:dyDescent="0.25">
      <c r="A437" t="s">
        <v>8219</v>
      </c>
      <c r="B437">
        <v>40</v>
      </c>
      <c r="D437" t="s">
        <v>8221</v>
      </c>
      <c r="E437">
        <v>24</v>
      </c>
    </row>
    <row r="438" spans="1:5" x14ac:dyDescent="0.25">
      <c r="A438" t="s">
        <v>8219</v>
      </c>
      <c r="B438">
        <v>46</v>
      </c>
      <c r="D438" t="s">
        <v>8221</v>
      </c>
      <c r="E438">
        <v>18</v>
      </c>
    </row>
    <row r="439" spans="1:5" x14ac:dyDescent="0.25">
      <c r="A439" t="s">
        <v>8219</v>
      </c>
      <c r="B439">
        <v>62</v>
      </c>
      <c r="D439" t="s">
        <v>8221</v>
      </c>
      <c r="E439">
        <v>12</v>
      </c>
    </row>
    <row r="440" spans="1:5" x14ac:dyDescent="0.25">
      <c r="A440" t="s">
        <v>8219</v>
      </c>
      <c r="B440">
        <v>61</v>
      </c>
      <c r="D440" t="s">
        <v>8221</v>
      </c>
      <c r="E440">
        <v>123</v>
      </c>
    </row>
    <row r="441" spans="1:5" x14ac:dyDescent="0.25">
      <c r="A441" t="s">
        <v>8219</v>
      </c>
      <c r="B441">
        <v>96</v>
      </c>
      <c r="D441" t="s">
        <v>8221</v>
      </c>
      <c r="E441">
        <v>96</v>
      </c>
    </row>
    <row r="442" spans="1:5" x14ac:dyDescent="0.25">
      <c r="A442" t="s">
        <v>8219</v>
      </c>
      <c r="B442">
        <v>190</v>
      </c>
      <c r="D442" t="s">
        <v>8221</v>
      </c>
      <c r="E442">
        <v>31</v>
      </c>
    </row>
    <row r="443" spans="1:5" x14ac:dyDescent="0.25">
      <c r="A443" t="s">
        <v>8219</v>
      </c>
      <c r="B443">
        <v>94</v>
      </c>
      <c r="D443" t="s">
        <v>8221</v>
      </c>
      <c r="E443">
        <v>4</v>
      </c>
    </row>
    <row r="444" spans="1:5" x14ac:dyDescent="0.25">
      <c r="A444" t="s">
        <v>8219</v>
      </c>
      <c r="B444">
        <v>39</v>
      </c>
      <c r="D444" t="s">
        <v>8221</v>
      </c>
      <c r="E444">
        <v>3</v>
      </c>
    </row>
    <row r="445" spans="1:5" x14ac:dyDescent="0.25">
      <c r="A445" t="s">
        <v>8219</v>
      </c>
      <c r="B445">
        <v>127</v>
      </c>
      <c r="D445" t="s">
        <v>8221</v>
      </c>
      <c r="E445">
        <v>179</v>
      </c>
    </row>
    <row r="446" spans="1:5" x14ac:dyDescent="0.25">
      <c r="A446" t="s">
        <v>8219</v>
      </c>
      <c r="B446">
        <v>159</v>
      </c>
      <c r="D446" t="s">
        <v>8221</v>
      </c>
      <c r="E446">
        <v>3</v>
      </c>
    </row>
    <row r="447" spans="1:5" x14ac:dyDescent="0.25">
      <c r="A447" t="s">
        <v>8219</v>
      </c>
      <c r="B447">
        <v>177</v>
      </c>
      <c r="D447" t="s">
        <v>8221</v>
      </c>
      <c r="E447">
        <v>23</v>
      </c>
    </row>
    <row r="448" spans="1:5" x14ac:dyDescent="0.25">
      <c r="A448" t="s">
        <v>8219</v>
      </c>
      <c r="B448">
        <v>47</v>
      </c>
      <c r="D448" t="s">
        <v>8221</v>
      </c>
      <c r="E448">
        <v>23</v>
      </c>
    </row>
    <row r="449" spans="1:5" x14ac:dyDescent="0.25">
      <c r="A449" t="s">
        <v>8219</v>
      </c>
      <c r="B449">
        <v>1</v>
      </c>
      <c r="D449" t="s">
        <v>8221</v>
      </c>
      <c r="E449">
        <v>41</v>
      </c>
    </row>
    <row r="450" spans="1:5" x14ac:dyDescent="0.25">
      <c r="A450" t="s">
        <v>8219</v>
      </c>
      <c r="B450">
        <v>16</v>
      </c>
      <c r="D450" t="s">
        <v>8221</v>
      </c>
      <c r="E450">
        <v>0</v>
      </c>
    </row>
    <row r="451" spans="1:5" x14ac:dyDescent="0.25">
      <c r="A451" t="s">
        <v>8219</v>
      </c>
      <c r="B451">
        <v>115</v>
      </c>
      <c r="D451" t="s">
        <v>8221</v>
      </c>
      <c r="E451">
        <v>32</v>
      </c>
    </row>
    <row r="452" spans="1:5" x14ac:dyDescent="0.25">
      <c r="A452" t="s">
        <v>8219</v>
      </c>
      <c r="B452">
        <v>133</v>
      </c>
      <c r="D452" t="s">
        <v>8221</v>
      </c>
      <c r="E452">
        <v>2</v>
      </c>
    </row>
    <row r="453" spans="1:5" x14ac:dyDescent="0.25">
      <c r="A453" t="s">
        <v>8219</v>
      </c>
      <c r="B453">
        <v>70</v>
      </c>
      <c r="D453" t="s">
        <v>8221</v>
      </c>
      <c r="E453">
        <v>7</v>
      </c>
    </row>
    <row r="454" spans="1:5" x14ac:dyDescent="0.25">
      <c r="A454" t="s">
        <v>8219</v>
      </c>
      <c r="B454">
        <v>62</v>
      </c>
      <c r="D454" t="s">
        <v>8221</v>
      </c>
      <c r="E454">
        <v>4</v>
      </c>
    </row>
    <row r="455" spans="1:5" x14ac:dyDescent="0.25">
      <c r="A455" t="s">
        <v>8219</v>
      </c>
      <c r="B455">
        <v>10</v>
      </c>
      <c r="D455" t="s">
        <v>8221</v>
      </c>
      <c r="E455">
        <v>196</v>
      </c>
    </row>
    <row r="456" spans="1:5" x14ac:dyDescent="0.25">
      <c r="A456" t="s">
        <v>8219</v>
      </c>
      <c r="B456">
        <v>499</v>
      </c>
      <c r="D456" t="s">
        <v>8221</v>
      </c>
      <c r="E456">
        <v>11</v>
      </c>
    </row>
    <row r="457" spans="1:5" x14ac:dyDescent="0.25">
      <c r="A457" t="s">
        <v>8219</v>
      </c>
      <c r="B457">
        <v>47</v>
      </c>
      <c r="D457" t="s">
        <v>8221</v>
      </c>
      <c r="E457">
        <v>9</v>
      </c>
    </row>
    <row r="458" spans="1:5" x14ac:dyDescent="0.25">
      <c r="A458" t="s">
        <v>8219</v>
      </c>
      <c r="B458">
        <v>28</v>
      </c>
      <c r="D458" t="s">
        <v>8221</v>
      </c>
      <c r="E458">
        <v>5</v>
      </c>
    </row>
    <row r="459" spans="1:5" x14ac:dyDescent="0.25">
      <c r="A459" t="s">
        <v>8219</v>
      </c>
      <c r="B459">
        <v>24</v>
      </c>
      <c r="D459" t="s">
        <v>8221</v>
      </c>
      <c r="E459">
        <v>8</v>
      </c>
    </row>
    <row r="460" spans="1:5" x14ac:dyDescent="0.25">
      <c r="A460" t="s">
        <v>8219</v>
      </c>
      <c r="B460">
        <v>76</v>
      </c>
      <c r="D460" t="s">
        <v>8221</v>
      </c>
      <c r="E460">
        <v>229</v>
      </c>
    </row>
    <row r="461" spans="1:5" x14ac:dyDescent="0.25">
      <c r="A461" t="s">
        <v>8219</v>
      </c>
      <c r="B461">
        <v>98</v>
      </c>
      <c r="D461" t="s">
        <v>8221</v>
      </c>
      <c r="E461">
        <v>40</v>
      </c>
    </row>
    <row r="462" spans="1:5" x14ac:dyDescent="0.25">
      <c r="A462" t="s">
        <v>8219</v>
      </c>
      <c r="B462">
        <v>30</v>
      </c>
      <c r="D462" t="s">
        <v>8221</v>
      </c>
      <c r="E462">
        <v>123</v>
      </c>
    </row>
    <row r="463" spans="1:5" x14ac:dyDescent="0.25">
      <c r="A463" t="s">
        <v>8219</v>
      </c>
      <c r="B463">
        <v>478</v>
      </c>
      <c r="D463" t="s">
        <v>8221</v>
      </c>
      <c r="E463">
        <v>5</v>
      </c>
    </row>
    <row r="464" spans="1:5" x14ac:dyDescent="0.25">
      <c r="A464" t="s">
        <v>8219</v>
      </c>
      <c r="B464">
        <v>74</v>
      </c>
      <c r="D464" t="s">
        <v>8221</v>
      </c>
      <c r="E464">
        <v>148</v>
      </c>
    </row>
    <row r="465" spans="1:5" x14ac:dyDescent="0.25">
      <c r="A465" t="s">
        <v>8219</v>
      </c>
      <c r="B465">
        <v>131</v>
      </c>
      <c r="D465" t="s">
        <v>8221</v>
      </c>
      <c r="E465">
        <v>10</v>
      </c>
    </row>
    <row r="466" spans="1:5" x14ac:dyDescent="0.25">
      <c r="A466" t="s">
        <v>8219</v>
      </c>
      <c r="B466">
        <v>61</v>
      </c>
      <c r="D466" t="s">
        <v>8221</v>
      </c>
      <c r="E466">
        <v>4</v>
      </c>
    </row>
    <row r="467" spans="1:5" x14ac:dyDescent="0.25">
      <c r="A467" t="s">
        <v>8219</v>
      </c>
      <c r="B467">
        <v>1071</v>
      </c>
      <c r="D467" t="s">
        <v>8221</v>
      </c>
      <c r="E467">
        <v>21</v>
      </c>
    </row>
    <row r="468" spans="1:5" x14ac:dyDescent="0.25">
      <c r="A468" t="s">
        <v>8219</v>
      </c>
      <c r="B468">
        <v>122</v>
      </c>
      <c r="D468" t="s">
        <v>8221</v>
      </c>
      <c r="E468">
        <v>2</v>
      </c>
    </row>
    <row r="469" spans="1:5" x14ac:dyDescent="0.25">
      <c r="A469" t="s">
        <v>8219</v>
      </c>
      <c r="B469">
        <v>111</v>
      </c>
      <c r="D469" t="s">
        <v>8221</v>
      </c>
      <c r="E469">
        <v>0</v>
      </c>
    </row>
    <row r="470" spans="1:5" x14ac:dyDescent="0.25">
      <c r="A470" t="s">
        <v>8219</v>
      </c>
      <c r="B470">
        <v>255</v>
      </c>
      <c r="D470" t="s">
        <v>8221</v>
      </c>
      <c r="E470">
        <v>4</v>
      </c>
    </row>
    <row r="471" spans="1:5" x14ac:dyDescent="0.25">
      <c r="A471" t="s">
        <v>8219</v>
      </c>
      <c r="B471">
        <v>141</v>
      </c>
      <c r="D471" t="s">
        <v>8221</v>
      </c>
      <c r="E471">
        <v>1</v>
      </c>
    </row>
    <row r="472" spans="1:5" x14ac:dyDescent="0.25">
      <c r="A472" t="s">
        <v>8219</v>
      </c>
      <c r="B472">
        <v>159</v>
      </c>
      <c r="D472" t="s">
        <v>8221</v>
      </c>
      <c r="E472">
        <v>30</v>
      </c>
    </row>
    <row r="473" spans="1:5" x14ac:dyDescent="0.25">
      <c r="A473" t="s">
        <v>8219</v>
      </c>
      <c r="B473">
        <v>99</v>
      </c>
      <c r="D473" t="s">
        <v>8221</v>
      </c>
      <c r="E473">
        <v>3</v>
      </c>
    </row>
    <row r="474" spans="1:5" x14ac:dyDescent="0.25">
      <c r="A474" t="s">
        <v>8219</v>
      </c>
      <c r="B474">
        <v>96</v>
      </c>
      <c r="D474" t="s">
        <v>8221</v>
      </c>
      <c r="E474">
        <v>975</v>
      </c>
    </row>
    <row r="475" spans="1:5" x14ac:dyDescent="0.25">
      <c r="A475" t="s">
        <v>8219</v>
      </c>
      <c r="B475">
        <v>27</v>
      </c>
      <c r="D475" t="s">
        <v>8221</v>
      </c>
      <c r="E475">
        <v>167</v>
      </c>
    </row>
    <row r="476" spans="1:5" x14ac:dyDescent="0.25">
      <c r="A476" t="s">
        <v>8219</v>
      </c>
      <c r="B476">
        <v>166</v>
      </c>
      <c r="D476" t="s">
        <v>8221</v>
      </c>
      <c r="E476">
        <v>5</v>
      </c>
    </row>
    <row r="477" spans="1:5" x14ac:dyDescent="0.25">
      <c r="A477" t="s">
        <v>8219</v>
      </c>
      <c r="B477">
        <v>76</v>
      </c>
      <c r="D477" t="s">
        <v>8221</v>
      </c>
      <c r="E477">
        <v>18</v>
      </c>
    </row>
    <row r="478" spans="1:5" x14ac:dyDescent="0.25">
      <c r="A478" t="s">
        <v>8219</v>
      </c>
      <c r="B478">
        <v>211</v>
      </c>
      <c r="D478" t="s">
        <v>8221</v>
      </c>
      <c r="E478">
        <v>98</v>
      </c>
    </row>
    <row r="479" spans="1:5" x14ac:dyDescent="0.25">
      <c r="A479" t="s">
        <v>8219</v>
      </c>
      <c r="B479">
        <v>21</v>
      </c>
      <c r="D479" t="s">
        <v>8221</v>
      </c>
      <c r="E479">
        <v>4</v>
      </c>
    </row>
    <row r="480" spans="1:5" x14ac:dyDescent="0.25">
      <c r="A480" t="s">
        <v>8219</v>
      </c>
      <c r="B480">
        <v>61</v>
      </c>
      <c r="D480" t="s">
        <v>8221</v>
      </c>
      <c r="E480">
        <v>3</v>
      </c>
    </row>
    <row r="481" spans="1:5" x14ac:dyDescent="0.25">
      <c r="A481" t="s">
        <v>8219</v>
      </c>
      <c r="B481">
        <v>30</v>
      </c>
      <c r="D481" t="s">
        <v>8221</v>
      </c>
      <c r="E481">
        <v>1</v>
      </c>
    </row>
    <row r="482" spans="1:5" x14ac:dyDescent="0.25">
      <c r="A482" t="s">
        <v>8219</v>
      </c>
      <c r="B482">
        <v>375</v>
      </c>
      <c r="D482" t="s">
        <v>8221</v>
      </c>
      <c r="E482">
        <v>0</v>
      </c>
    </row>
    <row r="483" spans="1:5" x14ac:dyDescent="0.25">
      <c r="A483" t="s">
        <v>8219</v>
      </c>
      <c r="B483">
        <v>111</v>
      </c>
      <c r="D483" t="s">
        <v>8221</v>
      </c>
      <c r="E483">
        <v>9</v>
      </c>
    </row>
    <row r="484" spans="1:5" x14ac:dyDescent="0.25">
      <c r="A484" t="s">
        <v>8219</v>
      </c>
      <c r="B484">
        <v>123</v>
      </c>
      <c r="D484" t="s">
        <v>8221</v>
      </c>
      <c r="E484">
        <v>2</v>
      </c>
    </row>
    <row r="485" spans="1:5" x14ac:dyDescent="0.25">
      <c r="A485" t="s">
        <v>8219</v>
      </c>
      <c r="B485">
        <v>70</v>
      </c>
      <c r="D485" t="s">
        <v>8221</v>
      </c>
      <c r="E485">
        <v>0</v>
      </c>
    </row>
    <row r="486" spans="1:5" x14ac:dyDescent="0.25">
      <c r="A486" t="s">
        <v>8219</v>
      </c>
      <c r="B486">
        <v>85</v>
      </c>
      <c r="D486" t="s">
        <v>8221</v>
      </c>
      <c r="E486">
        <v>147</v>
      </c>
    </row>
    <row r="487" spans="1:5" x14ac:dyDescent="0.25">
      <c r="A487" t="s">
        <v>8219</v>
      </c>
      <c r="B487">
        <v>86</v>
      </c>
      <c r="D487" t="s">
        <v>8221</v>
      </c>
      <c r="E487">
        <v>49</v>
      </c>
    </row>
    <row r="488" spans="1:5" x14ac:dyDescent="0.25">
      <c r="A488" t="s">
        <v>8219</v>
      </c>
      <c r="B488">
        <v>13</v>
      </c>
      <c r="D488" t="s">
        <v>8221</v>
      </c>
      <c r="E488">
        <v>1</v>
      </c>
    </row>
    <row r="489" spans="1:5" x14ac:dyDescent="0.25">
      <c r="A489" t="s">
        <v>8219</v>
      </c>
      <c r="B489">
        <v>33</v>
      </c>
      <c r="D489" t="s">
        <v>8221</v>
      </c>
      <c r="E489">
        <v>2</v>
      </c>
    </row>
    <row r="490" spans="1:5" x14ac:dyDescent="0.25">
      <c r="A490" t="s">
        <v>8219</v>
      </c>
      <c r="B490">
        <v>15</v>
      </c>
      <c r="D490" t="s">
        <v>8221</v>
      </c>
      <c r="E490">
        <v>7</v>
      </c>
    </row>
    <row r="491" spans="1:5" x14ac:dyDescent="0.25">
      <c r="A491" t="s">
        <v>8219</v>
      </c>
      <c r="B491">
        <v>273</v>
      </c>
      <c r="D491" t="s">
        <v>8221</v>
      </c>
      <c r="E491">
        <v>4</v>
      </c>
    </row>
    <row r="492" spans="1:5" x14ac:dyDescent="0.25">
      <c r="A492" t="s">
        <v>8219</v>
      </c>
      <c r="B492">
        <v>714</v>
      </c>
      <c r="D492" t="s">
        <v>8221</v>
      </c>
      <c r="E492">
        <v>27</v>
      </c>
    </row>
    <row r="493" spans="1:5" x14ac:dyDescent="0.25">
      <c r="A493" t="s">
        <v>8219</v>
      </c>
      <c r="B493">
        <v>170</v>
      </c>
      <c r="D493" t="s">
        <v>8221</v>
      </c>
      <c r="E493">
        <v>94</v>
      </c>
    </row>
    <row r="494" spans="1:5" x14ac:dyDescent="0.25">
      <c r="A494" t="s">
        <v>8219</v>
      </c>
      <c r="B494">
        <v>512</v>
      </c>
      <c r="D494" t="s">
        <v>8221</v>
      </c>
      <c r="E494">
        <v>29</v>
      </c>
    </row>
    <row r="495" spans="1:5" x14ac:dyDescent="0.25">
      <c r="A495" t="s">
        <v>8219</v>
      </c>
      <c r="B495">
        <v>314</v>
      </c>
      <c r="D495" t="s">
        <v>8221</v>
      </c>
      <c r="E495">
        <v>7</v>
      </c>
    </row>
    <row r="496" spans="1:5" x14ac:dyDescent="0.25">
      <c r="A496" t="s">
        <v>8219</v>
      </c>
      <c r="B496">
        <v>167</v>
      </c>
      <c r="D496" t="s">
        <v>8221</v>
      </c>
      <c r="E496">
        <v>22</v>
      </c>
    </row>
    <row r="497" spans="1:5" x14ac:dyDescent="0.25">
      <c r="A497" t="s">
        <v>8219</v>
      </c>
      <c r="B497">
        <v>9</v>
      </c>
      <c r="D497" t="s">
        <v>8221</v>
      </c>
      <c r="E497">
        <v>1</v>
      </c>
    </row>
    <row r="498" spans="1:5" x14ac:dyDescent="0.25">
      <c r="A498" t="s">
        <v>8219</v>
      </c>
      <c r="B498">
        <v>103</v>
      </c>
      <c r="D498" t="s">
        <v>8221</v>
      </c>
      <c r="E498">
        <v>10</v>
      </c>
    </row>
    <row r="499" spans="1:5" x14ac:dyDescent="0.25">
      <c r="A499" t="s">
        <v>8219</v>
      </c>
      <c r="B499">
        <v>111</v>
      </c>
      <c r="D499" t="s">
        <v>8221</v>
      </c>
      <c r="E499">
        <v>6</v>
      </c>
    </row>
    <row r="500" spans="1:5" x14ac:dyDescent="0.25">
      <c r="A500" t="s">
        <v>8219</v>
      </c>
      <c r="B500">
        <v>271</v>
      </c>
      <c r="D500" t="s">
        <v>8221</v>
      </c>
      <c r="E500">
        <v>24</v>
      </c>
    </row>
    <row r="501" spans="1:5" x14ac:dyDescent="0.25">
      <c r="A501" t="s">
        <v>8219</v>
      </c>
      <c r="B501">
        <v>101</v>
      </c>
      <c r="D501" t="s">
        <v>8221</v>
      </c>
      <c r="E501">
        <v>15</v>
      </c>
    </row>
    <row r="502" spans="1:5" x14ac:dyDescent="0.25">
      <c r="A502" t="s">
        <v>8219</v>
      </c>
      <c r="B502">
        <v>57</v>
      </c>
      <c r="D502" t="s">
        <v>8221</v>
      </c>
      <c r="E502">
        <v>37</v>
      </c>
    </row>
    <row r="503" spans="1:5" x14ac:dyDescent="0.25">
      <c r="A503" t="s">
        <v>8219</v>
      </c>
      <c r="B503">
        <v>62</v>
      </c>
      <c r="D503" t="s">
        <v>8221</v>
      </c>
      <c r="E503">
        <v>20</v>
      </c>
    </row>
    <row r="504" spans="1:5" x14ac:dyDescent="0.25">
      <c r="A504" t="s">
        <v>8219</v>
      </c>
      <c r="B504">
        <v>32</v>
      </c>
      <c r="D504" t="s">
        <v>8221</v>
      </c>
      <c r="E504">
        <v>7</v>
      </c>
    </row>
    <row r="505" spans="1:5" x14ac:dyDescent="0.25">
      <c r="A505" t="s">
        <v>8219</v>
      </c>
      <c r="B505">
        <v>141</v>
      </c>
      <c r="D505" t="s">
        <v>8221</v>
      </c>
      <c r="E505">
        <v>0</v>
      </c>
    </row>
    <row r="506" spans="1:5" x14ac:dyDescent="0.25">
      <c r="A506" t="s">
        <v>8219</v>
      </c>
      <c r="B506">
        <v>75</v>
      </c>
      <c r="D506" t="s">
        <v>8221</v>
      </c>
      <c r="E506">
        <v>21</v>
      </c>
    </row>
    <row r="507" spans="1:5" x14ac:dyDescent="0.25">
      <c r="A507" t="s">
        <v>8219</v>
      </c>
      <c r="B507">
        <v>46</v>
      </c>
      <c r="D507" t="s">
        <v>8221</v>
      </c>
      <c r="E507">
        <v>3</v>
      </c>
    </row>
    <row r="508" spans="1:5" x14ac:dyDescent="0.25">
      <c r="A508" t="s">
        <v>8219</v>
      </c>
      <c r="B508">
        <v>103</v>
      </c>
      <c r="D508" t="s">
        <v>8221</v>
      </c>
      <c r="E508">
        <v>11</v>
      </c>
    </row>
    <row r="509" spans="1:5" x14ac:dyDescent="0.25">
      <c r="A509" t="s">
        <v>8219</v>
      </c>
      <c r="B509">
        <v>6</v>
      </c>
      <c r="D509" t="s">
        <v>8221</v>
      </c>
      <c r="E509">
        <v>1</v>
      </c>
    </row>
    <row r="510" spans="1:5" x14ac:dyDescent="0.25">
      <c r="A510" t="s">
        <v>8219</v>
      </c>
      <c r="B510">
        <v>83</v>
      </c>
      <c r="D510" t="s">
        <v>8221</v>
      </c>
      <c r="E510">
        <v>312</v>
      </c>
    </row>
    <row r="511" spans="1:5" x14ac:dyDescent="0.25">
      <c r="A511" t="s">
        <v>8219</v>
      </c>
      <c r="B511">
        <v>108</v>
      </c>
      <c r="D511" t="s">
        <v>8221</v>
      </c>
      <c r="E511">
        <v>1</v>
      </c>
    </row>
    <row r="512" spans="1:5" x14ac:dyDescent="0.25">
      <c r="A512" t="s">
        <v>8219</v>
      </c>
      <c r="B512">
        <v>25</v>
      </c>
      <c r="D512" t="s">
        <v>8221</v>
      </c>
      <c r="E512">
        <v>3</v>
      </c>
    </row>
    <row r="513" spans="1:5" x14ac:dyDescent="0.25">
      <c r="A513" t="s">
        <v>8219</v>
      </c>
      <c r="B513">
        <v>549</v>
      </c>
      <c r="D513" t="s">
        <v>8221</v>
      </c>
      <c r="E513">
        <v>4</v>
      </c>
    </row>
    <row r="514" spans="1:5" x14ac:dyDescent="0.25">
      <c r="A514" t="s">
        <v>8219</v>
      </c>
      <c r="B514">
        <v>222</v>
      </c>
      <c r="D514" t="s">
        <v>8221</v>
      </c>
      <c r="E514">
        <v>10</v>
      </c>
    </row>
    <row r="515" spans="1:5" x14ac:dyDescent="0.25">
      <c r="A515" t="s">
        <v>8219</v>
      </c>
      <c r="B515">
        <v>183</v>
      </c>
      <c r="D515" t="s">
        <v>8221</v>
      </c>
      <c r="E515">
        <v>8</v>
      </c>
    </row>
    <row r="516" spans="1:5" x14ac:dyDescent="0.25">
      <c r="A516" t="s">
        <v>8219</v>
      </c>
      <c r="B516">
        <v>89</v>
      </c>
      <c r="D516" t="s">
        <v>8221</v>
      </c>
      <c r="E516">
        <v>3</v>
      </c>
    </row>
    <row r="517" spans="1:5" x14ac:dyDescent="0.25">
      <c r="A517" t="s">
        <v>8219</v>
      </c>
      <c r="B517">
        <v>253</v>
      </c>
      <c r="D517" t="s">
        <v>8221</v>
      </c>
      <c r="E517">
        <v>1</v>
      </c>
    </row>
    <row r="518" spans="1:5" x14ac:dyDescent="0.25">
      <c r="A518" t="s">
        <v>8219</v>
      </c>
      <c r="B518">
        <v>140</v>
      </c>
      <c r="D518" t="s">
        <v>8221</v>
      </c>
      <c r="E518">
        <v>0</v>
      </c>
    </row>
    <row r="519" spans="1:5" x14ac:dyDescent="0.25">
      <c r="A519" t="s">
        <v>8219</v>
      </c>
      <c r="B519">
        <v>103</v>
      </c>
      <c r="D519" t="s">
        <v>8221</v>
      </c>
      <c r="E519">
        <v>5</v>
      </c>
    </row>
    <row r="520" spans="1:5" x14ac:dyDescent="0.25">
      <c r="A520" t="s">
        <v>8219</v>
      </c>
      <c r="B520">
        <v>138</v>
      </c>
      <c r="D520" t="s">
        <v>8221</v>
      </c>
      <c r="E520">
        <v>0</v>
      </c>
    </row>
    <row r="521" spans="1:5" x14ac:dyDescent="0.25">
      <c r="A521" t="s">
        <v>8219</v>
      </c>
      <c r="B521">
        <v>191</v>
      </c>
      <c r="D521" t="s">
        <v>8221</v>
      </c>
      <c r="E521">
        <v>3</v>
      </c>
    </row>
    <row r="522" spans="1:5" x14ac:dyDescent="0.25">
      <c r="A522" t="s">
        <v>8219</v>
      </c>
      <c r="B522">
        <v>45</v>
      </c>
      <c r="D522" t="s">
        <v>8221</v>
      </c>
      <c r="E522">
        <v>7</v>
      </c>
    </row>
    <row r="523" spans="1:5" x14ac:dyDescent="0.25">
      <c r="A523" t="s">
        <v>8219</v>
      </c>
      <c r="B523">
        <v>17</v>
      </c>
      <c r="D523" t="s">
        <v>8221</v>
      </c>
      <c r="E523">
        <v>0</v>
      </c>
    </row>
    <row r="524" spans="1:5" x14ac:dyDescent="0.25">
      <c r="A524" t="s">
        <v>8219</v>
      </c>
      <c r="B524">
        <v>31</v>
      </c>
      <c r="D524" t="s">
        <v>8221</v>
      </c>
      <c r="E524">
        <v>2</v>
      </c>
    </row>
    <row r="525" spans="1:5" x14ac:dyDescent="0.25">
      <c r="A525" t="s">
        <v>8219</v>
      </c>
      <c r="B525">
        <v>50</v>
      </c>
      <c r="D525" t="s">
        <v>8221</v>
      </c>
      <c r="E525">
        <v>23</v>
      </c>
    </row>
    <row r="526" spans="1:5" x14ac:dyDescent="0.25">
      <c r="A526" t="s">
        <v>8219</v>
      </c>
      <c r="B526">
        <v>59</v>
      </c>
      <c r="D526" t="s">
        <v>8221</v>
      </c>
      <c r="E526">
        <v>1</v>
      </c>
    </row>
    <row r="527" spans="1:5" x14ac:dyDescent="0.25">
      <c r="A527" t="s">
        <v>8219</v>
      </c>
      <c r="B527">
        <v>81</v>
      </c>
      <c r="D527" t="s">
        <v>8221</v>
      </c>
      <c r="E527">
        <v>2</v>
      </c>
    </row>
    <row r="528" spans="1:5" x14ac:dyDescent="0.25">
      <c r="A528" t="s">
        <v>8219</v>
      </c>
      <c r="B528">
        <v>508</v>
      </c>
      <c r="D528" t="s">
        <v>8221</v>
      </c>
      <c r="E528">
        <v>3</v>
      </c>
    </row>
    <row r="529" spans="1:5" x14ac:dyDescent="0.25">
      <c r="A529" t="s">
        <v>8219</v>
      </c>
      <c r="B529">
        <v>74</v>
      </c>
      <c r="D529" t="s">
        <v>8221</v>
      </c>
      <c r="E529">
        <v>0</v>
      </c>
    </row>
    <row r="530" spans="1:5" x14ac:dyDescent="0.25">
      <c r="A530" t="s">
        <v>8219</v>
      </c>
      <c r="B530">
        <v>141</v>
      </c>
      <c r="D530" t="s">
        <v>8221</v>
      </c>
      <c r="E530">
        <v>13</v>
      </c>
    </row>
    <row r="531" spans="1:5" x14ac:dyDescent="0.25">
      <c r="A531" t="s">
        <v>8219</v>
      </c>
      <c r="B531">
        <v>711</v>
      </c>
      <c r="D531" t="s">
        <v>8221</v>
      </c>
      <c r="E531">
        <v>1</v>
      </c>
    </row>
    <row r="532" spans="1:5" x14ac:dyDescent="0.25">
      <c r="A532" t="s">
        <v>8219</v>
      </c>
      <c r="B532">
        <v>141</v>
      </c>
      <c r="D532" t="s">
        <v>8221</v>
      </c>
      <c r="E532">
        <v>1</v>
      </c>
    </row>
    <row r="533" spans="1:5" x14ac:dyDescent="0.25">
      <c r="A533" t="s">
        <v>8219</v>
      </c>
      <c r="B533">
        <v>109</v>
      </c>
      <c r="D533" t="s">
        <v>8221</v>
      </c>
      <c r="E533">
        <v>1</v>
      </c>
    </row>
    <row r="534" spans="1:5" x14ac:dyDescent="0.25">
      <c r="A534" t="s">
        <v>8219</v>
      </c>
      <c r="B534">
        <v>361</v>
      </c>
      <c r="D534" t="s">
        <v>8221</v>
      </c>
      <c r="E534">
        <v>6</v>
      </c>
    </row>
    <row r="535" spans="1:5" x14ac:dyDescent="0.25">
      <c r="A535" t="s">
        <v>8219</v>
      </c>
      <c r="B535">
        <v>176</v>
      </c>
      <c r="D535" t="s">
        <v>8221</v>
      </c>
      <c r="E535">
        <v>39</v>
      </c>
    </row>
    <row r="536" spans="1:5" x14ac:dyDescent="0.25">
      <c r="A536" t="s">
        <v>8219</v>
      </c>
      <c r="B536">
        <v>670</v>
      </c>
      <c r="D536" t="s">
        <v>8221</v>
      </c>
      <c r="E536">
        <v>4</v>
      </c>
    </row>
    <row r="537" spans="1:5" x14ac:dyDescent="0.25">
      <c r="A537" t="s">
        <v>8219</v>
      </c>
      <c r="B537">
        <v>96</v>
      </c>
      <c r="D537" t="s">
        <v>8221</v>
      </c>
      <c r="E537">
        <v>1</v>
      </c>
    </row>
    <row r="538" spans="1:5" x14ac:dyDescent="0.25">
      <c r="A538" t="s">
        <v>8219</v>
      </c>
      <c r="B538">
        <v>74</v>
      </c>
      <c r="D538" t="s">
        <v>8221</v>
      </c>
      <c r="E538">
        <v>0</v>
      </c>
    </row>
    <row r="539" spans="1:5" x14ac:dyDescent="0.25">
      <c r="A539" t="s">
        <v>8219</v>
      </c>
      <c r="B539">
        <v>52</v>
      </c>
      <c r="D539" t="s">
        <v>8221</v>
      </c>
      <c r="E539">
        <v>0</v>
      </c>
    </row>
    <row r="540" spans="1:5" x14ac:dyDescent="0.25">
      <c r="A540" t="s">
        <v>8219</v>
      </c>
      <c r="B540">
        <v>105</v>
      </c>
      <c r="D540" t="s">
        <v>8221</v>
      </c>
      <c r="E540">
        <v>0</v>
      </c>
    </row>
    <row r="541" spans="1:5" x14ac:dyDescent="0.25">
      <c r="A541" t="s">
        <v>8219</v>
      </c>
      <c r="B541">
        <v>41</v>
      </c>
      <c r="D541" t="s">
        <v>8221</v>
      </c>
      <c r="E541">
        <v>8</v>
      </c>
    </row>
    <row r="542" spans="1:5" x14ac:dyDescent="0.25">
      <c r="A542" t="s">
        <v>8219</v>
      </c>
      <c r="B542">
        <v>34</v>
      </c>
      <c r="D542" t="s">
        <v>8221</v>
      </c>
      <c r="E542">
        <v>0</v>
      </c>
    </row>
    <row r="543" spans="1:5" x14ac:dyDescent="0.25">
      <c r="A543" t="s">
        <v>8219</v>
      </c>
      <c r="B543">
        <v>66</v>
      </c>
      <c r="D543" t="s">
        <v>8221</v>
      </c>
      <c r="E543">
        <v>1</v>
      </c>
    </row>
    <row r="544" spans="1:5" x14ac:dyDescent="0.25">
      <c r="A544" t="s">
        <v>8219</v>
      </c>
      <c r="B544">
        <v>50</v>
      </c>
      <c r="D544" t="s">
        <v>8221</v>
      </c>
      <c r="E544">
        <v>12</v>
      </c>
    </row>
    <row r="545" spans="1:5" x14ac:dyDescent="0.25">
      <c r="A545" t="s">
        <v>8219</v>
      </c>
      <c r="B545">
        <v>159</v>
      </c>
      <c r="D545" t="s">
        <v>8221</v>
      </c>
      <c r="E545">
        <v>0</v>
      </c>
    </row>
    <row r="546" spans="1:5" x14ac:dyDescent="0.25">
      <c r="A546" t="s">
        <v>8219</v>
      </c>
      <c r="B546">
        <v>182</v>
      </c>
      <c r="D546" t="s">
        <v>8221</v>
      </c>
      <c r="E546">
        <v>3</v>
      </c>
    </row>
    <row r="547" spans="1:5" x14ac:dyDescent="0.25">
      <c r="A547" t="s">
        <v>8219</v>
      </c>
      <c r="B547">
        <v>206</v>
      </c>
      <c r="D547" t="s">
        <v>8221</v>
      </c>
      <c r="E547">
        <v>2</v>
      </c>
    </row>
    <row r="548" spans="1:5" x14ac:dyDescent="0.25">
      <c r="A548" t="s">
        <v>8219</v>
      </c>
      <c r="B548">
        <v>169</v>
      </c>
      <c r="D548" t="s">
        <v>8221</v>
      </c>
      <c r="E548">
        <v>6</v>
      </c>
    </row>
    <row r="549" spans="1:5" x14ac:dyDescent="0.25">
      <c r="A549" t="s">
        <v>8219</v>
      </c>
      <c r="B549">
        <v>31</v>
      </c>
      <c r="D549" t="s">
        <v>8221</v>
      </c>
      <c r="E549">
        <v>0</v>
      </c>
    </row>
    <row r="550" spans="1:5" x14ac:dyDescent="0.25">
      <c r="A550" t="s">
        <v>8219</v>
      </c>
      <c r="B550">
        <v>28</v>
      </c>
      <c r="D550" t="s">
        <v>8221</v>
      </c>
      <c r="E550">
        <v>15</v>
      </c>
    </row>
    <row r="551" spans="1:5" x14ac:dyDescent="0.25">
      <c r="A551" t="s">
        <v>8219</v>
      </c>
      <c r="B551">
        <v>54</v>
      </c>
      <c r="D551" t="s">
        <v>8221</v>
      </c>
      <c r="E551">
        <v>1</v>
      </c>
    </row>
    <row r="552" spans="1:5" x14ac:dyDescent="0.25">
      <c r="A552" t="s">
        <v>8219</v>
      </c>
      <c r="B552">
        <v>467</v>
      </c>
      <c r="D552" t="s">
        <v>8221</v>
      </c>
      <c r="E552">
        <v>3</v>
      </c>
    </row>
    <row r="553" spans="1:5" x14ac:dyDescent="0.25">
      <c r="A553" t="s">
        <v>8219</v>
      </c>
      <c r="B553">
        <v>389</v>
      </c>
      <c r="D553" t="s">
        <v>8221</v>
      </c>
      <c r="E553">
        <v>8</v>
      </c>
    </row>
    <row r="554" spans="1:5" x14ac:dyDescent="0.25">
      <c r="A554" t="s">
        <v>8219</v>
      </c>
      <c r="B554">
        <v>68</v>
      </c>
      <c r="D554" t="s">
        <v>8221</v>
      </c>
      <c r="E554">
        <v>0</v>
      </c>
    </row>
    <row r="555" spans="1:5" x14ac:dyDescent="0.25">
      <c r="A555" t="s">
        <v>8219</v>
      </c>
      <c r="B555">
        <v>413</v>
      </c>
      <c r="D555" t="s">
        <v>8221</v>
      </c>
      <c r="E555">
        <v>3</v>
      </c>
    </row>
    <row r="556" spans="1:5" x14ac:dyDescent="0.25">
      <c r="A556" t="s">
        <v>8219</v>
      </c>
      <c r="B556">
        <v>190</v>
      </c>
      <c r="D556" t="s">
        <v>8221</v>
      </c>
      <c r="E556">
        <v>3</v>
      </c>
    </row>
    <row r="557" spans="1:5" x14ac:dyDescent="0.25">
      <c r="A557" t="s">
        <v>8219</v>
      </c>
      <c r="B557">
        <v>189</v>
      </c>
      <c r="D557" t="s">
        <v>8221</v>
      </c>
      <c r="E557">
        <v>0</v>
      </c>
    </row>
    <row r="558" spans="1:5" x14ac:dyDescent="0.25">
      <c r="A558" t="s">
        <v>8219</v>
      </c>
      <c r="B558">
        <v>130</v>
      </c>
      <c r="D558" t="s">
        <v>8221</v>
      </c>
      <c r="E558">
        <v>19</v>
      </c>
    </row>
    <row r="559" spans="1:5" x14ac:dyDescent="0.25">
      <c r="A559" t="s">
        <v>8219</v>
      </c>
      <c r="B559">
        <v>74</v>
      </c>
      <c r="D559" t="s">
        <v>8221</v>
      </c>
      <c r="E559">
        <v>0</v>
      </c>
    </row>
    <row r="560" spans="1:5" x14ac:dyDescent="0.25">
      <c r="A560" t="s">
        <v>8219</v>
      </c>
      <c r="B560">
        <v>274</v>
      </c>
      <c r="D560" t="s">
        <v>8221</v>
      </c>
      <c r="E560">
        <v>2</v>
      </c>
    </row>
    <row r="561" spans="1:5" x14ac:dyDescent="0.25">
      <c r="A561" t="s">
        <v>8219</v>
      </c>
      <c r="B561">
        <v>22</v>
      </c>
      <c r="D561" t="s">
        <v>8221</v>
      </c>
      <c r="E561">
        <v>0</v>
      </c>
    </row>
    <row r="562" spans="1:5" x14ac:dyDescent="0.25">
      <c r="A562" t="s">
        <v>8219</v>
      </c>
      <c r="B562">
        <v>31</v>
      </c>
      <c r="D562" t="s">
        <v>8221</v>
      </c>
      <c r="E562">
        <v>0</v>
      </c>
    </row>
    <row r="563" spans="1:5" x14ac:dyDescent="0.25">
      <c r="A563" t="s">
        <v>8219</v>
      </c>
      <c r="B563">
        <v>63</v>
      </c>
      <c r="D563" t="s">
        <v>8221</v>
      </c>
      <c r="E563">
        <v>25</v>
      </c>
    </row>
    <row r="564" spans="1:5" x14ac:dyDescent="0.25">
      <c r="A564" t="s">
        <v>8219</v>
      </c>
      <c r="B564">
        <v>20</v>
      </c>
      <c r="D564" t="s">
        <v>8221</v>
      </c>
      <c r="E564">
        <v>8</v>
      </c>
    </row>
    <row r="565" spans="1:5" x14ac:dyDescent="0.25">
      <c r="A565" t="s">
        <v>8219</v>
      </c>
      <c r="B565">
        <v>25</v>
      </c>
      <c r="D565" t="s">
        <v>8221</v>
      </c>
      <c r="E565">
        <v>16</v>
      </c>
    </row>
    <row r="566" spans="1:5" x14ac:dyDescent="0.25">
      <c r="A566" t="s">
        <v>8219</v>
      </c>
      <c r="B566">
        <v>61</v>
      </c>
      <c r="D566" t="s">
        <v>8221</v>
      </c>
      <c r="E566">
        <v>3</v>
      </c>
    </row>
    <row r="567" spans="1:5" x14ac:dyDescent="0.25">
      <c r="A567" t="s">
        <v>8219</v>
      </c>
      <c r="B567">
        <v>52</v>
      </c>
      <c r="D567" t="s">
        <v>8221</v>
      </c>
      <c r="E567">
        <v>3</v>
      </c>
    </row>
    <row r="568" spans="1:5" x14ac:dyDescent="0.25">
      <c r="A568" t="s">
        <v>8219</v>
      </c>
      <c r="B568">
        <v>86</v>
      </c>
      <c r="D568" t="s">
        <v>8221</v>
      </c>
      <c r="E568">
        <v>2</v>
      </c>
    </row>
    <row r="569" spans="1:5" x14ac:dyDescent="0.25">
      <c r="A569" t="s">
        <v>8219</v>
      </c>
      <c r="B569">
        <v>42</v>
      </c>
      <c r="D569" t="s">
        <v>8221</v>
      </c>
      <c r="E569">
        <v>1</v>
      </c>
    </row>
    <row r="570" spans="1:5" x14ac:dyDescent="0.25">
      <c r="A570" t="s">
        <v>8219</v>
      </c>
      <c r="B570">
        <v>52</v>
      </c>
      <c r="D570" t="s">
        <v>8221</v>
      </c>
      <c r="E570">
        <v>0</v>
      </c>
    </row>
    <row r="571" spans="1:5" x14ac:dyDescent="0.25">
      <c r="A571" t="s">
        <v>8219</v>
      </c>
      <c r="B571">
        <v>120</v>
      </c>
      <c r="D571" t="s">
        <v>8221</v>
      </c>
      <c r="E571">
        <v>1</v>
      </c>
    </row>
    <row r="572" spans="1:5" x14ac:dyDescent="0.25">
      <c r="A572" t="s">
        <v>8219</v>
      </c>
      <c r="B572">
        <v>22</v>
      </c>
      <c r="D572" t="s">
        <v>8221</v>
      </c>
      <c r="E572">
        <v>19</v>
      </c>
    </row>
    <row r="573" spans="1:5" x14ac:dyDescent="0.25">
      <c r="A573" t="s">
        <v>8219</v>
      </c>
      <c r="B573">
        <v>64</v>
      </c>
      <c r="D573" t="s">
        <v>8221</v>
      </c>
      <c r="E573">
        <v>9</v>
      </c>
    </row>
    <row r="574" spans="1:5" x14ac:dyDescent="0.25">
      <c r="A574" t="s">
        <v>8219</v>
      </c>
      <c r="B574">
        <v>23</v>
      </c>
      <c r="D574" t="s">
        <v>8221</v>
      </c>
      <c r="E574">
        <v>1</v>
      </c>
    </row>
    <row r="575" spans="1:5" x14ac:dyDescent="0.25">
      <c r="A575" t="s">
        <v>8219</v>
      </c>
      <c r="B575">
        <v>238</v>
      </c>
      <c r="D575" t="s">
        <v>8221</v>
      </c>
      <c r="E575">
        <v>0</v>
      </c>
    </row>
    <row r="576" spans="1:5" x14ac:dyDescent="0.25">
      <c r="A576" t="s">
        <v>8219</v>
      </c>
      <c r="B576">
        <v>33</v>
      </c>
      <c r="D576" t="s">
        <v>8221</v>
      </c>
      <c r="E576">
        <v>1</v>
      </c>
    </row>
    <row r="577" spans="1:5" x14ac:dyDescent="0.25">
      <c r="A577" t="s">
        <v>8219</v>
      </c>
      <c r="B577">
        <v>32</v>
      </c>
      <c r="D577" t="s">
        <v>8221</v>
      </c>
      <c r="E577">
        <v>5</v>
      </c>
    </row>
    <row r="578" spans="1:5" x14ac:dyDescent="0.25">
      <c r="A578" t="s">
        <v>8219</v>
      </c>
      <c r="B578">
        <v>24</v>
      </c>
      <c r="D578" t="s">
        <v>8221</v>
      </c>
      <c r="E578">
        <v>85</v>
      </c>
    </row>
    <row r="579" spans="1:5" x14ac:dyDescent="0.25">
      <c r="A579" t="s">
        <v>8219</v>
      </c>
      <c r="B579">
        <v>29</v>
      </c>
      <c r="D579" t="s">
        <v>8221</v>
      </c>
      <c r="E579">
        <v>3</v>
      </c>
    </row>
    <row r="580" spans="1:5" x14ac:dyDescent="0.25">
      <c r="A580" t="s">
        <v>8219</v>
      </c>
      <c r="B580">
        <v>50</v>
      </c>
      <c r="D580" t="s">
        <v>8221</v>
      </c>
      <c r="E580">
        <v>4</v>
      </c>
    </row>
    <row r="581" spans="1:5" x14ac:dyDescent="0.25">
      <c r="A581" t="s">
        <v>8219</v>
      </c>
      <c r="B581">
        <v>108</v>
      </c>
      <c r="D581" t="s">
        <v>8221</v>
      </c>
      <c r="E581">
        <v>3</v>
      </c>
    </row>
    <row r="582" spans="1:5" x14ac:dyDescent="0.25">
      <c r="A582" t="s">
        <v>8219</v>
      </c>
      <c r="B582">
        <v>139</v>
      </c>
      <c r="D582" t="s">
        <v>8221</v>
      </c>
      <c r="E582">
        <v>5</v>
      </c>
    </row>
    <row r="583" spans="1:5" x14ac:dyDescent="0.25">
      <c r="A583" t="s">
        <v>8219</v>
      </c>
      <c r="B583">
        <v>7</v>
      </c>
      <c r="D583" t="s">
        <v>8221</v>
      </c>
      <c r="E583">
        <v>17</v>
      </c>
    </row>
    <row r="584" spans="1:5" x14ac:dyDescent="0.25">
      <c r="A584" t="s">
        <v>8219</v>
      </c>
      <c r="B584">
        <v>149</v>
      </c>
      <c r="D584" t="s">
        <v>8221</v>
      </c>
      <c r="E584">
        <v>3</v>
      </c>
    </row>
    <row r="585" spans="1:5" x14ac:dyDescent="0.25">
      <c r="A585" t="s">
        <v>8219</v>
      </c>
      <c r="B585">
        <v>31</v>
      </c>
      <c r="D585" t="s">
        <v>8221</v>
      </c>
      <c r="E585">
        <v>2</v>
      </c>
    </row>
    <row r="586" spans="1:5" x14ac:dyDescent="0.25">
      <c r="A586" t="s">
        <v>8219</v>
      </c>
      <c r="B586">
        <v>26</v>
      </c>
      <c r="D586" t="s">
        <v>8221</v>
      </c>
      <c r="E586">
        <v>6</v>
      </c>
    </row>
    <row r="587" spans="1:5" x14ac:dyDescent="0.25">
      <c r="A587" t="s">
        <v>8219</v>
      </c>
      <c r="B587">
        <v>172</v>
      </c>
      <c r="D587" t="s">
        <v>8221</v>
      </c>
      <c r="E587">
        <v>0</v>
      </c>
    </row>
    <row r="588" spans="1:5" x14ac:dyDescent="0.25">
      <c r="A588" t="s">
        <v>8219</v>
      </c>
      <c r="B588">
        <v>78</v>
      </c>
      <c r="D588" t="s">
        <v>8221</v>
      </c>
      <c r="E588">
        <v>1</v>
      </c>
    </row>
    <row r="589" spans="1:5" x14ac:dyDescent="0.25">
      <c r="A589" t="s">
        <v>8219</v>
      </c>
      <c r="B589">
        <v>120</v>
      </c>
      <c r="D589" t="s">
        <v>8221</v>
      </c>
      <c r="E589">
        <v>3</v>
      </c>
    </row>
    <row r="590" spans="1:5" x14ac:dyDescent="0.25">
      <c r="A590" t="s">
        <v>8219</v>
      </c>
      <c r="B590">
        <v>227</v>
      </c>
      <c r="D590" t="s">
        <v>8221</v>
      </c>
      <c r="E590">
        <v>13</v>
      </c>
    </row>
    <row r="591" spans="1:5" x14ac:dyDescent="0.25">
      <c r="A591" t="s">
        <v>8219</v>
      </c>
      <c r="B591">
        <v>42</v>
      </c>
      <c r="D591" t="s">
        <v>8221</v>
      </c>
      <c r="E591">
        <v>1</v>
      </c>
    </row>
    <row r="592" spans="1:5" x14ac:dyDescent="0.25">
      <c r="A592" t="s">
        <v>8219</v>
      </c>
      <c r="B592">
        <v>64</v>
      </c>
      <c r="D592" t="s">
        <v>8221</v>
      </c>
      <c r="E592">
        <v>1</v>
      </c>
    </row>
    <row r="593" spans="1:5" x14ac:dyDescent="0.25">
      <c r="A593" t="s">
        <v>8219</v>
      </c>
      <c r="B593">
        <v>121</v>
      </c>
      <c r="D593" t="s">
        <v>8221</v>
      </c>
      <c r="E593">
        <v>9</v>
      </c>
    </row>
    <row r="594" spans="1:5" x14ac:dyDescent="0.25">
      <c r="A594" t="s">
        <v>8219</v>
      </c>
      <c r="B594">
        <v>87</v>
      </c>
      <c r="D594" t="s">
        <v>8221</v>
      </c>
      <c r="E594">
        <v>0</v>
      </c>
    </row>
    <row r="595" spans="1:5" x14ac:dyDescent="0.25">
      <c r="A595" t="s">
        <v>8219</v>
      </c>
      <c r="B595">
        <v>65</v>
      </c>
      <c r="D595" t="s">
        <v>8221</v>
      </c>
      <c r="E595">
        <v>2</v>
      </c>
    </row>
    <row r="596" spans="1:5" x14ac:dyDescent="0.25">
      <c r="A596" t="s">
        <v>8219</v>
      </c>
      <c r="B596">
        <v>49</v>
      </c>
      <c r="D596" t="s">
        <v>8221</v>
      </c>
      <c r="E596">
        <v>1</v>
      </c>
    </row>
    <row r="597" spans="1:5" x14ac:dyDescent="0.25">
      <c r="A597" t="s">
        <v>8219</v>
      </c>
      <c r="B597">
        <v>19</v>
      </c>
      <c r="D597" t="s">
        <v>8221</v>
      </c>
      <c r="E597">
        <v>10</v>
      </c>
    </row>
    <row r="598" spans="1:5" x14ac:dyDescent="0.25">
      <c r="A598" t="s">
        <v>8219</v>
      </c>
      <c r="B598">
        <v>81</v>
      </c>
      <c r="D598" t="s">
        <v>8221</v>
      </c>
      <c r="E598">
        <v>3</v>
      </c>
    </row>
    <row r="599" spans="1:5" x14ac:dyDescent="0.25">
      <c r="A599" t="s">
        <v>8219</v>
      </c>
      <c r="B599">
        <v>264</v>
      </c>
      <c r="D599" t="s">
        <v>8221</v>
      </c>
      <c r="E599">
        <v>2</v>
      </c>
    </row>
    <row r="600" spans="1:5" x14ac:dyDescent="0.25">
      <c r="A600" t="s">
        <v>8219</v>
      </c>
      <c r="B600">
        <v>25</v>
      </c>
      <c r="D600" t="s">
        <v>8221</v>
      </c>
      <c r="E600">
        <v>2</v>
      </c>
    </row>
    <row r="601" spans="1:5" x14ac:dyDescent="0.25">
      <c r="A601" t="s">
        <v>8219</v>
      </c>
      <c r="B601">
        <v>5</v>
      </c>
      <c r="D601" t="s">
        <v>8221</v>
      </c>
      <c r="E601">
        <v>1</v>
      </c>
    </row>
    <row r="602" spans="1:5" x14ac:dyDescent="0.25">
      <c r="A602" t="s">
        <v>8219</v>
      </c>
      <c r="B602">
        <v>144</v>
      </c>
      <c r="D602" t="s">
        <v>8221</v>
      </c>
      <c r="E602">
        <v>14</v>
      </c>
    </row>
    <row r="603" spans="1:5" x14ac:dyDescent="0.25">
      <c r="A603" t="s">
        <v>8219</v>
      </c>
      <c r="B603">
        <v>92</v>
      </c>
      <c r="D603" t="s">
        <v>8221</v>
      </c>
      <c r="E603">
        <v>0</v>
      </c>
    </row>
    <row r="604" spans="1:5" x14ac:dyDescent="0.25">
      <c r="A604" t="s">
        <v>8219</v>
      </c>
      <c r="B604">
        <v>147</v>
      </c>
      <c r="D604" t="s">
        <v>8221</v>
      </c>
      <c r="E604">
        <v>0</v>
      </c>
    </row>
    <row r="605" spans="1:5" x14ac:dyDescent="0.25">
      <c r="A605" t="s">
        <v>8219</v>
      </c>
      <c r="B605">
        <v>90</v>
      </c>
      <c r="D605" t="s">
        <v>8221</v>
      </c>
      <c r="E605">
        <v>4</v>
      </c>
    </row>
    <row r="606" spans="1:5" x14ac:dyDescent="0.25">
      <c r="A606" t="s">
        <v>8219</v>
      </c>
      <c r="B606">
        <v>87</v>
      </c>
      <c r="D606" t="s">
        <v>8221</v>
      </c>
      <c r="E606">
        <v>3</v>
      </c>
    </row>
    <row r="607" spans="1:5" x14ac:dyDescent="0.25">
      <c r="A607" t="s">
        <v>8219</v>
      </c>
      <c r="B607">
        <v>406</v>
      </c>
      <c r="D607" t="s">
        <v>8221</v>
      </c>
      <c r="E607">
        <v>0</v>
      </c>
    </row>
    <row r="608" spans="1:5" x14ac:dyDescent="0.25">
      <c r="A608" t="s">
        <v>8219</v>
      </c>
      <c r="B608">
        <v>20</v>
      </c>
      <c r="D608" t="s">
        <v>8221</v>
      </c>
      <c r="E608">
        <v>5</v>
      </c>
    </row>
    <row r="609" spans="1:5" x14ac:dyDescent="0.25">
      <c r="A609" t="s">
        <v>8219</v>
      </c>
      <c r="B609">
        <v>70</v>
      </c>
      <c r="D609" t="s">
        <v>8221</v>
      </c>
      <c r="E609">
        <v>47</v>
      </c>
    </row>
    <row r="610" spans="1:5" x14ac:dyDescent="0.25">
      <c r="A610" t="s">
        <v>8219</v>
      </c>
      <c r="B610">
        <v>16</v>
      </c>
      <c r="D610" t="s">
        <v>8221</v>
      </c>
      <c r="E610">
        <v>0</v>
      </c>
    </row>
    <row r="611" spans="1:5" x14ac:dyDescent="0.25">
      <c r="A611" t="s">
        <v>8219</v>
      </c>
      <c r="B611">
        <v>52</v>
      </c>
      <c r="D611" t="s">
        <v>8221</v>
      </c>
      <c r="E611">
        <v>10</v>
      </c>
    </row>
    <row r="612" spans="1:5" x14ac:dyDescent="0.25">
      <c r="A612" t="s">
        <v>8219</v>
      </c>
      <c r="B612">
        <v>66</v>
      </c>
      <c r="D612" t="s">
        <v>8221</v>
      </c>
      <c r="E612">
        <v>11</v>
      </c>
    </row>
    <row r="613" spans="1:5" x14ac:dyDescent="0.25">
      <c r="A613" t="s">
        <v>8219</v>
      </c>
      <c r="B613">
        <v>109</v>
      </c>
      <c r="D613" t="s">
        <v>8221</v>
      </c>
      <c r="E613">
        <v>2</v>
      </c>
    </row>
    <row r="614" spans="1:5" x14ac:dyDescent="0.25">
      <c r="A614" t="s">
        <v>8219</v>
      </c>
      <c r="B614">
        <v>168</v>
      </c>
      <c r="D614" t="s">
        <v>8221</v>
      </c>
      <c r="E614">
        <v>2</v>
      </c>
    </row>
    <row r="615" spans="1:5" x14ac:dyDescent="0.25">
      <c r="A615" t="s">
        <v>8219</v>
      </c>
      <c r="B615">
        <v>31</v>
      </c>
      <c r="D615" t="s">
        <v>8221</v>
      </c>
      <c r="E615">
        <v>22</v>
      </c>
    </row>
    <row r="616" spans="1:5" x14ac:dyDescent="0.25">
      <c r="A616" t="s">
        <v>8219</v>
      </c>
      <c r="B616">
        <v>133</v>
      </c>
      <c r="D616" t="s">
        <v>8221</v>
      </c>
      <c r="E616">
        <v>8</v>
      </c>
    </row>
    <row r="617" spans="1:5" x14ac:dyDescent="0.25">
      <c r="A617" t="s">
        <v>8219</v>
      </c>
      <c r="B617">
        <v>151</v>
      </c>
      <c r="D617" t="s">
        <v>8221</v>
      </c>
      <c r="E617">
        <v>6</v>
      </c>
    </row>
    <row r="618" spans="1:5" x14ac:dyDescent="0.25">
      <c r="A618" t="s">
        <v>8219</v>
      </c>
      <c r="B618">
        <v>5</v>
      </c>
      <c r="D618" t="s">
        <v>8221</v>
      </c>
      <c r="E618">
        <v>1</v>
      </c>
    </row>
    <row r="619" spans="1:5" x14ac:dyDescent="0.25">
      <c r="A619" t="s">
        <v>8219</v>
      </c>
      <c r="B619">
        <v>73</v>
      </c>
      <c r="D619" t="s">
        <v>8221</v>
      </c>
      <c r="E619">
        <v>3</v>
      </c>
    </row>
    <row r="620" spans="1:5" x14ac:dyDescent="0.25">
      <c r="A620" t="s">
        <v>8219</v>
      </c>
      <c r="B620">
        <v>148</v>
      </c>
      <c r="D620" t="s">
        <v>8221</v>
      </c>
      <c r="E620">
        <v>0</v>
      </c>
    </row>
    <row r="621" spans="1:5" x14ac:dyDescent="0.25">
      <c r="A621" t="s">
        <v>8219</v>
      </c>
      <c r="B621">
        <v>93</v>
      </c>
      <c r="D621" t="s">
        <v>8221</v>
      </c>
      <c r="E621">
        <v>0</v>
      </c>
    </row>
    <row r="622" spans="1:5" x14ac:dyDescent="0.25">
      <c r="A622" t="s">
        <v>8219</v>
      </c>
      <c r="B622">
        <v>63</v>
      </c>
      <c r="D622" t="s">
        <v>8221</v>
      </c>
      <c r="E622">
        <v>0</v>
      </c>
    </row>
    <row r="623" spans="1:5" x14ac:dyDescent="0.25">
      <c r="A623" t="s">
        <v>8219</v>
      </c>
      <c r="B623">
        <v>134</v>
      </c>
      <c r="D623" t="s">
        <v>8221</v>
      </c>
      <c r="E623">
        <v>0</v>
      </c>
    </row>
    <row r="624" spans="1:5" x14ac:dyDescent="0.25">
      <c r="A624" t="s">
        <v>8219</v>
      </c>
      <c r="B624">
        <v>14</v>
      </c>
      <c r="D624" t="s">
        <v>8221</v>
      </c>
      <c r="E624">
        <v>0</v>
      </c>
    </row>
    <row r="625" spans="1:5" x14ac:dyDescent="0.25">
      <c r="A625" t="s">
        <v>8219</v>
      </c>
      <c r="B625">
        <v>78</v>
      </c>
      <c r="D625" t="s">
        <v>8221</v>
      </c>
      <c r="E625">
        <v>3</v>
      </c>
    </row>
    <row r="626" spans="1:5" x14ac:dyDescent="0.25">
      <c r="A626" t="s">
        <v>8219</v>
      </c>
      <c r="B626">
        <v>112</v>
      </c>
      <c r="D626" t="s">
        <v>8221</v>
      </c>
      <c r="E626">
        <v>0</v>
      </c>
    </row>
    <row r="627" spans="1:5" x14ac:dyDescent="0.25">
      <c r="A627" t="s">
        <v>8219</v>
      </c>
      <c r="B627">
        <v>34</v>
      </c>
      <c r="D627" t="s">
        <v>8221</v>
      </c>
      <c r="E627">
        <v>0</v>
      </c>
    </row>
    <row r="628" spans="1:5" x14ac:dyDescent="0.25">
      <c r="A628" t="s">
        <v>8219</v>
      </c>
      <c r="B628">
        <v>19</v>
      </c>
      <c r="D628" t="s">
        <v>8221</v>
      </c>
      <c r="E628">
        <v>1</v>
      </c>
    </row>
    <row r="629" spans="1:5" x14ac:dyDescent="0.25">
      <c r="A629" t="s">
        <v>8219</v>
      </c>
      <c r="B629">
        <v>13</v>
      </c>
      <c r="D629" t="s">
        <v>8221</v>
      </c>
      <c r="E629">
        <v>6</v>
      </c>
    </row>
    <row r="630" spans="1:5" x14ac:dyDescent="0.25">
      <c r="A630" t="s">
        <v>8219</v>
      </c>
      <c r="B630">
        <v>104</v>
      </c>
      <c r="D630" t="s">
        <v>8221</v>
      </c>
      <c r="E630">
        <v>1</v>
      </c>
    </row>
    <row r="631" spans="1:5" x14ac:dyDescent="0.25">
      <c r="A631" t="s">
        <v>8219</v>
      </c>
      <c r="B631">
        <v>52</v>
      </c>
      <c r="D631" t="s">
        <v>8221</v>
      </c>
      <c r="E631">
        <v>2</v>
      </c>
    </row>
    <row r="632" spans="1:5" x14ac:dyDescent="0.25">
      <c r="A632" t="s">
        <v>8219</v>
      </c>
      <c r="B632">
        <v>17</v>
      </c>
      <c r="D632" t="s">
        <v>8221</v>
      </c>
      <c r="E632">
        <v>0</v>
      </c>
    </row>
    <row r="633" spans="1:5" x14ac:dyDescent="0.25">
      <c r="A633" t="s">
        <v>8219</v>
      </c>
      <c r="B633">
        <v>82</v>
      </c>
      <c r="D633" t="s">
        <v>8221</v>
      </c>
      <c r="E633">
        <v>3</v>
      </c>
    </row>
    <row r="634" spans="1:5" x14ac:dyDescent="0.25">
      <c r="A634" t="s">
        <v>8219</v>
      </c>
      <c r="B634">
        <v>73</v>
      </c>
      <c r="D634" t="s">
        <v>8221</v>
      </c>
      <c r="E634">
        <v>3</v>
      </c>
    </row>
    <row r="635" spans="1:5" x14ac:dyDescent="0.25">
      <c r="A635" t="s">
        <v>8219</v>
      </c>
      <c r="B635">
        <v>158</v>
      </c>
      <c r="D635" t="s">
        <v>8221</v>
      </c>
      <c r="E635">
        <v>0</v>
      </c>
    </row>
    <row r="636" spans="1:5" x14ac:dyDescent="0.25">
      <c r="A636" t="s">
        <v>8219</v>
      </c>
      <c r="B636">
        <v>65</v>
      </c>
      <c r="D636" t="s">
        <v>8221</v>
      </c>
      <c r="E636">
        <v>6</v>
      </c>
    </row>
    <row r="637" spans="1:5" x14ac:dyDescent="0.25">
      <c r="A637" t="s">
        <v>8219</v>
      </c>
      <c r="B637">
        <v>184</v>
      </c>
      <c r="D637" t="s">
        <v>8221</v>
      </c>
      <c r="E637">
        <v>0</v>
      </c>
    </row>
    <row r="638" spans="1:5" x14ac:dyDescent="0.25">
      <c r="A638" t="s">
        <v>8219</v>
      </c>
      <c r="B638">
        <v>34</v>
      </c>
      <c r="D638" t="s">
        <v>8221</v>
      </c>
      <c r="E638">
        <v>19</v>
      </c>
    </row>
    <row r="639" spans="1:5" x14ac:dyDescent="0.25">
      <c r="A639" t="s">
        <v>8219</v>
      </c>
      <c r="B639">
        <v>240</v>
      </c>
      <c r="D639" t="s">
        <v>8221</v>
      </c>
      <c r="E639">
        <v>1</v>
      </c>
    </row>
    <row r="640" spans="1:5" x14ac:dyDescent="0.25">
      <c r="A640" t="s">
        <v>8219</v>
      </c>
      <c r="B640">
        <v>113</v>
      </c>
      <c r="D640" t="s">
        <v>8221</v>
      </c>
      <c r="E640">
        <v>2</v>
      </c>
    </row>
    <row r="641" spans="1:5" x14ac:dyDescent="0.25">
      <c r="A641" t="s">
        <v>8219</v>
      </c>
      <c r="B641">
        <v>66</v>
      </c>
      <c r="D641" t="s">
        <v>8221</v>
      </c>
      <c r="E641">
        <v>0</v>
      </c>
    </row>
    <row r="642" spans="1:5" x14ac:dyDescent="0.25">
      <c r="A642" t="s">
        <v>8219</v>
      </c>
      <c r="B642">
        <v>340</v>
      </c>
      <c r="D642" t="s">
        <v>8221</v>
      </c>
      <c r="E642">
        <v>11</v>
      </c>
    </row>
    <row r="643" spans="1:5" x14ac:dyDescent="0.25">
      <c r="A643" t="s">
        <v>8219</v>
      </c>
      <c r="B643">
        <v>150</v>
      </c>
      <c r="D643" t="s">
        <v>8221</v>
      </c>
      <c r="E643">
        <v>0</v>
      </c>
    </row>
    <row r="644" spans="1:5" x14ac:dyDescent="0.25">
      <c r="A644" t="s">
        <v>8219</v>
      </c>
      <c r="B644">
        <v>25</v>
      </c>
      <c r="D644" t="s">
        <v>8221</v>
      </c>
      <c r="E644">
        <v>0</v>
      </c>
    </row>
    <row r="645" spans="1:5" x14ac:dyDescent="0.25">
      <c r="A645" t="s">
        <v>8219</v>
      </c>
      <c r="B645">
        <v>234</v>
      </c>
      <c r="D645" t="s">
        <v>8221</v>
      </c>
      <c r="E645">
        <v>1</v>
      </c>
    </row>
    <row r="646" spans="1:5" x14ac:dyDescent="0.25">
      <c r="A646" t="s">
        <v>8219</v>
      </c>
      <c r="B646">
        <v>2602</v>
      </c>
      <c r="D646" t="s">
        <v>8221</v>
      </c>
      <c r="E646">
        <v>3</v>
      </c>
    </row>
    <row r="647" spans="1:5" x14ac:dyDescent="0.25">
      <c r="A647" t="s">
        <v>8219</v>
      </c>
      <c r="B647">
        <v>248</v>
      </c>
      <c r="D647" t="s">
        <v>8221</v>
      </c>
      <c r="E647">
        <v>1</v>
      </c>
    </row>
    <row r="648" spans="1:5" x14ac:dyDescent="0.25">
      <c r="A648" t="s">
        <v>8219</v>
      </c>
      <c r="B648">
        <v>600</v>
      </c>
      <c r="D648" t="s">
        <v>8221</v>
      </c>
      <c r="E648">
        <v>15</v>
      </c>
    </row>
    <row r="649" spans="1:5" x14ac:dyDescent="0.25">
      <c r="A649" t="s">
        <v>8219</v>
      </c>
      <c r="B649">
        <v>293</v>
      </c>
      <c r="D649" t="s">
        <v>8221</v>
      </c>
      <c r="E649">
        <v>2</v>
      </c>
    </row>
    <row r="650" spans="1:5" x14ac:dyDescent="0.25">
      <c r="A650" t="s">
        <v>8219</v>
      </c>
      <c r="B650">
        <v>321</v>
      </c>
      <c r="D650" t="s">
        <v>8221</v>
      </c>
      <c r="E650">
        <v>1</v>
      </c>
    </row>
    <row r="651" spans="1:5" x14ac:dyDescent="0.25">
      <c r="A651" t="s">
        <v>8219</v>
      </c>
      <c r="B651">
        <v>81</v>
      </c>
      <c r="D651" t="s">
        <v>8221</v>
      </c>
      <c r="E651">
        <v>1</v>
      </c>
    </row>
    <row r="652" spans="1:5" x14ac:dyDescent="0.25">
      <c r="A652" t="s">
        <v>8219</v>
      </c>
      <c r="B652">
        <v>343</v>
      </c>
      <c r="D652" t="s">
        <v>8221</v>
      </c>
      <c r="E652">
        <v>0</v>
      </c>
    </row>
    <row r="653" spans="1:5" x14ac:dyDescent="0.25">
      <c r="A653" t="s">
        <v>8219</v>
      </c>
      <c r="B653">
        <v>336</v>
      </c>
      <c r="D653" t="s">
        <v>8221</v>
      </c>
      <c r="E653">
        <v>1</v>
      </c>
    </row>
    <row r="654" spans="1:5" x14ac:dyDescent="0.25">
      <c r="A654" t="s">
        <v>8219</v>
      </c>
      <c r="B654">
        <v>47</v>
      </c>
      <c r="D654" t="s">
        <v>8221</v>
      </c>
      <c r="E654">
        <v>11</v>
      </c>
    </row>
    <row r="655" spans="1:5" x14ac:dyDescent="0.25">
      <c r="A655" t="s">
        <v>8219</v>
      </c>
      <c r="B655">
        <v>76</v>
      </c>
      <c r="D655" t="s">
        <v>8221</v>
      </c>
      <c r="E655">
        <v>0</v>
      </c>
    </row>
    <row r="656" spans="1:5" x14ac:dyDescent="0.25">
      <c r="A656" t="s">
        <v>8219</v>
      </c>
      <c r="B656">
        <v>441</v>
      </c>
      <c r="D656" t="s">
        <v>8221</v>
      </c>
      <c r="E656">
        <v>1</v>
      </c>
    </row>
    <row r="657" spans="1:5" x14ac:dyDescent="0.25">
      <c r="A657" t="s">
        <v>8219</v>
      </c>
      <c r="B657">
        <v>916</v>
      </c>
      <c r="D657" t="s">
        <v>8221</v>
      </c>
      <c r="E657">
        <v>6</v>
      </c>
    </row>
    <row r="658" spans="1:5" x14ac:dyDescent="0.25">
      <c r="A658" t="s">
        <v>8219</v>
      </c>
      <c r="B658">
        <v>369</v>
      </c>
      <c r="D658" t="s">
        <v>8221</v>
      </c>
      <c r="E658">
        <v>7</v>
      </c>
    </row>
    <row r="659" spans="1:5" x14ac:dyDescent="0.25">
      <c r="A659" t="s">
        <v>8219</v>
      </c>
      <c r="B659">
        <v>20242</v>
      </c>
      <c r="D659" t="s">
        <v>8221</v>
      </c>
      <c r="E659">
        <v>0</v>
      </c>
    </row>
    <row r="660" spans="1:5" x14ac:dyDescent="0.25">
      <c r="A660" t="s">
        <v>8219</v>
      </c>
      <c r="B660">
        <v>71</v>
      </c>
      <c r="D660" t="s">
        <v>8221</v>
      </c>
      <c r="E660">
        <v>16</v>
      </c>
    </row>
    <row r="661" spans="1:5" x14ac:dyDescent="0.25">
      <c r="A661" t="s">
        <v>8219</v>
      </c>
      <c r="B661">
        <v>635</v>
      </c>
      <c r="D661" t="s">
        <v>8221</v>
      </c>
      <c r="E661">
        <v>0</v>
      </c>
    </row>
    <row r="662" spans="1:5" x14ac:dyDescent="0.25">
      <c r="A662" t="s">
        <v>8219</v>
      </c>
      <c r="B662">
        <v>885</v>
      </c>
      <c r="D662" t="s">
        <v>8221</v>
      </c>
      <c r="E662">
        <v>0</v>
      </c>
    </row>
    <row r="663" spans="1:5" x14ac:dyDescent="0.25">
      <c r="A663" t="s">
        <v>8219</v>
      </c>
      <c r="B663">
        <v>329</v>
      </c>
      <c r="D663" t="s">
        <v>8221</v>
      </c>
      <c r="E663">
        <v>0</v>
      </c>
    </row>
    <row r="664" spans="1:5" x14ac:dyDescent="0.25">
      <c r="A664" t="s">
        <v>8219</v>
      </c>
      <c r="B664">
        <v>71</v>
      </c>
      <c r="D664" t="s">
        <v>8221</v>
      </c>
      <c r="E664">
        <v>12</v>
      </c>
    </row>
    <row r="665" spans="1:5" x14ac:dyDescent="0.25">
      <c r="A665" t="s">
        <v>8219</v>
      </c>
      <c r="B665">
        <v>269</v>
      </c>
      <c r="D665" t="s">
        <v>8221</v>
      </c>
      <c r="E665">
        <v>1</v>
      </c>
    </row>
    <row r="666" spans="1:5" x14ac:dyDescent="0.25">
      <c r="A666" t="s">
        <v>8219</v>
      </c>
      <c r="B666">
        <v>345</v>
      </c>
      <c r="D666" t="s">
        <v>8221</v>
      </c>
      <c r="E666">
        <v>3</v>
      </c>
    </row>
    <row r="667" spans="1:5" x14ac:dyDescent="0.25">
      <c r="A667" t="s">
        <v>8219</v>
      </c>
      <c r="B667">
        <v>43</v>
      </c>
      <c r="D667" t="s">
        <v>8221</v>
      </c>
      <c r="E667">
        <v>1</v>
      </c>
    </row>
    <row r="668" spans="1:5" x14ac:dyDescent="0.25">
      <c r="A668" t="s">
        <v>8219</v>
      </c>
      <c r="B668">
        <v>33</v>
      </c>
      <c r="D668" t="s">
        <v>8221</v>
      </c>
      <c r="E668">
        <v>4</v>
      </c>
    </row>
    <row r="669" spans="1:5" x14ac:dyDescent="0.25">
      <c r="A669" t="s">
        <v>8219</v>
      </c>
      <c r="B669">
        <v>211</v>
      </c>
      <c r="D669" t="s">
        <v>8221</v>
      </c>
      <c r="E669">
        <v>1</v>
      </c>
    </row>
    <row r="670" spans="1:5" x14ac:dyDescent="0.25">
      <c r="A670" t="s">
        <v>8219</v>
      </c>
      <c r="B670">
        <v>196</v>
      </c>
      <c r="D670" t="s">
        <v>8221</v>
      </c>
      <c r="E670">
        <v>3</v>
      </c>
    </row>
    <row r="671" spans="1:5" x14ac:dyDescent="0.25">
      <c r="A671" t="s">
        <v>8219</v>
      </c>
      <c r="B671">
        <v>405</v>
      </c>
      <c r="D671" t="s">
        <v>8221</v>
      </c>
      <c r="E671">
        <v>1</v>
      </c>
    </row>
    <row r="672" spans="1:5" x14ac:dyDescent="0.25">
      <c r="A672" t="s">
        <v>8219</v>
      </c>
      <c r="B672">
        <v>206</v>
      </c>
      <c r="D672" t="s">
        <v>8221</v>
      </c>
      <c r="E672">
        <v>0</v>
      </c>
    </row>
    <row r="673" spans="1:5" x14ac:dyDescent="0.25">
      <c r="A673" t="s">
        <v>8219</v>
      </c>
      <c r="B673">
        <v>335</v>
      </c>
      <c r="D673" t="s">
        <v>8221</v>
      </c>
      <c r="E673">
        <v>12</v>
      </c>
    </row>
    <row r="674" spans="1:5" x14ac:dyDescent="0.25">
      <c r="A674" t="s">
        <v>8219</v>
      </c>
      <c r="B674">
        <v>215</v>
      </c>
      <c r="D674" t="s">
        <v>8221</v>
      </c>
      <c r="E674">
        <v>0</v>
      </c>
    </row>
    <row r="675" spans="1:5" x14ac:dyDescent="0.25">
      <c r="A675" t="s">
        <v>8219</v>
      </c>
      <c r="B675">
        <v>176</v>
      </c>
      <c r="D675" t="s">
        <v>8221</v>
      </c>
      <c r="E675">
        <v>1</v>
      </c>
    </row>
    <row r="676" spans="1:5" x14ac:dyDescent="0.25">
      <c r="A676" t="s">
        <v>8219</v>
      </c>
      <c r="B676">
        <v>555</v>
      </c>
      <c r="D676" t="s">
        <v>8221</v>
      </c>
      <c r="E676">
        <v>0</v>
      </c>
    </row>
    <row r="677" spans="1:5" x14ac:dyDescent="0.25">
      <c r="A677" t="s">
        <v>8219</v>
      </c>
      <c r="B677">
        <v>116</v>
      </c>
      <c r="D677" t="s">
        <v>8221</v>
      </c>
      <c r="E677">
        <v>0</v>
      </c>
    </row>
    <row r="678" spans="1:5" x14ac:dyDescent="0.25">
      <c r="A678" t="s">
        <v>8219</v>
      </c>
      <c r="B678">
        <v>615</v>
      </c>
      <c r="D678" t="s">
        <v>8221</v>
      </c>
      <c r="E678">
        <v>2</v>
      </c>
    </row>
    <row r="679" spans="1:5" x14ac:dyDescent="0.25">
      <c r="A679" t="s">
        <v>8219</v>
      </c>
      <c r="B679">
        <v>236</v>
      </c>
      <c r="D679" t="s">
        <v>8221</v>
      </c>
      <c r="E679">
        <v>92</v>
      </c>
    </row>
    <row r="680" spans="1:5" x14ac:dyDescent="0.25">
      <c r="A680" t="s">
        <v>8219</v>
      </c>
      <c r="B680">
        <v>145</v>
      </c>
      <c r="D680" t="s">
        <v>8221</v>
      </c>
      <c r="E680">
        <v>0</v>
      </c>
    </row>
    <row r="681" spans="1:5" x14ac:dyDescent="0.25">
      <c r="A681" t="s">
        <v>8219</v>
      </c>
      <c r="B681">
        <v>167</v>
      </c>
      <c r="D681" t="s">
        <v>8221</v>
      </c>
      <c r="E681">
        <v>3</v>
      </c>
    </row>
    <row r="682" spans="1:5" x14ac:dyDescent="0.25">
      <c r="A682" t="s">
        <v>8219</v>
      </c>
      <c r="B682">
        <v>235</v>
      </c>
      <c r="D682" t="s">
        <v>8221</v>
      </c>
      <c r="E682">
        <v>10</v>
      </c>
    </row>
    <row r="683" spans="1:5" x14ac:dyDescent="0.25">
      <c r="A683" t="s">
        <v>8219</v>
      </c>
      <c r="B683">
        <v>452</v>
      </c>
      <c r="D683" t="s">
        <v>8221</v>
      </c>
      <c r="E683">
        <v>7</v>
      </c>
    </row>
    <row r="684" spans="1:5" x14ac:dyDescent="0.25">
      <c r="A684" t="s">
        <v>8219</v>
      </c>
      <c r="B684">
        <v>241</v>
      </c>
      <c r="D684" t="s">
        <v>8221</v>
      </c>
      <c r="E684">
        <v>3</v>
      </c>
    </row>
    <row r="685" spans="1:5" x14ac:dyDescent="0.25">
      <c r="A685" t="s">
        <v>8219</v>
      </c>
      <c r="B685">
        <v>28</v>
      </c>
      <c r="D685" t="s">
        <v>8221</v>
      </c>
      <c r="E685">
        <v>0</v>
      </c>
    </row>
    <row r="686" spans="1:5" x14ac:dyDescent="0.25">
      <c r="A686" t="s">
        <v>8219</v>
      </c>
      <c r="B686">
        <v>140</v>
      </c>
      <c r="D686" t="s">
        <v>8221</v>
      </c>
      <c r="E686">
        <v>1</v>
      </c>
    </row>
    <row r="687" spans="1:5" x14ac:dyDescent="0.25">
      <c r="A687" t="s">
        <v>8219</v>
      </c>
      <c r="B687">
        <v>280</v>
      </c>
      <c r="D687" t="s">
        <v>8221</v>
      </c>
      <c r="E687">
        <v>0</v>
      </c>
    </row>
    <row r="688" spans="1:5" x14ac:dyDescent="0.25">
      <c r="A688" t="s">
        <v>8219</v>
      </c>
      <c r="B688">
        <v>70</v>
      </c>
      <c r="D688" t="s">
        <v>8221</v>
      </c>
      <c r="E688">
        <v>9</v>
      </c>
    </row>
    <row r="689" spans="1:5" x14ac:dyDescent="0.25">
      <c r="A689" t="s">
        <v>8219</v>
      </c>
      <c r="B689">
        <v>160</v>
      </c>
      <c r="D689" t="s">
        <v>8221</v>
      </c>
      <c r="E689">
        <v>2</v>
      </c>
    </row>
    <row r="690" spans="1:5" x14ac:dyDescent="0.25">
      <c r="A690" t="s">
        <v>8219</v>
      </c>
      <c r="B690">
        <v>141</v>
      </c>
      <c r="D690" t="s">
        <v>8221</v>
      </c>
      <c r="E690">
        <v>1</v>
      </c>
    </row>
    <row r="691" spans="1:5" x14ac:dyDescent="0.25">
      <c r="A691" t="s">
        <v>8219</v>
      </c>
      <c r="B691">
        <v>874</v>
      </c>
      <c r="D691" t="s">
        <v>8221</v>
      </c>
      <c r="E691">
        <v>2</v>
      </c>
    </row>
    <row r="692" spans="1:5" x14ac:dyDescent="0.25">
      <c r="A692" t="s">
        <v>8219</v>
      </c>
      <c r="B692">
        <v>73</v>
      </c>
      <c r="D692" t="s">
        <v>8221</v>
      </c>
      <c r="E692">
        <v>11</v>
      </c>
    </row>
    <row r="693" spans="1:5" x14ac:dyDescent="0.25">
      <c r="A693" t="s">
        <v>8219</v>
      </c>
      <c r="B693">
        <v>294</v>
      </c>
      <c r="D693" t="s">
        <v>8221</v>
      </c>
      <c r="E693">
        <v>0</v>
      </c>
    </row>
    <row r="694" spans="1:5" x14ac:dyDescent="0.25">
      <c r="A694" t="s">
        <v>8219</v>
      </c>
      <c r="B694">
        <v>740</v>
      </c>
      <c r="D694" t="s">
        <v>8221</v>
      </c>
      <c r="E694">
        <v>0</v>
      </c>
    </row>
    <row r="695" spans="1:5" x14ac:dyDescent="0.25">
      <c r="A695" t="s">
        <v>8219</v>
      </c>
      <c r="B695">
        <v>369</v>
      </c>
      <c r="D695" t="s">
        <v>8221</v>
      </c>
      <c r="E695">
        <v>9</v>
      </c>
    </row>
    <row r="696" spans="1:5" x14ac:dyDescent="0.25">
      <c r="A696" t="s">
        <v>8219</v>
      </c>
      <c r="B696">
        <v>110</v>
      </c>
      <c r="D696" t="s">
        <v>8221</v>
      </c>
      <c r="E696">
        <v>0</v>
      </c>
    </row>
    <row r="697" spans="1:5" x14ac:dyDescent="0.25">
      <c r="A697" t="s">
        <v>8219</v>
      </c>
      <c r="B697">
        <v>455</v>
      </c>
      <c r="D697" t="s">
        <v>8221</v>
      </c>
      <c r="E697">
        <v>4</v>
      </c>
    </row>
    <row r="698" spans="1:5" x14ac:dyDescent="0.25">
      <c r="A698" t="s">
        <v>8219</v>
      </c>
      <c r="B698">
        <v>224</v>
      </c>
      <c r="D698" t="s">
        <v>8221</v>
      </c>
      <c r="E698">
        <v>1</v>
      </c>
    </row>
    <row r="699" spans="1:5" x14ac:dyDescent="0.25">
      <c r="A699" t="s">
        <v>8219</v>
      </c>
      <c r="B699">
        <v>46</v>
      </c>
      <c r="D699" t="s">
        <v>8221</v>
      </c>
      <c r="E699">
        <v>2</v>
      </c>
    </row>
    <row r="700" spans="1:5" x14ac:dyDescent="0.25">
      <c r="A700" t="s">
        <v>8219</v>
      </c>
      <c r="B700">
        <v>284</v>
      </c>
      <c r="D700" t="s">
        <v>8221</v>
      </c>
      <c r="E700">
        <v>0</v>
      </c>
    </row>
    <row r="701" spans="1:5" x14ac:dyDescent="0.25">
      <c r="A701" t="s">
        <v>8219</v>
      </c>
      <c r="B701">
        <v>98</v>
      </c>
      <c r="D701" t="s">
        <v>8221</v>
      </c>
      <c r="E701">
        <v>1</v>
      </c>
    </row>
    <row r="702" spans="1:5" x14ac:dyDescent="0.25">
      <c r="A702" t="s">
        <v>8219</v>
      </c>
      <c r="B702">
        <v>56</v>
      </c>
      <c r="D702" t="s">
        <v>8221</v>
      </c>
      <c r="E702">
        <v>17</v>
      </c>
    </row>
    <row r="703" spans="1:5" x14ac:dyDescent="0.25">
      <c r="A703" t="s">
        <v>8219</v>
      </c>
      <c r="B703">
        <v>32</v>
      </c>
      <c r="D703" t="s">
        <v>8221</v>
      </c>
      <c r="E703">
        <v>2</v>
      </c>
    </row>
    <row r="704" spans="1:5" x14ac:dyDescent="0.25">
      <c r="A704" t="s">
        <v>8219</v>
      </c>
      <c r="B704">
        <v>30</v>
      </c>
      <c r="D704" t="s">
        <v>8221</v>
      </c>
      <c r="E704">
        <v>3</v>
      </c>
    </row>
    <row r="705" spans="1:5" x14ac:dyDescent="0.25">
      <c r="A705" t="s">
        <v>8219</v>
      </c>
      <c r="B705">
        <v>70</v>
      </c>
      <c r="D705" t="s">
        <v>8221</v>
      </c>
      <c r="E705">
        <v>41</v>
      </c>
    </row>
    <row r="706" spans="1:5" x14ac:dyDescent="0.25">
      <c r="A706" t="s">
        <v>8219</v>
      </c>
      <c r="B706">
        <v>44</v>
      </c>
      <c r="D706" t="s">
        <v>8221</v>
      </c>
      <c r="E706">
        <v>2</v>
      </c>
    </row>
    <row r="707" spans="1:5" x14ac:dyDescent="0.25">
      <c r="A707" t="s">
        <v>8219</v>
      </c>
      <c r="B707">
        <v>92</v>
      </c>
      <c r="D707" t="s">
        <v>8221</v>
      </c>
      <c r="E707">
        <v>3</v>
      </c>
    </row>
    <row r="708" spans="1:5" x14ac:dyDescent="0.25">
      <c r="A708" t="s">
        <v>8219</v>
      </c>
      <c r="B708">
        <v>205</v>
      </c>
      <c r="D708" t="s">
        <v>8221</v>
      </c>
      <c r="E708">
        <v>8</v>
      </c>
    </row>
    <row r="709" spans="1:5" x14ac:dyDescent="0.25">
      <c r="A709" t="s">
        <v>8219</v>
      </c>
      <c r="B709">
        <v>23</v>
      </c>
      <c r="D709" t="s">
        <v>8221</v>
      </c>
      <c r="E709">
        <v>0</v>
      </c>
    </row>
    <row r="710" spans="1:5" x14ac:dyDescent="0.25">
      <c r="A710" t="s">
        <v>8219</v>
      </c>
      <c r="B710">
        <v>4</v>
      </c>
      <c r="D710" t="s">
        <v>8221</v>
      </c>
      <c r="E710">
        <v>1</v>
      </c>
    </row>
    <row r="711" spans="1:5" x14ac:dyDescent="0.25">
      <c r="A711" t="s">
        <v>8219</v>
      </c>
      <c r="B711">
        <v>112</v>
      </c>
      <c r="D711" t="s">
        <v>8221</v>
      </c>
      <c r="E711">
        <v>3</v>
      </c>
    </row>
    <row r="712" spans="1:5" x14ac:dyDescent="0.25">
      <c r="A712" t="s">
        <v>8219</v>
      </c>
      <c r="B712">
        <v>27</v>
      </c>
      <c r="D712" t="s">
        <v>8221</v>
      </c>
      <c r="E712">
        <v>4</v>
      </c>
    </row>
    <row r="713" spans="1:5" x14ac:dyDescent="0.25">
      <c r="A713" t="s">
        <v>8219</v>
      </c>
      <c r="B713">
        <v>11</v>
      </c>
      <c r="D713" t="s">
        <v>8221</v>
      </c>
      <c r="E713">
        <v>9</v>
      </c>
    </row>
    <row r="714" spans="1:5" x14ac:dyDescent="0.25">
      <c r="A714" t="s">
        <v>8219</v>
      </c>
      <c r="B714">
        <v>26</v>
      </c>
      <c r="D714" t="s">
        <v>8221</v>
      </c>
      <c r="E714">
        <v>16</v>
      </c>
    </row>
    <row r="715" spans="1:5" x14ac:dyDescent="0.25">
      <c r="A715" t="s">
        <v>8219</v>
      </c>
      <c r="B715">
        <v>77</v>
      </c>
      <c r="D715" t="s">
        <v>8221</v>
      </c>
      <c r="E715">
        <v>1</v>
      </c>
    </row>
    <row r="716" spans="1:5" x14ac:dyDescent="0.25">
      <c r="A716" t="s">
        <v>8219</v>
      </c>
      <c r="B716">
        <v>136</v>
      </c>
      <c r="D716" t="s">
        <v>8221</v>
      </c>
      <c r="E716">
        <v>7</v>
      </c>
    </row>
    <row r="717" spans="1:5" x14ac:dyDescent="0.25">
      <c r="A717" t="s">
        <v>8219</v>
      </c>
      <c r="B717">
        <v>157</v>
      </c>
      <c r="D717" t="s">
        <v>8221</v>
      </c>
      <c r="E717">
        <v>0</v>
      </c>
    </row>
    <row r="718" spans="1:5" x14ac:dyDescent="0.25">
      <c r="A718" t="s">
        <v>8219</v>
      </c>
      <c r="B718">
        <v>158</v>
      </c>
      <c r="D718" t="s">
        <v>8221</v>
      </c>
      <c r="E718">
        <v>0</v>
      </c>
    </row>
    <row r="719" spans="1:5" x14ac:dyDescent="0.25">
      <c r="A719" t="s">
        <v>8219</v>
      </c>
      <c r="B719">
        <v>27</v>
      </c>
      <c r="D719" t="s">
        <v>8221</v>
      </c>
      <c r="E719">
        <v>0</v>
      </c>
    </row>
    <row r="720" spans="1:5" x14ac:dyDescent="0.25">
      <c r="A720" t="s">
        <v>8219</v>
      </c>
      <c r="B720">
        <v>23</v>
      </c>
      <c r="D720" t="s">
        <v>8221</v>
      </c>
      <c r="E720">
        <v>0</v>
      </c>
    </row>
    <row r="721" spans="1:5" x14ac:dyDescent="0.25">
      <c r="A721" t="s">
        <v>8219</v>
      </c>
      <c r="B721">
        <v>17</v>
      </c>
      <c r="D721" t="s">
        <v>8221</v>
      </c>
      <c r="E721">
        <v>0</v>
      </c>
    </row>
    <row r="722" spans="1:5" x14ac:dyDescent="0.25">
      <c r="A722" t="s">
        <v>8219</v>
      </c>
      <c r="B722">
        <v>37</v>
      </c>
      <c r="D722" t="s">
        <v>8221</v>
      </c>
      <c r="E722">
        <v>1</v>
      </c>
    </row>
    <row r="723" spans="1:5" x14ac:dyDescent="0.25">
      <c r="A723" t="s">
        <v>8219</v>
      </c>
      <c r="B723">
        <v>65</v>
      </c>
      <c r="D723" t="s">
        <v>8221</v>
      </c>
      <c r="E723">
        <v>2</v>
      </c>
    </row>
    <row r="724" spans="1:5" x14ac:dyDescent="0.25">
      <c r="A724" t="s">
        <v>8219</v>
      </c>
      <c r="B724">
        <v>18</v>
      </c>
      <c r="D724" t="s">
        <v>8221</v>
      </c>
      <c r="E724">
        <v>1</v>
      </c>
    </row>
    <row r="725" spans="1:5" x14ac:dyDescent="0.25">
      <c r="A725" t="s">
        <v>8219</v>
      </c>
      <c r="B725">
        <v>25</v>
      </c>
      <c r="D725" t="s">
        <v>8221</v>
      </c>
      <c r="E725">
        <v>15</v>
      </c>
    </row>
    <row r="726" spans="1:5" x14ac:dyDescent="0.25">
      <c r="A726" t="s">
        <v>8219</v>
      </c>
      <c r="B726">
        <v>104</v>
      </c>
      <c r="D726" t="s">
        <v>8221</v>
      </c>
      <c r="E726">
        <v>1</v>
      </c>
    </row>
    <row r="727" spans="1:5" x14ac:dyDescent="0.25">
      <c r="A727" t="s">
        <v>8219</v>
      </c>
      <c r="B727">
        <v>108</v>
      </c>
      <c r="D727" t="s">
        <v>8221</v>
      </c>
      <c r="E727">
        <v>1</v>
      </c>
    </row>
    <row r="728" spans="1:5" x14ac:dyDescent="0.25">
      <c r="A728" t="s">
        <v>8219</v>
      </c>
      <c r="B728">
        <v>38</v>
      </c>
      <c r="D728" t="s">
        <v>8221</v>
      </c>
      <c r="E728">
        <v>0</v>
      </c>
    </row>
    <row r="729" spans="1:5" x14ac:dyDescent="0.25">
      <c r="A729" t="s">
        <v>8219</v>
      </c>
      <c r="B729">
        <v>88</v>
      </c>
      <c r="D729" t="s">
        <v>8221</v>
      </c>
      <c r="E729">
        <v>39</v>
      </c>
    </row>
    <row r="730" spans="1:5" x14ac:dyDescent="0.25">
      <c r="A730" t="s">
        <v>8219</v>
      </c>
      <c r="B730">
        <v>82</v>
      </c>
      <c r="D730" t="s">
        <v>8221</v>
      </c>
      <c r="E730">
        <v>103</v>
      </c>
    </row>
    <row r="731" spans="1:5" x14ac:dyDescent="0.25">
      <c r="A731" t="s">
        <v>8219</v>
      </c>
      <c r="B731">
        <v>126</v>
      </c>
      <c r="D731" t="s">
        <v>8221</v>
      </c>
      <c r="E731">
        <v>0</v>
      </c>
    </row>
    <row r="732" spans="1:5" x14ac:dyDescent="0.25">
      <c r="A732" t="s">
        <v>8219</v>
      </c>
      <c r="B732">
        <v>133</v>
      </c>
      <c r="D732" t="s">
        <v>8221</v>
      </c>
      <c r="E732">
        <v>39</v>
      </c>
    </row>
    <row r="733" spans="1:5" x14ac:dyDescent="0.25">
      <c r="A733" t="s">
        <v>8219</v>
      </c>
      <c r="B733">
        <v>47</v>
      </c>
      <c r="D733" t="s">
        <v>8221</v>
      </c>
      <c r="E733">
        <v>15</v>
      </c>
    </row>
    <row r="734" spans="1:5" x14ac:dyDescent="0.25">
      <c r="A734" t="s">
        <v>8219</v>
      </c>
      <c r="B734">
        <v>58</v>
      </c>
      <c r="D734" t="s">
        <v>8221</v>
      </c>
      <c r="E734">
        <v>22</v>
      </c>
    </row>
    <row r="735" spans="1:5" x14ac:dyDescent="0.25">
      <c r="A735" t="s">
        <v>8219</v>
      </c>
      <c r="B735">
        <v>32</v>
      </c>
      <c r="D735" t="s">
        <v>8221</v>
      </c>
      <c r="E735">
        <v>92</v>
      </c>
    </row>
    <row r="736" spans="1:5" x14ac:dyDescent="0.25">
      <c r="A736" t="s">
        <v>8219</v>
      </c>
      <c r="B736">
        <v>37</v>
      </c>
      <c r="D736" t="s">
        <v>8221</v>
      </c>
      <c r="E736">
        <v>25</v>
      </c>
    </row>
    <row r="737" spans="1:5" x14ac:dyDescent="0.25">
      <c r="A737" t="s">
        <v>8219</v>
      </c>
      <c r="B737">
        <v>87</v>
      </c>
      <c r="D737" t="s">
        <v>8221</v>
      </c>
      <c r="E737">
        <v>19</v>
      </c>
    </row>
    <row r="738" spans="1:5" x14ac:dyDescent="0.25">
      <c r="A738" t="s">
        <v>8219</v>
      </c>
      <c r="B738">
        <v>15</v>
      </c>
      <c r="D738" t="s">
        <v>8221</v>
      </c>
      <c r="E738">
        <v>19</v>
      </c>
    </row>
    <row r="739" spans="1:5" x14ac:dyDescent="0.25">
      <c r="A739" t="s">
        <v>8219</v>
      </c>
      <c r="B739">
        <v>27</v>
      </c>
      <c r="D739" t="s">
        <v>8221</v>
      </c>
      <c r="E739">
        <v>13</v>
      </c>
    </row>
    <row r="740" spans="1:5" x14ac:dyDescent="0.25">
      <c r="A740" t="s">
        <v>8219</v>
      </c>
      <c r="B740">
        <v>19</v>
      </c>
      <c r="D740" t="s">
        <v>8221</v>
      </c>
      <c r="E740">
        <v>124</v>
      </c>
    </row>
    <row r="741" spans="1:5" x14ac:dyDescent="0.25">
      <c r="A741" t="s">
        <v>8219</v>
      </c>
      <c r="B741">
        <v>17</v>
      </c>
      <c r="D741" t="s">
        <v>8221</v>
      </c>
      <c r="E741">
        <v>4</v>
      </c>
    </row>
    <row r="742" spans="1:5" x14ac:dyDescent="0.25">
      <c r="A742" t="s">
        <v>8219</v>
      </c>
      <c r="B742">
        <v>26</v>
      </c>
      <c r="D742" t="s">
        <v>8221</v>
      </c>
      <c r="E742">
        <v>10</v>
      </c>
    </row>
    <row r="743" spans="1:5" x14ac:dyDescent="0.25">
      <c r="A743" t="s">
        <v>8219</v>
      </c>
      <c r="B743">
        <v>28</v>
      </c>
      <c r="D743" t="s">
        <v>8221</v>
      </c>
      <c r="E743">
        <v>15</v>
      </c>
    </row>
    <row r="744" spans="1:5" x14ac:dyDescent="0.25">
      <c r="A744" t="s">
        <v>8219</v>
      </c>
      <c r="B744">
        <v>37</v>
      </c>
      <c r="D744" t="s">
        <v>8221</v>
      </c>
      <c r="E744">
        <v>38</v>
      </c>
    </row>
    <row r="745" spans="1:5" x14ac:dyDescent="0.25">
      <c r="A745" t="s">
        <v>8219</v>
      </c>
      <c r="B745">
        <v>128</v>
      </c>
      <c r="D745" t="s">
        <v>8221</v>
      </c>
      <c r="E745">
        <v>152</v>
      </c>
    </row>
    <row r="746" spans="1:5" x14ac:dyDescent="0.25">
      <c r="A746" t="s">
        <v>8219</v>
      </c>
      <c r="B746">
        <v>10</v>
      </c>
      <c r="D746" t="s">
        <v>8221</v>
      </c>
      <c r="E746">
        <v>24</v>
      </c>
    </row>
    <row r="747" spans="1:5" x14ac:dyDescent="0.25">
      <c r="A747" t="s">
        <v>8219</v>
      </c>
      <c r="B747">
        <v>83</v>
      </c>
      <c r="D747" t="s">
        <v>8221</v>
      </c>
      <c r="E747">
        <v>76</v>
      </c>
    </row>
    <row r="748" spans="1:5" x14ac:dyDescent="0.25">
      <c r="A748" t="s">
        <v>8219</v>
      </c>
      <c r="B748">
        <v>46</v>
      </c>
      <c r="D748" t="s">
        <v>8221</v>
      </c>
      <c r="E748">
        <v>185</v>
      </c>
    </row>
    <row r="749" spans="1:5" x14ac:dyDescent="0.25">
      <c r="A749" t="s">
        <v>8219</v>
      </c>
      <c r="B749">
        <v>90</v>
      </c>
      <c r="D749" t="s">
        <v>8221</v>
      </c>
      <c r="E749">
        <v>33</v>
      </c>
    </row>
    <row r="750" spans="1:5" x14ac:dyDescent="0.25">
      <c r="A750" t="s">
        <v>8219</v>
      </c>
      <c r="B750">
        <v>81</v>
      </c>
      <c r="D750" t="s">
        <v>8221</v>
      </c>
      <c r="E750">
        <v>108</v>
      </c>
    </row>
    <row r="751" spans="1:5" x14ac:dyDescent="0.25">
      <c r="A751" t="s">
        <v>8219</v>
      </c>
      <c r="B751">
        <v>32</v>
      </c>
      <c r="D751" t="s">
        <v>8221</v>
      </c>
      <c r="E751">
        <v>29</v>
      </c>
    </row>
    <row r="752" spans="1:5" x14ac:dyDescent="0.25">
      <c r="A752" t="s">
        <v>8219</v>
      </c>
      <c r="B752">
        <v>20</v>
      </c>
      <c r="D752" t="s">
        <v>8221</v>
      </c>
      <c r="E752">
        <v>24</v>
      </c>
    </row>
    <row r="753" spans="1:5" x14ac:dyDescent="0.25">
      <c r="A753" t="s">
        <v>8219</v>
      </c>
      <c r="B753">
        <v>70</v>
      </c>
      <c r="D753" t="s">
        <v>8221</v>
      </c>
      <c r="E753">
        <v>4</v>
      </c>
    </row>
    <row r="754" spans="1:5" x14ac:dyDescent="0.25">
      <c r="A754" t="s">
        <v>8219</v>
      </c>
      <c r="B754">
        <v>168</v>
      </c>
      <c r="D754" t="s">
        <v>8221</v>
      </c>
      <c r="E754">
        <v>4</v>
      </c>
    </row>
    <row r="755" spans="1:5" x14ac:dyDescent="0.25">
      <c r="A755" t="s">
        <v>8219</v>
      </c>
      <c r="B755">
        <v>34</v>
      </c>
      <c r="D755" t="s">
        <v>8221</v>
      </c>
      <c r="E755">
        <v>15</v>
      </c>
    </row>
    <row r="756" spans="1:5" x14ac:dyDescent="0.25">
      <c r="A756" t="s">
        <v>8219</v>
      </c>
      <c r="B756">
        <v>48</v>
      </c>
      <c r="D756" t="s">
        <v>8221</v>
      </c>
      <c r="E756">
        <v>4</v>
      </c>
    </row>
    <row r="757" spans="1:5" x14ac:dyDescent="0.25">
      <c r="A757" t="s">
        <v>8219</v>
      </c>
      <c r="B757">
        <v>48</v>
      </c>
      <c r="D757" t="s">
        <v>8221</v>
      </c>
      <c r="E757">
        <v>139</v>
      </c>
    </row>
    <row r="758" spans="1:5" x14ac:dyDescent="0.25">
      <c r="A758" t="s">
        <v>8219</v>
      </c>
      <c r="B758">
        <v>221</v>
      </c>
      <c r="D758" t="s">
        <v>8221</v>
      </c>
      <c r="E758">
        <v>2</v>
      </c>
    </row>
    <row r="759" spans="1:5" x14ac:dyDescent="0.25">
      <c r="A759" t="s">
        <v>8219</v>
      </c>
      <c r="B759">
        <v>107</v>
      </c>
      <c r="D759" t="s">
        <v>8221</v>
      </c>
      <c r="E759">
        <v>18</v>
      </c>
    </row>
    <row r="760" spans="1:5" x14ac:dyDescent="0.25">
      <c r="A760" t="s">
        <v>8219</v>
      </c>
      <c r="B760">
        <v>45</v>
      </c>
      <c r="D760" t="s">
        <v>8221</v>
      </c>
      <c r="E760">
        <v>81</v>
      </c>
    </row>
    <row r="761" spans="1:5" x14ac:dyDescent="0.25">
      <c r="A761" t="s">
        <v>8219</v>
      </c>
      <c r="B761">
        <v>36</v>
      </c>
      <c r="D761" t="s">
        <v>8221</v>
      </c>
      <c r="E761">
        <v>86</v>
      </c>
    </row>
    <row r="762" spans="1:5" x14ac:dyDescent="0.25">
      <c r="A762" t="s">
        <v>8219</v>
      </c>
      <c r="B762">
        <v>101</v>
      </c>
      <c r="D762" t="s">
        <v>8221</v>
      </c>
      <c r="E762">
        <v>140</v>
      </c>
    </row>
    <row r="763" spans="1:5" x14ac:dyDescent="0.25">
      <c r="A763" t="s">
        <v>8219</v>
      </c>
      <c r="B763">
        <v>62</v>
      </c>
      <c r="D763" t="s">
        <v>8221</v>
      </c>
      <c r="E763">
        <v>37</v>
      </c>
    </row>
    <row r="764" spans="1:5" x14ac:dyDescent="0.25">
      <c r="A764" t="s">
        <v>8219</v>
      </c>
      <c r="B764">
        <v>32</v>
      </c>
      <c r="D764" t="s">
        <v>8221</v>
      </c>
      <c r="E764">
        <v>6</v>
      </c>
    </row>
    <row r="765" spans="1:5" x14ac:dyDescent="0.25">
      <c r="A765" t="s">
        <v>8219</v>
      </c>
      <c r="B765">
        <v>89</v>
      </c>
      <c r="D765" t="s">
        <v>8221</v>
      </c>
      <c r="E765">
        <v>113</v>
      </c>
    </row>
    <row r="766" spans="1:5" x14ac:dyDescent="0.25">
      <c r="A766" t="s">
        <v>8219</v>
      </c>
      <c r="B766">
        <v>93</v>
      </c>
      <c r="D766" t="s">
        <v>8221</v>
      </c>
      <c r="E766">
        <v>37</v>
      </c>
    </row>
    <row r="767" spans="1:5" x14ac:dyDescent="0.25">
      <c r="A767" t="s">
        <v>8219</v>
      </c>
      <c r="B767">
        <v>98</v>
      </c>
      <c r="D767" t="s">
        <v>8221</v>
      </c>
      <c r="E767">
        <v>18</v>
      </c>
    </row>
    <row r="768" spans="1:5" x14ac:dyDescent="0.25">
      <c r="A768" t="s">
        <v>8219</v>
      </c>
      <c r="B768">
        <v>82</v>
      </c>
      <c r="D768" t="s">
        <v>8221</v>
      </c>
      <c r="E768">
        <v>75</v>
      </c>
    </row>
    <row r="769" spans="1:5" x14ac:dyDescent="0.25">
      <c r="A769" t="s">
        <v>8219</v>
      </c>
      <c r="B769">
        <v>116</v>
      </c>
      <c r="D769" t="s">
        <v>8221</v>
      </c>
      <c r="E769">
        <v>52</v>
      </c>
    </row>
    <row r="770" spans="1:5" x14ac:dyDescent="0.25">
      <c r="A770" t="s">
        <v>8219</v>
      </c>
      <c r="B770">
        <v>52</v>
      </c>
      <c r="D770" t="s">
        <v>8221</v>
      </c>
      <c r="E770">
        <v>122</v>
      </c>
    </row>
    <row r="771" spans="1:5" x14ac:dyDescent="0.25">
      <c r="A771" t="s">
        <v>8219</v>
      </c>
      <c r="B771">
        <v>23</v>
      </c>
      <c r="D771" t="s">
        <v>8221</v>
      </c>
      <c r="E771">
        <v>8</v>
      </c>
    </row>
    <row r="772" spans="1:5" x14ac:dyDescent="0.25">
      <c r="A772" t="s">
        <v>8219</v>
      </c>
      <c r="B772">
        <v>77</v>
      </c>
      <c r="D772" t="s">
        <v>8221</v>
      </c>
      <c r="E772">
        <v>8</v>
      </c>
    </row>
    <row r="773" spans="1:5" x14ac:dyDescent="0.25">
      <c r="A773" t="s">
        <v>8219</v>
      </c>
      <c r="B773">
        <v>49</v>
      </c>
      <c r="D773" t="s">
        <v>8221</v>
      </c>
      <c r="E773">
        <v>96</v>
      </c>
    </row>
    <row r="774" spans="1:5" x14ac:dyDescent="0.25">
      <c r="A774" t="s">
        <v>8219</v>
      </c>
      <c r="B774">
        <v>59</v>
      </c>
      <c r="D774" t="s">
        <v>8221</v>
      </c>
      <c r="E774">
        <v>9</v>
      </c>
    </row>
    <row r="775" spans="1:5" x14ac:dyDescent="0.25">
      <c r="A775" t="s">
        <v>8219</v>
      </c>
      <c r="B775">
        <v>113</v>
      </c>
      <c r="D775" t="s">
        <v>8221</v>
      </c>
      <c r="E775">
        <v>2</v>
      </c>
    </row>
    <row r="776" spans="1:5" x14ac:dyDescent="0.25">
      <c r="A776" t="s">
        <v>8219</v>
      </c>
      <c r="B776">
        <v>34</v>
      </c>
      <c r="D776" t="s">
        <v>8221</v>
      </c>
      <c r="E776">
        <v>26</v>
      </c>
    </row>
    <row r="777" spans="1:5" x14ac:dyDescent="0.25">
      <c r="A777" t="s">
        <v>8219</v>
      </c>
      <c r="B777">
        <v>42</v>
      </c>
      <c r="D777" t="s">
        <v>8221</v>
      </c>
      <c r="E777">
        <v>23</v>
      </c>
    </row>
    <row r="778" spans="1:5" x14ac:dyDescent="0.25">
      <c r="A778" t="s">
        <v>8219</v>
      </c>
      <c r="B778">
        <v>42</v>
      </c>
      <c r="D778" t="s">
        <v>8221</v>
      </c>
      <c r="E778">
        <v>0</v>
      </c>
    </row>
    <row r="779" spans="1:5" x14ac:dyDescent="0.25">
      <c r="A779" t="s">
        <v>8219</v>
      </c>
      <c r="B779">
        <v>49</v>
      </c>
      <c r="D779" t="s">
        <v>8221</v>
      </c>
      <c r="E779">
        <v>140</v>
      </c>
    </row>
    <row r="780" spans="1:5" x14ac:dyDescent="0.25">
      <c r="A780" t="s">
        <v>8219</v>
      </c>
      <c r="B780">
        <v>56</v>
      </c>
      <c r="D780" t="s">
        <v>8221</v>
      </c>
      <c r="E780">
        <v>0</v>
      </c>
    </row>
    <row r="781" spans="1:5" x14ac:dyDescent="0.25">
      <c r="A781" t="s">
        <v>8219</v>
      </c>
      <c r="B781">
        <v>25</v>
      </c>
      <c r="D781" t="s">
        <v>8221</v>
      </c>
      <c r="E781">
        <v>6</v>
      </c>
    </row>
    <row r="782" spans="1:5" x14ac:dyDescent="0.25">
      <c r="A782" t="s">
        <v>8219</v>
      </c>
      <c r="B782">
        <v>52</v>
      </c>
      <c r="D782" t="s">
        <v>8221</v>
      </c>
      <c r="E782">
        <v>100</v>
      </c>
    </row>
    <row r="783" spans="1:5" x14ac:dyDescent="0.25">
      <c r="A783" t="s">
        <v>8219</v>
      </c>
      <c r="B783">
        <v>34</v>
      </c>
      <c r="D783" t="s">
        <v>8221</v>
      </c>
      <c r="E783">
        <v>0</v>
      </c>
    </row>
    <row r="784" spans="1:5" x14ac:dyDescent="0.25">
      <c r="A784" t="s">
        <v>8219</v>
      </c>
      <c r="B784">
        <v>67</v>
      </c>
      <c r="D784" t="s">
        <v>8221</v>
      </c>
      <c r="E784">
        <v>4</v>
      </c>
    </row>
    <row r="785" spans="1:5" x14ac:dyDescent="0.25">
      <c r="A785" t="s">
        <v>8219</v>
      </c>
      <c r="B785">
        <v>70</v>
      </c>
      <c r="D785" t="s">
        <v>8221</v>
      </c>
      <c r="E785">
        <v>8</v>
      </c>
    </row>
    <row r="786" spans="1:5" x14ac:dyDescent="0.25">
      <c r="A786" t="s">
        <v>8219</v>
      </c>
      <c r="B786">
        <v>89</v>
      </c>
      <c r="D786" t="s">
        <v>8221</v>
      </c>
      <c r="E786">
        <v>0</v>
      </c>
    </row>
    <row r="787" spans="1:5" x14ac:dyDescent="0.25">
      <c r="A787" t="s">
        <v>8219</v>
      </c>
      <c r="B787">
        <v>107</v>
      </c>
      <c r="D787" t="s">
        <v>8221</v>
      </c>
      <c r="E787">
        <v>16</v>
      </c>
    </row>
    <row r="788" spans="1:5" x14ac:dyDescent="0.25">
      <c r="A788" t="s">
        <v>8219</v>
      </c>
      <c r="B788">
        <v>159</v>
      </c>
      <c r="D788" t="s">
        <v>8221</v>
      </c>
      <c r="E788">
        <v>2</v>
      </c>
    </row>
    <row r="789" spans="1:5" x14ac:dyDescent="0.25">
      <c r="A789" t="s">
        <v>8219</v>
      </c>
      <c r="B789">
        <v>181</v>
      </c>
      <c r="D789" t="s">
        <v>8221</v>
      </c>
      <c r="E789">
        <v>48</v>
      </c>
    </row>
    <row r="790" spans="1:5" x14ac:dyDescent="0.25">
      <c r="A790" t="s">
        <v>8219</v>
      </c>
      <c r="B790">
        <v>131</v>
      </c>
      <c r="D790" t="s">
        <v>8221</v>
      </c>
      <c r="E790">
        <v>2</v>
      </c>
    </row>
    <row r="791" spans="1:5" x14ac:dyDescent="0.25">
      <c r="A791" t="s">
        <v>8219</v>
      </c>
      <c r="B791">
        <v>125</v>
      </c>
      <c r="D791" t="s">
        <v>8221</v>
      </c>
      <c r="E791">
        <v>2</v>
      </c>
    </row>
    <row r="792" spans="1:5" x14ac:dyDescent="0.25">
      <c r="A792" t="s">
        <v>8219</v>
      </c>
      <c r="B792">
        <v>61</v>
      </c>
      <c r="D792" t="s">
        <v>8221</v>
      </c>
      <c r="E792">
        <v>1</v>
      </c>
    </row>
    <row r="793" spans="1:5" x14ac:dyDescent="0.25">
      <c r="A793" t="s">
        <v>8219</v>
      </c>
      <c r="B793">
        <v>90</v>
      </c>
      <c r="D793" t="s">
        <v>8221</v>
      </c>
      <c r="E793">
        <v>17</v>
      </c>
    </row>
    <row r="794" spans="1:5" x14ac:dyDescent="0.25">
      <c r="A794" t="s">
        <v>8219</v>
      </c>
      <c r="B794">
        <v>35</v>
      </c>
      <c r="D794" t="s">
        <v>8221</v>
      </c>
      <c r="E794">
        <v>0</v>
      </c>
    </row>
    <row r="795" spans="1:5" x14ac:dyDescent="0.25">
      <c r="A795" t="s">
        <v>8219</v>
      </c>
      <c r="B795">
        <v>90</v>
      </c>
      <c r="D795" t="s">
        <v>8221</v>
      </c>
      <c r="E795">
        <v>11</v>
      </c>
    </row>
    <row r="796" spans="1:5" x14ac:dyDescent="0.25">
      <c r="A796" t="s">
        <v>8219</v>
      </c>
      <c r="B796">
        <v>4</v>
      </c>
      <c r="D796" t="s">
        <v>8221</v>
      </c>
      <c r="E796">
        <v>95</v>
      </c>
    </row>
    <row r="797" spans="1:5" x14ac:dyDescent="0.25">
      <c r="A797" t="s">
        <v>8219</v>
      </c>
      <c r="B797">
        <v>120</v>
      </c>
      <c r="D797" t="s">
        <v>8221</v>
      </c>
      <c r="E797">
        <v>13</v>
      </c>
    </row>
    <row r="798" spans="1:5" x14ac:dyDescent="0.25">
      <c r="A798" t="s">
        <v>8219</v>
      </c>
      <c r="B798">
        <v>14</v>
      </c>
      <c r="D798" t="s">
        <v>8221</v>
      </c>
      <c r="E798">
        <v>2</v>
      </c>
    </row>
    <row r="799" spans="1:5" x14ac:dyDescent="0.25">
      <c r="A799" t="s">
        <v>8219</v>
      </c>
      <c r="B799">
        <v>27</v>
      </c>
      <c r="D799" t="s">
        <v>8221</v>
      </c>
      <c r="E799">
        <v>2</v>
      </c>
    </row>
    <row r="800" spans="1:5" x14ac:dyDescent="0.25">
      <c r="A800" t="s">
        <v>8219</v>
      </c>
      <c r="B800">
        <v>49</v>
      </c>
      <c r="D800" t="s">
        <v>8221</v>
      </c>
      <c r="E800">
        <v>3</v>
      </c>
    </row>
    <row r="801" spans="1:5" x14ac:dyDescent="0.25">
      <c r="A801" t="s">
        <v>8219</v>
      </c>
      <c r="B801">
        <v>102</v>
      </c>
      <c r="D801" t="s">
        <v>8221</v>
      </c>
      <c r="E801">
        <v>0</v>
      </c>
    </row>
    <row r="802" spans="1:5" x14ac:dyDescent="0.25">
      <c r="A802" t="s">
        <v>8219</v>
      </c>
      <c r="B802">
        <v>3</v>
      </c>
      <c r="D802" t="s">
        <v>8221</v>
      </c>
      <c r="E802">
        <v>0</v>
      </c>
    </row>
    <row r="803" spans="1:5" x14ac:dyDescent="0.25">
      <c r="A803" t="s">
        <v>8219</v>
      </c>
      <c r="B803">
        <v>25</v>
      </c>
      <c r="D803" t="s">
        <v>8221</v>
      </c>
      <c r="E803">
        <v>0</v>
      </c>
    </row>
    <row r="804" spans="1:5" x14ac:dyDescent="0.25">
      <c r="A804" t="s">
        <v>8219</v>
      </c>
      <c r="B804">
        <v>118</v>
      </c>
      <c r="D804" t="s">
        <v>8221</v>
      </c>
      <c r="E804">
        <v>2</v>
      </c>
    </row>
    <row r="805" spans="1:5" x14ac:dyDescent="0.25">
      <c r="A805" t="s">
        <v>8219</v>
      </c>
      <c r="B805">
        <v>57</v>
      </c>
      <c r="D805" t="s">
        <v>8221</v>
      </c>
      <c r="E805">
        <v>24</v>
      </c>
    </row>
    <row r="806" spans="1:5" x14ac:dyDescent="0.25">
      <c r="A806" t="s">
        <v>8219</v>
      </c>
      <c r="B806">
        <v>11</v>
      </c>
      <c r="D806" t="s">
        <v>8221</v>
      </c>
      <c r="E806">
        <v>25</v>
      </c>
    </row>
    <row r="807" spans="1:5" x14ac:dyDescent="0.25">
      <c r="A807" t="s">
        <v>8219</v>
      </c>
      <c r="B807">
        <v>33</v>
      </c>
      <c r="D807" t="s">
        <v>8221</v>
      </c>
      <c r="E807">
        <v>3</v>
      </c>
    </row>
    <row r="808" spans="1:5" x14ac:dyDescent="0.25">
      <c r="A808" t="s">
        <v>8219</v>
      </c>
      <c r="B808">
        <v>40</v>
      </c>
      <c r="D808" t="s">
        <v>8221</v>
      </c>
      <c r="E808">
        <v>41</v>
      </c>
    </row>
    <row r="809" spans="1:5" x14ac:dyDescent="0.25">
      <c r="A809" t="s">
        <v>8219</v>
      </c>
      <c r="B809">
        <v>50</v>
      </c>
      <c r="D809" t="s">
        <v>8221</v>
      </c>
      <c r="E809">
        <v>2</v>
      </c>
    </row>
    <row r="810" spans="1:5" x14ac:dyDescent="0.25">
      <c r="A810" t="s">
        <v>8219</v>
      </c>
      <c r="B810">
        <v>38</v>
      </c>
      <c r="D810" t="s">
        <v>8221</v>
      </c>
      <c r="E810">
        <v>4</v>
      </c>
    </row>
    <row r="811" spans="1:5" x14ac:dyDescent="0.25">
      <c r="A811" t="s">
        <v>8219</v>
      </c>
      <c r="B811">
        <v>96</v>
      </c>
      <c r="D811" t="s">
        <v>8221</v>
      </c>
      <c r="E811">
        <v>99</v>
      </c>
    </row>
    <row r="812" spans="1:5" x14ac:dyDescent="0.25">
      <c r="A812" t="s">
        <v>8219</v>
      </c>
      <c r="B812">
        <v>48</v>
      </c>
      <c r="D812" t="s">
        <v>8221</v>
      </c>
      <c r="E812">
        <v>4</v>
      </c>
    </row>
    <row r="813" spans="1:5" x14ac:dyDescent="0.25">
      <c r="A813" t="s">
        <v>8219</v>
      </c>
      <c r="B813">
        <v>33</v>
      </c>
      <c r="D813" t="s">
        <v>8221</v>
      </c>
      <c r="E813">
        <v>4</v>
      </c>
    </row>
    <row r="814" spans="1:5" x14ac:dyDescent="0.25">
      <c r="A814" t="s">
        <v>8219</v>
      </c>
      <c r="B814">
        <v>226</v>
      </c>
      <c r="D814" t="s">
        <v>8221</v>
      </c>
      <c r="E814">
        <v>38</v>
      </c>
    </row>
    <row r="815" spans="1:5" x14ac:dyDescent="0.25">
      <c r="A815" t="s">
        <v>8219</v>
      </c>
      <c r="B815">
        <v>14</v>
      </c>
      <c r="D815" t="s">
        <v>8221</v>
      </c>
      <c r="E815">
        <v>285</v>
      </c>
    </row>
    <row r="816" spans="1:5" x14ac:dyDescent="0.25">
      <c r="A816" t="s">
        <v>8219</v>
      </c>
      <c r="B816">
        <v>20</v>
      </c>
      <c r="D816" t="s">
        <v>8221</v>
      </c>
      <c r="E816">
        <v>1</v>
      </c>
    </row>
    <row r="817" spans="1:5" x14ac:dyDescent="0.25">
      <c r="A817" t="s">
        <v>8219</v>
      </c>
      <c r="B817">
        <v>25</v>
      </c>
      <c r="D817" t="s">
        <v>8221</v>
      </c>
      <c r="E817">
        <v>42</v>
      </c>
    </row>
    <row r="818" spans="1:5" x14ac:dyDescent="0.25">
      <c r="A818" t="s">
        <v>8219</v>
      </c>
      <c r="B818">
        <v>90</v>
      </c>
      <c r="D818" t="s">
        <v>8221</v>
      </c>
      <c r="E818">
        <v>26</v>
      </c>
    </row>
    <row r="819" spans="1:5" x14ac:dyDescent="0.25">
      <c r="A819" t="s">
        <v>8219</v>
      </c>
      <c r="B819">
        <v>11</v>
      </c>
      <c r="D819" t="s">
        <v>8221</v>
      </c>
      <c r="E819">
        <v>2</v>
      </c>
    </row>
    <row r="820" spans="1:5" x14ac:dyDescent="0.25">
      <c r="A820" t="s">
        <v>8219</v>
      </c>
      <c r="B820">
        <v>55</v>
      </c>
      <c r="D820" t="s">
        <v>8221</v>
      </c>
      <c r="E820">
        <v>4</v>
      </c>
    </row>
    <row r="821" spans="1:5" x14ac:dyDescent="0.25">
      <c r="A821" t="s">
        <v>8219</v>
      </c>
      <c r="B821">
        <v>30</v>
      </c>
      <c r="D821" t="s">
        <v>8221</v>
      </c>
      <c r="E821">
        <v>6</v>
      </c>
    </row>
    <row r="822" spans="1:5" x14ac:dyDescent="0.25">
      <c r="A822" t="s">
        <v>8219</v>
      </c>
      <c r="B822">
        <v>28</v>
      </c>
      <c r="D822" t="s">
        <v>8221</v>
      </c>
      <c r="E822">
        <v>70</v>
      </c>
    </row>
    <row r="823" spans="1:5" x14ac:dyDescent="0.25">
      <c r="A823" t="s">
        <v>8219</v>
      </c>
      <c r="B823">
        <v>45</v>
      </c>
      <c r="D823" t="s">
        <v>8221</v>
      </c>
      <c r="E823">
        <v>9</v>
      </c>
    </row>
    <row r="824" spans="1:5" x14ac:dyDescent="0.25">
      <c r="A824" t="s">
        <v>8219</v>
      </c>
      <c r="B824">
        <v>13</v>
      </c>
      <c r="D824" t="s">
        <v>8221</v>
      </c>
      <c r="E824">
        <v>8</v>
      </c>
    </row>
    <row r="825" spans="1:5" x14ac:dyDescent="0.25">
      <c r="A825" t="s">
        <v>8219</v>
      </c>
      <c r="B825">
        <v>40</v>
      </c>
      <c r="D825" t="s">
        <v>8221</v>
      </c>
      <c r="E825">
        <v>105</v>
      </c>
    </row>
    <row r="826" spans="1:5" x14ac:dyDescent="0.25">
      <c r="A826" t="s">
        <v>8219</v>
      </c>
      <c r="B826">
        <v>21</v>
      </c>
      <c r="D826" t="s">
        <v>8221</v>
      </c>
      <c r="E826">
        <v>12</v>
      </c>
    </row>
    <row r="827" spans="1:5" x14ac:dyDescent="0.25">
      <c r="A827" t="s">
        <v>8219</v>
      </c>
      <c r="B827">
        <v>134</v>
      </c>
      <c r="D827" t="s">
        <v>8221</v>
      </c>
      <c r="E827">
        <v>0</v>
      </c>
    </row>
    <row r="828" spans="1:5" x14ac:dyDescent="0.25">
      <c r="A828" t="s">
        <v>8219</v>
      </c>
      <c r="B828">
        <v>20</v>
      </c>
      <c r="D828" t="s">
        <v>8221</v>
      </c>
      <c r="E828">
        <v>16</v>
      </c>
    </row>
    <row r="829" spans="1:5" x14ac:dyDescent="0.25">
      <c r="A829" t="s">
        <v>8219</v>
      </c>
      <c r="B829">
        <v>19</v>
      </c>
      <c r="D829" t="s">
        <v>8221</v>
      </c>
      <c r="E829">
        <v>7</v>
      </c>
    </row>
    <row r="830" spans="1:5" x14ac:dyDescent="0.25">
      <c r="A830" t="s">
        <v>8219</v>
      </c>
      <c r="B830">
        <v>209</v>
      </c>
      <c r="D830" t="s">
        <v>8221</v>
      </c>
      <c r="E830">
        <v>4</v>
      </c>
    </row>
    <row r="831" spans="1:5" x14ac:dyDescent="0.25">
      <c r="A831" t="s">
        <v>8219</v>
      </c>
      <c r="B831">
        <v>38</v>
      </c>
      <c r="D831" t="s">
        <v>8221</v>
      </c>
      <c r="E831">
        <v>1</v>
      </c>
    </row>
    <row r="832" spans="1:5" x14ac:dyDescent="0.25">
      <c r="A832" t="s">
        <v>8219</v>
      </c>
      <c r="B832">
        <v>24</v>
      </c>
      <c r="D832" t="s">
        <v>8221</v>
      </c>
      <c r="E832">
        <v>28</v>
      </c>
    </row>
    <row r="833" spans="1:5" x14ac:dyDescent="0.25">
      <c r="A833" t="s">
        <v>8219</v>
      </c>
      <c r="B833">
        <v>8</v>
      </c>
      <c r="D833" t="s">
        <v>8221</v>
      </c>
      <c r="E833">
        <v>1</v>
      </c>
    </row>
    <row r="834" spans="1:5" x14ac:dyDescent="0.25">
      <c r="A834" t="s">
        <v>8219</v>
      </c>
      <c r="B834">
        <v>179</v>
      </c>
      <c r="D834" t="s">
        <v>8221</v>
      </c>
      <c r="E834">
        <v>1</v>
      </c>
    </row>
    <row r="835" spans="1:5" x14ac:dyDescent="0.25">
      <c r="A835" t="s">
        <v>8219</v>
      </c>
      <c r="B835">
        <v>26</v>
      </c>
      <c r="D835" t="s">
        <v>8221</v>
      </c>
      <c r="E835">
        <v>5</v>
      </c>
    </row>
    <row r="836" spans="1:5" x14ac:dyDescent="0.25">
      <c r="A836" t="s">
        <v>8219</v>
      </c>
      <c r="B836">
        <v>131</v>
      </c>
      <c r="D836" t="s">
        <v>8221</v>
      </c>
      <c r="E836">
        <v>3</v>
      </c>
    </row>
    <row r="837" spans="1:5" x14ac:dyDescent="0.25">
      <c r="A837" t="s">
        <v>8219</v>
      </c>
      <c r="B837">
        <v>14</v>
      </c>
      <c r="D837" t="s">
        <v>8221</v>
      </c>
      <c r="E837">
        <v>2</v>
      </c>
    </row>
    <row r="838" spans="1:5" x14ac:dyDescent="0.25">
      <c r="A838" t="s">
        <v>8219</v>
      </c>
      <c r="B838">
        <v>174</v>
      </c>
      <c r="D838" t="s">
        <v>8221</v>
      </c>
      <c r="E838">
        <v>0</v>
      </c>
    </row>
    <row r="839" spans="1:5" x14ac:dyDescent="0.25">
      <c r="A839" t="s">
        <v>8219</v>
      </c>
      <c r="B839">
        <v>191</v>
      </c>
      <c r="D839" t="s">
        <v>8221</v>
      </c>
      <c r="E839">
        <v>0</v>
      </c>
    </row>
    <row r="840" spans="1:5" x14ac:dyDescent="0.25">
      <c r="A840" t="s">
        <v>8219</v>
      </c>
      <c r="B840">
        <v>38</v>
      </c>
      <c r="D840" t="s">
        <v>8221</v>
      </c>
      <c r="E840">
        <v>3</v>
      </c>
    </row>
    <row r="841" spans="1:5" x14ac:dyDescent="0.25">
      <c r="A841" t="s">
        <v>8219</v>
      </c>
      <c r="B841">
        <v>22</v>
      </c>
      <c r="D841" t="s">
        <v>8221</v>
      </c>
      <c r="E841">
        <v>0</v>
      </c>
    </row>
    <row r="842" spans="1:5" x14ac:dyDescent="0.25">
      <c r="A842" t="s">
        <v>8219</v>
      </c>
      <c r="B842">
        <v>149</v>
      </c>
      <c r="D842" t="s">
        <v>8221</v>
      </c>
      <c r="E842">
        <v>0</v>
      </c>
    </row>
    <row r="843" spans="1:5" x14ac:dyDescent="0.25">
      <c r="A843" t="s">
        <v>8219</v>
      </c>
      <c r="B843">
        <v>56</v>
      </c>
      <c r="D843" t="s">
        <v>8221</v>
      </c>
      <c r="E843">
        <v>3</v>
      </c>
    </row>
    <row r="844" spans="1:5" x14ac:dyDescent="0.25">
      <c r="A844" t="s">
        <v>8219</v>
      </c>
      <c r="B844">
        <v>19</v>
      </c>
      <c r="D844" t="s">
        <v>8221</v>
      </c>
      <c r="E844">
        <v>7</v>
      </c>
    </row>
    <row r="845" spans="1:5" x14ac:dyDescent="0.25">
      <c r="A845" t="s">
        <v>8219</v>
      </c>
      <c r="B845">
        <v>70</v>
      </c>
      <c r="D845" t="s">
        <v>8221</v>
      </c>
      <c r="E845">
        <v>25</v>
      </c>
    </row>
    <row r="846" spans="1:5" x14ac:dyDescent="0.25">
      <c r="A846" t="s">
        <v>8219</v>
      </c>
      <c r="B846">
        <v>81</v>
      </c>
      <c r="D846" t="s">
        <v>8221</v>
      </c>
      <c r="E846">
        <v>10</v>
      </c>
    </row>
    <row r="847" spans="1:5" x14ac:dyDescent="0.25">
      <c r="A847" t="s">
        <v>8219</v>
      </c>
      <c r="B847">
        <v>32</v>
      </c>
      <c r="D847" t="s">
        <v>8221</v>
      </c>
      <c r="E847">
        <v>3</v>
      </c>
    </row>
    <row r="848" spans="1:5" x14ac:dyDescent="0.25">
      <c r="A848" t="s">
        <v>8219</v>
      </c>
      <c r="B848">
        <v>26</v>
      </c>
      <c r="D848" t="s">
        <v>8221</v>
      </c>
      <c r="E848">
        <v>5</v>
      </c>
    </row>
    <row r="849" spans="1:5" x14ac:dyDescent="0.25">
      <c r="A849" t="s">
        <v>8219</v>
      </c>
      <c r="B849">
        <v>105</v>
      </c>
      <c r="D849" t="s">
        <v>8221</v>
      </c>
      <c r="E849">
        <v>5</v>
      </c>
    </row>
    <row r="850" spans="1:5" x14ac:dyDescent="0.25">
      <c r="A850" t="s">
        <v>8219</v>
      </c>
      <c r="B850">
        <v>29</v>
      </c>
      <c r="D850" t="s">
        <v>8221</v>
      </c>
      <c r="E850">
        <v>27</v>
      </c>
    </row>
    <row r="851" spans="1:5" x14ac:dyDescent="0.25">
      <c r="A851" t="s">
        <v>8219</v>
      </c>
      <c r="B851">
        <v>8</v>
      </c>
      <c r="D851" t="s">
        <v>8221</v>
      </c>
      <c r="E851">
        <v>2</v>
      </c>
    </row>
    <row r="852" spans="1:5" x14ac:dyDescent="0.25">
      <c r="A852" t="s">
        <v>8219</v>
      </c>
      <c r="B852">
        <v>89</v>
      </c>
      <c r="D852" t="s">
        <v>8221</v>
      </c>
      <c r="E852">
        <v>236</v>
      </c>
    </row>
    <row r="853" spans="1:5" x14ac:dyDescent="0.25">
      <c r="A853" t="s">
        <v>8219</v>
      </c>
      <c r="B853">
        <v>44</v>
      </c>
      <c r="D853" t="s">
        <v>8221</v>
      </c>
      <c r="E853">
        <v>1</v>
      </c>
    </row>
    <row r="854" spans="1:5" x14ac:dyDescent="0.25">
      <c r="A854" t="s">
        <v>8219</v>
      </c>
      <c r="B854">
        <v>246</v>
      </c>
      <c r="D854" t="s">
        <v>8221</v>
      </c>
      <c r="E854">
        <v>12</v>
      </c>
    </row>
    <row r="855" spans="1:5" x14ac:dyDescent="0.25">
      <c r="A855" t="s">
        <v>8219</v>
      </c>
      <c r="B855">
        <v>120</v>
      </c>
      <c r="D855" t="s">
        <v>8221</v>
      </c>
      <c r="E855">
        <v>4</v>
      </c>
    </row>
    <row r="856" spans="1:5" x14ac:dyDescent="0.25">
      <c r="A856" t="s">
        <v>8219</v>
      </c>
      <c r="B856">
        <v>26</v>
      </c>
      <c r="D856" t="s">
        <v>8221</v>
      </c>
      <c r="E856">
        <v>3</v>
      </c>
    </row>
    <row r="857" spans="1:5" x14ac:dyDescent="0.25">
      <c r="A857" t="s">
        <v>8219</v>
      </c>
      <c r="B857">
        <v>45</v>
      </c>
      <c r="D857" t="s">
        <v>8221</v>
      </c>
      <c r="E857">
        <v>99</v>
      </c>
    </row>
    <row r="858" spans="1:5" x14ac:dyDescent="0.25">
      <c r="A858" t="s">
        <v>8219</v>
      </c>
      <c r="B858">
        <v>20</v>
      </c>
      <c r="D858" t="s">
        <v>8221</v>
      </c>
      <c r="E858">
        <v>3</v>
      </c>
    </row>
    <row r="859" spans="1:5" x14ac:dyDescent="0.25">
      <c r="A859" t="s">
        <v>8219</v>
      </c>
      <c r="B859">
        <v>47</v>
      </c>
      <c r="D859" t="s">
        <v>8221</v>
      </c>
      <c r="E859">
        <v>3</v>
      </c>
    </row>
    <row r="860" spans="1:5" x14ac:dyDescent="0.25">
      <c r="A860" t="s">
        <v>8219</v>
      </c>
      <c r="B860">
        <v>13</v>
      </c>
      <c r="D860" t="s">
        <v>8221</v>
      </c>
      <c r="E860">
        <v>22</v>
      </c>
    </row>
    <row r="861" spans="1:5" x14ac:dyDescent="0.25">
      <c r="A861" t="s">
        <v>8219</v>
      </c>
      <c r="B861">
        <v>183</v>
      </c>
      <c r="D861" t="s">
        <v>8221</v>
      </c>
      <c r="E861">
        <v>4</v>
      </c>
    </row>
    <row r="862" spans="1:5" x14ac:dyDescent="0.25">
      <c r="A862" t="s">
        <v>8219</v>
      </c>
      <c r="B862">
        <v>21</v>
      </c>
      <c r="D862" t="s">
        <v>8221</v>
      </c>
      <c r="E862">
        <v>534</v>
      </c>
    </row>
    <row r="863" spans="1:5" x14ac:dyDescent="0.25">
      <c r="A863" t="s">
        <v>8219</v>
      </c>
      <c r="B863">
        <v>42</v>
      </c>
      <c r="D863" t="s">
        <v>8221</v>
      </c>
      <c r="E863">
        <v>12</v>
      </c>
    </row>
    <row r="864" spans="1:5" x14ac:dyDescent="0.25">
      <c r="A864" t="s">
        <v>8219</v>
      </c>
      <c r="B864">
        <v>54</v>
      </c>
      <c r="D864" t="s">
        <v>8221</v>
      </c>
      <c r="E864">
        <v>56</v>
      </c>
    </row>
    <row r="865" spans="1:5" x14ac:dyDescent="0.25">
      <c r="A865" t="s">
        <v>8219</v>
      </c>
      <c r="B865">
        <v>38</v>
      </c>
      <c r="D865" t="s">
        <v>8221</v>
      </c>
      <c r="E865">
        <v>11</v>
      </c>
    </row>
    <row r="866" spans="1:5" x14ac:dyDescent="0.25">
      <c r="A866" t="s">
        <v>8219</v>
      </c>
      <c r="B866">
        <v>64</v>
      </c>
      <c r="D866" t="s">
        <v>8221</v>
      </c>
      <c r="E866">
        <v>0</v>
      </c>
    </row>
    <row r="867" spans="1:5" x14ac:dyDescent="0.25">
      <c r="A867" t="s">
        <v>8219</v>
      </c>
      <c r="B867">
        <v>13</v>
      </c>
      <c r="D867" t="s">
        <v>8221</v>
      </c>
      <c r="E867">
        <v>12</v>
      </c>
    </row>
    <row r="868" spans="1:5" x14ac:dyDescent="0.25">
      <c r="A868" t="s">
        <v>8219</v>
      </c>
      <c r="B868">
        <v>33</v>
      </c>
      <c r="D868" t="s">
        <v>8221</v>
      </c>
      <c r="E868">
        <v>5</v>
      </c>
    </row>
    <row r="869" spans="1:5" x14ac:dyDescent="0.25">
      <c r="A869" t="s">
        <v>8219</v>
      </c>
      <c r="B869">
        <v>52</v>
      </c>
      <c r="D869" t="s">
        <v>8221</v>
      </c>
      <c r="E869">
        <v>24</v>
      </c>
    </row>
    <row r="870" spans="1:5" x14ac:dyDescent="0.25">
      <c r="A870" t="s">
        <v>8219</v>
      </c>
      <c r="B870">
        <v>107</v>
      </c>
      <c r="D870" t="s">
        <v>8221</v>
      </c>
      <c r="E870">
        <v>89</v>
      </c>
    </row>
    <row r="871" spans="1:5" x14ac:dyDescent="0.25">
      <c r="A871" t="s">
        <v>8219</v>
      </c>
      <c r="B871">
        <v>11</v>
      </c>
      <c r="D871" t="s">
        <v>8221</v>
      </c>
      <c r="E871">
        <v>1</v>
      </c>
    </row>
    <row r="872" spans="1:5" x14ac:dyDescent="0.25">
      <c r="A872" t="s">
        <v>8219</v>
      </c>
      <c r="B872">
        <v>34</v>
      </c>
      <c r="D872" t="s">
        <v>8221</v>
      </c>
      <c r="E872">
        <v>55</v>
      </c>
    </row>
    <row r="873" spans="1:5" x14ac:dyDescent="0.25">
      <c r="A873" t="s">
        <v>8219</v>
      </c>
      <c r="B873">
        <v>75</v>
      </c>
      <c r="D873" t="s">
        <v>8221</v>
      </c>
      <c r="E873">
        <v>2</v>
      </c>
    </row>
    <row r="874" spans="1:5" x14ac:dyDescent="0.25">
      <c r="A874" t="s">
        <v>8219</v>
      </c>
      <c r="B874">
        <v>26</v>
      </c>
      <c r="D874" t="s">
        <v>8221</v>
      </c>
      <c r="E874">
        <v>0</v>
      </c>
    </row>
    <row r="875" spans="1:5" x14ac:dyDescent="0.25">
      <c r="A875" t="s">
        <v>8219</v>
      </c>
      <c r="B875">
        <v>50</v>
      </c>
      <c r="D875" t="s">
        <v>8221</v>
      </c>
      <c r="E875">
        <v>4</v>
      </c>
    </row>
    <row r="876" spans="1:5" x14ac:dyDescent="0.25">
      <c r="A876" t="s">
        <v>8219</v>
      </c>
      <c r="B876">
        <v>80</v>
      </c>
      <c r="D876" t="s">
        <v>8221</v>
      </c>
      <c r="E876">
        <v>6</v>
      </c>
    </row>
    <row r="877" spans="1:5" x14ac:dyDescent="0.25">
      <c r="A877" t="s">
        <v>8219</v>
      </c>
      <c r="B877">
        <v>110</v>
      </c>
      <c r="D877" t="s">
        <v>8221</v>
      </c>
      <c r="E877">
        <v>4</v>
      </c>
    </row>
    <row r="878" spans="1:5" x14ac:dyDescent="0.25">
      <c r="A878" t="s">
        <v>8219</v>
      </c>
      <c r="B878">
        <v>77</v>
      </c>
      <c r="D878" t="s">
        <v>8221</v>
      </c>
      <c r="E878">
        <v>4</v>
      </c>
    </row>
    <row r="879" spans="1:5" x14ac:dyDescent="0.25">
      <c r="A879" t="s">
        <v>8219</v>
      </c>
      <c r="B879">
        <v>50</v>
      </c>
      <c r="D879" t="s">
        <v>8221</v>
      </c>
      <c r="E879">
        <v>2</v>
      </c>
    </row>
    <row r="880" spans="1:5" x14ac:dyDescent="0.25">
      <c r="A880" t="s">
        <v>8219</v>
      </c>
      <c r="B880">
        <v>145</v>
      </c>
      <c r="D880" t="s">
        <v>8221</v>
      </c>
      <c r="E880">
        <v>5</v>
      </c>
    </row>
    <row r="881" spans="1:5" x14ac:dyDescent="0.25">
      <c r="A881" t="s">
        <v>8219</v>
      </c>
      <c r="B881">
        <v>29</v>
      </c>
      <c r="D881" t="s">
        <v>8221</v>
      </c>
      <c r="E881">
        <v>83</v>
      </c>
    </row>
    <row r="882" spans="1:5" x14ac:dyDescent="0.25">
      <c r="A882" t="s">
        <v>8219</v>
      </c>
      <c r="B882">
        <v>114</v>
      </c>
      <c r="D882" t="s">
        <v>8221</v>
      </c>
      <c r="E882">
        <v>57</v>
      </c>
    </row>
    <row r="883" spans="1:5" x14ac:dyDescent="0.25">
      <c r="A883" t="s">
        <v>8219</v>
      </c>
      <c r="B883">
        <v>96</v>
      </c>
      <c r="D883" t="s">
        <v>8221</v>
      </c>
      <c r="E883">
        <v>311</v>
      </c>
    </row>
    <row r="884" spans="1:5" x14ac:dyDescent="0.25">
      <c r="A884" t="s">
        <v>8219</v>
      </c>
      <c r="B884">
        <v>31</v>
      </c>
      <c r="D884" t="s">
        <v>8221</v>
      </c>
      <c r="E884">
        <v>2</v>
      </c>
    </row>
    <row r="885" spans="1:5" x14ac:dyDescent="0.25">
      <c r="A885" t="s">
        <v>8219</v>
      </c>
      <c r="B885">
        <v>4883</v>
      </c>
      <c r="D885" t="s">
        <v>8221</v>
      </c>
      <c r="E885">
        <v>16</v>
      </c>
    </row>
    <row r="886" spans="1:5" x14ac:dyDescent="0.25">
      <c r="A886" t="s">
        <v>8219</v>
      </c>
      <c r="B886">
        <v>95</v>
      </c>
      <c r="D886" t="s">
        <v>8221</v>
      </c>
      <c r="E886">
        <v>9</v>
      </c>
    </row>
    <row r="887" spans="1:5" x14ac:dyDescent="0.25">
      <c r="A887" t="s">
        <v>8219</v>
      </c>
      <c r="B887">
        <v>2478</v>
      </c>
      <c r="D887" t="s">
        <v>8221</v>
      </c>
      <c r="E887">
        <v>1</v>
      </c>
    </row>
    <row r="888" spans="1:5" x14ac:dyDescent="0.25">
      <c r="A888" t="s">
        <v>8219</v>
      </c>
      <c r="B888">
        <v>1789</v>
      </c>
      <c r="D888" t="s">
        <v>8221</v>
      </c>
      <c r="E888">
        <v>12</v>
      </c>
    </row>
    <row r="889" spans="1:5" x14ac:dyDescent="0.25">
      <c r="A889" t="s">
        <v>8219</v>
      </c>
      <c r="B889">
        <v>680</v>
      </c>
      <c r="D889" t="s">
        <v>8221</v>
      </c>
      <c r="E889">
        <v>0</v>
      </c>
    </row>
    <row r="890" spans="1:5" x14ac:dyDescent="0.25">
      <c r="A890" t="s">
        <v>8219</v>
      </c>
      <c r="B890">
        <v>70</v>
      </c>
      <c r="D890" t="s">
        <v>8221</v>
      </c>
      <c r="E890">
        <v>20</v>
      </c>
    </row>
    <row r="891" spans="1:5" x14ac:dyDescent="0.25">
      <c r="A891" t="s">
        <v>8219</v>
      </c>
      <c r="B891">
        <v>23</v>
      </c>
      <c r="D891" t="s">
        <v>8221</v>
      </c>
      <c r="E891">
        <v>16</v>
      </c>
    </row>
    <row r="892" spans="1:5" x14ac:dyDescent="0.25">
      <c r="A892" t="s">
        <v>8219</v>
      </c>
      <c r="B892">
        <v>4245</v>
      </c>
      <c r="D892" t="s">
        <v>8221</v>
      </c>
      <c r="E892">
        <v>33</v>
      </c>
    </row>
    <row r="893" spans="1:5" x14ac:dyDescent="0.25">
      <c r="A893" t="s">
        <v>8219</v>
      </c>
      <c r="B893">
        <v>943</v>
      </c>
      <c r="D893" t="s">
        <v>8221</v>
      </c>
      <c r="E893">
        <v>2</v>
      </c>
    </row>
    <row r="894" spans="1:5" x14ac:dyDescent="0.25">
      <c r="A894" t="s">
        <v>8219</v>
      </c>
      <c r="B894">
        <v>1876</v>
      </c>
      <c r="D894" t="s">
        <v>8221</v>
      </c>
      <c r="E894">
        <v>6</v>
      </c>
    </row>
    <row r="895" spans="1:5" x14ac:dyDescent="0.25">
      <c r="A895" t="s">
        <v>8219</v>
      </c>
      <c r="B895">
        <v>834</v>
      </c>
      <c r="D895" t="s">
        <v>8221</v>
      </c>
      <c r="E895">
        <v>0</v>
      </c>
    </row>
    <row r="896" spans="1:5" x14ac:dyDescent="0.25">
      <c r="A896" t="s">
        <v>8219</v>
      </c>
      <c r="B896">
        <v>682</v>
      </c>
      <c r="D896" t="s">
        <v>8221</v>
      </c>
      <c r="E896">
        <v>3</v>
      </c>
    </row>
    <row r="897" spans="1:5" x14ac:dyDescent="0.25">
      <c r="A897" t="s">
        <v>8219</v>
      </c>
      <c r="B897">
        <v>147</v>
      </c>
      <c r="D897" t="s">
        <v>8221</v>
      </c>
      <c r="E897">
        <v>0</v>
      </c>
    </row>
    <row r="898" spans="1:5" x14ac:dyDescent="0.25">
      <c r="A898" t="s">
        <v>8219</v>
      </c>
      <c r="B898">
        <v>415</v>
      </c>
      <c r="D898" t="s">
        <v>8221</v>
      </c>
      <c r="E898">
        <v>3</v>
      </c>
    </row>
    <row r="899" spans="1:5" x14ac:dyDescent="0.25">
      <c r="A899" t="s">
        <v>8219</v>
      </c>
      <c r="B899">
        <v>290</v>
      </c>
      <c r="D899" t="s">
        <v>8221</v>
      </c>
      <c r="E899">
        <v>13</v>
      </c>
    </row>
    <row r="900" spans="1:5" x14ac:dyDescent="0.25">
      <c r="A900" t="s">
        <v>8219</v>
      </c>
      <c r="B900">
        <v>365</v>
      </c>
      <c r="D900" t="s">
        <v>8221</v>
      </c>
      <c r="E900">
        <v>6</v>
      </c>
    </row>
    <row r="901" spans="1:5" x14ac:dyDescent="0.25">
      <c r="A901" t="s">
        <v>8219</v>
      </c>
      <c r="B901">
        <v>660</v>
      </c>
      <c r="D901" t="s">
        <v>8221</v>
      </c>
      <c r="E901">
        <v>1</v>
      </c>
    </row>
    <row r="902" spans="1:5" x14ac:dyDescent="0.25">
      <c r="A902" t="s">
        <v>8219</v>
      </c>
      <c r="B902">
        <v>1356</v>
      </c>
      <c r="D902" t="s">
        <v>8221</v>
      </c>
      <c r="E902">
        <v>0</v>
      </c>
    </row>
    <row r="903" spans="1:5" x14ac:dyDescent="0.25">
      <c r="A903" t="s">
        <v>8219</v>
      </c>
      <c r="B903">
        <v>424</v>
      </c>
      <c r="D903" t="s">
        <v>8221</v>
      </c>
      <c r="E903">
        <v>5</v>
      </c>
    </row>
    <row r="904" spans="1:5" x14ac:dyDescent="0.25">
      <c r="A904" t="s">
        <v>8219</v>
      </c>
      <c r="B904">
        <v>33</v>
      </c>
      <c r="D904" t="s">
        <v>8221</v>
      </c>
      <c r="E904">
        <v>0</v>
      </c>
    </row>
    <row r="905" spans="1:5" x14ac:dyDescent="0.25">
      <c r="A905" t="s">
        <v>8219</v>
      </c>
      <c r="B905">
        <v>1633</v>
      </c>
      <c r="D905" t="s">
        <v>8221</v>
      </c>
      <c r="E905">
        <v>36</v>
      </c>
    </row>
    <row r="906" spans="1:5" x14ac:dyDescent="0.25">
      <c r="A906" t="s">
        <v>8219</v>
      </c>
      <c r="B906">
        <v>306</v>
      </c>
      <c r="D906" t="s">
        <v>8221</v>
      </c>
      <c r="E906">
        <v>1</v>
      </c>
    </row>
    <row r="907" spans="1:5" x14ac:dyDescent="0.25">
      <c r="A907" t="s">
        <v>8219</v>
      </c>
      <c r="B907">
        <v>205</v>
      </c>
      <c r="D907" t="s">
        <v>8221</v>
      </c>
      <c r="E907">
        <v>1</v>
      </c>
    </row>
    <row r="908" spans="1:5" x14ac:dyDescent="0.25">
      <c r="A908" t="s">
        <v>8219</v>
      </c>
      <c r="B908">
        <v>1281</v>
      </c>
      <c r="D908" t="s">
        <v>8221</v>
      </c>
      <c r="E908">
        <v>1</v>
      </c>
    </row>
    <row r="909" spans="1:5" x14ac:dyDescent="0.25">
      <c r="A909" t="s">
        <v>8219</v>
      </c>
      <c r="B909">
        <v>103</v>
      </c>
      <c r="D909" t="s">
        <v>8221</v>
      </c>
      <c r="E909">
        <v>9</v>
      </c>
    </row>
    <row r="910" spans="1:5" x14ac:dyDescent="0.25">
      <c r="A910" t="s">
        <v>8219</v>
      </c>
      <c r="B910">
        <v>1513</v>
      </c>
      <c r="D910" t="s">
        <v>8221</v>
      </c>
      <c r="E910">
        <v>1</v>
      </c>
    </row>
    <row r="911" spans="1:5" x14ac:dyDescent="0.25">
      <c r="A911" t="s">
        <v>8219</v>
      </c>
      <c r="B911">
        <v>405</v>
      </c>
      <c r="D911" t="s">
        <v>8221</v>
      </c>
      <c r="E911">
        <v>0</v>
      </c>
    </row>
    <row r="912" spans="1:5" x14ac:dyDescent="0.25">
      <c r="A912" t="s">
        <v>8219</v>
      </c>
      <c r="B912">
        <v>510</v>
      </c>
      <c r="D912" t="s">
        <v>8221</v>
      </c>
      <c r="E912">
        <v>1</v>
      </c>
    </row>
    <row r="913" spans="1:5" x14ac:dyDescent="0.25">
      <c r="A913" t="s">
        <v>8219</v>
      </c>
      <c r="B913">
        <v>1887</v>
      </c>
      <c r="D913" t="s">
        <v>8221</v>
      </c>
      <c r="E913">
        <v>1</v>
      </c>
    </row>
    <row r="914" spans="1:5" x14ac:dyDescent="0.25">
      <c r="A914" t="s">
        <v>8219</v>
      </c>
      <c r="B914">
        <v>701</v>
      </c>
      <c r="D914" t="s">
        <v>8221</v>
      </c>
      <c r="E914">
        <v>4</v>
      </c>
    </row>
    <row r="915" spans="1:5" x14ac:dyDescent="0.25">
      <c r="A915" t="s">
        <v>8219</v>
      </c>
      <c r="B915">
        <v>3863</v>
      </c>
      <c r="D915" t="s">
        <v>8221</v>
      </c>
      <c r="E915">
        <v>2</v>
      </c>
    </row>
    <row r="916" spans="1:5" x14ac:dyDescent="0.25">
      <c r="A916" t="s">
        <v>8219</v>
      </c>
      <c r="B916">
        <v>238</v>
      </c>
      <c r="D916" t="s">
        <v>8221</v>
      </c>
      <c r="E916">
        <v>2</v>
      </c>
    </row>
    <row r="917" spans="1:5" x14ac:dyDescent="0.25">
      <c r="A917" t="s">
        <v>8219</v>
      </c>
      <c r="B917">
        <v>2051</v>
      </c>
      <c r="D917" t="s">
        <v>8221</v>
      </c>
      <c r="E917">
        <v>2</v>
      </c>
    </row>
    <row r="918" spans="1:5" x14ac:dyDescent="0.25">
      <c r="A918" t="s">
        <v>8219</v>
      </c>
      <c r="B918">
        <v>402</v>
      </c>
      <c r="D918" t="s">
        <v>8221</v>
      </c>
      <c r="E918">
        <v>0</v>
      </c>
    </row>
    <row r="919" spans="1:5" x14ac:dyDescent="0.25">
      <c r="A919" t="s">
        <v>8219</v>
      </c>
      <c r="B919">
        <v>253</v>
      </c>
      <c r="D919" t="s">
        <v>8221</v>
      </c>
      <c r="E919">
        <v>2</v>
      </c>
    </row>
    <row r="920" spans="1:5" x14ac:dyDescent="0.25">
      <c r="A920" t="s">
        <v>8219</v>
      </c>
      <c r="B920">
        <v>473</v>
      </c>
      <c r="D920" t="s">
        <v>8221</v>
      </c>
      <c r="E920">
        <v>4</v>
      </c>
    </row>
    <row r="921" spans="1:5" x14ac:dyDescent="0.25">
      <c r="A921" t="s">
        <v>8219</v>
      </c>
      <c r="B921">
        <v>821</v>
      </c>
      <c r="D921" t="s">
        <v>8221</v>
      </c>
      <c r="E921">
        <v>2</v>
      </c>
    </row>
    <row r="922" spans="1:5" x14ac:dyDescent="0.25">
      <c r="A922" t="s">
        <v>8219</v>
      </c>
      <c r="B922">
        <v>388</v>
      </c>
      <c r="D922" t="s">
        <v>8221</v>
      </c>
      <c r="E922">
        <v>0</v>
      </c>
    </row>
    <row r="923" spans="1:5" x14ac:dyDescent="0.25">
      <c r="A923" t="s">
        <v>8219</v>
      </c>
      <c r="B923">
        <v>813</v>
      </c>
      <c r="D923" t="s">
        <v>8221</v>
      </c>
      <c r="E923">
        <v>1</v>
      </c>
    </row>
    <row r="924" spans="1:5" x14ac:dyDescent="0.25">
      <c r="A924" t="s">
        <v>8219</v>
      </c>
      <c r="B924">
        <v>1945</v>
      </c>
      <c r="D924" t="s">
        <v>8221</v>
      </c>
      <c r="E924">
        <v>0</v>
      </c>
    </row>
    <row r="925" spans="1:5" x14ac:dyDescent="0.25">
      <c r="A925" t="s">
        <v>8219</v>
      </c>
      <c r="B925">
        <v>1637</v>
      </c>
      <c r="D925" t="s">
        <v>8221</v>
      </c>
      <c r="E925">
        <v>2</v>
      </c>
    </row>
    <row r="926" spans="1:5" x14ac:dyDescent="0.25">
      <c r="A926" t="s">
        <v>8219</v>
      </c>
      <c r="B926">
        <v>1375</v>
      </c>
      <c r="D926" t="s">
        <v>8221</v>
      </c>
      <c r="E926">
        <v>7</v>
      </c>
    </row>
    <row r="927" spans="1:5" x14ac:dyDescent="0.25">
      <c r="A927" t="s">
        <v>8219</v>
      </c>
      <c r="B927">
        <v>17</v>
      </c>
      <c r="D927" t="s">
        <v>8221</v>
      </c>
      <c r="E927">
        <v>5</v>
      </c>
    </row>
    <row r="928" spans="1:5" x14ac:dyDescent="0.25">
      <c r="A928" t="s">
        <v>8219</v>
      </c>
      <c r="B928">
        <v>354</v>
      </c>
      <c r="D928" t="s">
        <v>8221</v>
      </c>
      <c r="E928">
        <v>0</v>
      </c>
    </row>
    <row r="929" spans="1:5" x14ac:dyDescent="0.25">
      <c r="A929" t="s">
        <v>8219</v>
      </c>
      <c r="B929">
        <v>191</v>
      </c>
      <c r="D929" t="s">
        <v>8221</v>
      </c>
      <c r="E929">
        <v>0</v>
      </c>
    </row>
    <row r="930" spans="1:5" x14ac:dyDescent="0.25">
      <c r="A930" t="s">
        <v>8219</v>
      </c>
      <c r="B930">
        <v>303</v>
      </c>
      <c r="D930" t="s">
        <v>8221</v>
      </c>
      <c r="E930">
        <v>0</v>
      </c>
    </row>
    <row r="931" spans="1:5" x14ac:dyDescent="0.25">
      <c r="A931" t="s">
        <v>8219</v>
      </c>
      <c r="B931">
        <v>137</v>
      </c>
      <c r="D931" t="s">
        <v>8221</v>
      </c>
      <c r="E931">
        <v>2</v>
      </c>
    </row>
    <row r="932" spans="1:5" x14ac:dyDescent="0.25">
      <c r="A932" t="s">
        <v>8219</v>
      </c>
      <c r="B932">
        <v>41</v>
      </c>
      <c r="D932" t="s">
        <v>8221</v>
      </c>
      <c r="E932">
        <v>0</v>
      </c>
    </row>
    <row r="933" spans="1:5" x14ac:dyDescent="0.25">
      <c r="A933" t="s">
        <v>8219</v>
      </c>
      <c r="B933">
        <v>398</v>
      </c>
      <c r="D933" t="s">
        <v>8221</v>
      </c>
      <c r="E933">
        <v>0</v>
      </c>
    </row>
    <row r="934" spans="1:5" x14ac:dyDescent="0.25">
      <c r="A934" t="s">
        <v>8219</v>
      </c>
      <c r="B934">
        <v>1737</v>
      </c>
      <c r="D934" t="s">
        <v>8221</v>
      </c>
      <c r="E934">
        <v>28</v>
      </c>
    </row>
    <row r="935" spans="1:5" x14ac:dyDescent="0.25">
      <c r="A935" t="s">
        <v>8219</v>
      </c>
      <c r="B935">
        <v>971</v>
      </c>
      <c r="D935" t="s">
        <v>8221</v>
      </c>
      <c r="E935">
        <v>2</v>
      </c>
    </row>
    <row r="936" spans="1:5" x14ac:dyDescent="0.25">
      <c r="A936" t="s">
        <v>8219</v>
      </c>
      <c r="B936">
        <v>183</v>
      </c>
      <c r="D936" t="s">
        <v>8221</v>
      </c>
      <c r="E936">
        <v>0</v>
      </c>
    </row>
    <row r="937" spans="1:5" x14ac:dyDescent="0.25">
      <c r="A937" t="s">
        <v>8219</v>
      </c>
      <c r="B937">
        <v>4562</v>
      </c>
      <c r="D937" t="s">
        <v>8221</v>
      </c>
      <c r="E937">
        <v>0</v>
      </c>
    </row>
    <row r="938" spans="1:5" x14ac:dyDescent="0.25">
      <c r="A938" t="s">
        <v>8219</v>
      </c>
      <c r="B938">
        <v>26457</v>
      </c>
      <c r="D938" t="s">
        <v>8221</v>
      </c>
      <c r="E938">
        <v>0</v>
      </c>
    </row>
    <row r="939" spans="1:5" x14ac:dyDescent="0.25">
      <c r="A939" t="s">
        <v>8219</v>
      </c>
      <c r="B939">
        <v>162</v>
      </c>
      <c r="D939" t="s">
        <v>8221</v>
      </c>
      <c r="E939">
        <v>4</v>
      </c>
    </row>
    <row r="940" spans="1:5" x14ac:dyDescent="0.25">
      <c r="A940" t="s">
        <v>8219</v>
      </c>
      <c r="B940">
        <v>479</v>
      </c>
      <c r="D940" t="s">
        <v>8221</v>
      </c>
      <c r="E940">
        <v>12</v>
      </c>
    </row>
    <row r="941" spans="1:5" x14ac:dyDescent="0.25">
      <c r="A941" t="s">
        <v>8219</v>
      </c>
      <c r="B941">
        <v>426</v>
      </c>
      <c r="D941" t="s">
        <v>8221</v>
      </c>
      <c r="E941">
        <v>0</v>
      </c>
    </row>
    <row r="942" spans="1:5" x14ac:dyDescent="0.25">
      <c r="A942" t="s">
        <v>8219</v>
      </c>
      <c r="B942">
        <v>450</v>
      </c>
      <c r="D942" t="s">
        <v>8221</v>
      </c>
      <c r="E942">
        <v>33</v>
      </c>
    </row>
    <row r="943" spans="1:5" x14ac:dyDescent="0.25">
      <c r="A943" t="s">
        <v>8219</v>
      </c>
      <c r="B943">
        <v>1780</v>
      </c>
      <c r="D943" t="s">
        <v>8221</v>
      </c>
      <c r="E943">
        <v>0</v>
      </c>
    </row>
    <row r="944" spans="1:5" x14ac:dyDescent="0.25">
      <c r="A944" t="s">
        <v>8219</v>
      </c>
      <c r="B944">
        <v>122</v>
      </c>
      <c r="D944" t="s">
        <v>8221</v>
      </c>
      <c r="E944">
        <v>4</v>
      </c>
    </row>
    <row r="945" spans="1:5" x14ac:dyDescent="0.25">
      <c r="A945" t="s">
        <v>8219</v>
      </c>
      <c r="B945">
        <v>95</v>
      </c>
      <c r="D945" t="s">
        <v>8221</v>
      </c>
      <c r="E945">
        <v>0</v>
      </c>
    </row>
    <row r="946" spans="1:5" x14ac:dyDescent="0.25">
      <c r="A946" t="s">
        <v>8219</v>
      </c>
      <c r="B946">
        <v>325</v>
      </c>
      <c r="D946" t="s">
        <v>8221</v>
      </c>
      <c r="E946">
        <v>11</v>
      </c>
    </row>
    <row r="947" spans="1:5" x14ac:dyDescent="0.25">
      <c r="A947" t="s">
        <v>8219</v>
      </c>
      <c r="B947">
        <v>353</v>
      </c>
      <c r="D947" t="s">
        <v>8221</v>
      </c>
      <c r="E947">
        <v>1</v>
      </c>
    </row>
    <row r="948" spans="1:5" x14ac:dyDescent="0.25">
      <c r="A948" t="s">
        <v>8219</v>
      </c>
      <c r="B948">
        <v>105</v>
      </c>
      <c r="D948" t="s">
        <v>8221</v>
      </c>
      <c r="E948">
        <v>5</v>
      </c>
    </row>
    <row r="949" spans="1:5" x14ac:dyDescent="0.25">
      <c r="A949" t="s">
        <v>8219</v>
      </c>
      <c r="B949">
        <v>729</v>
      </c>
      <c r="D949" t="s">
        <v>8221</v>
      </c>
      <c r="E949">
        <v>0</v>
      </c>
    </row>
    <row r="950" spans="1:5" x14ac:dyDescent="0.25">
      <c r="A950" t="s">
        <v>8219</v>
      </c>
      <c r="B950">
        <v>454</v>
      </c>
      <c r="D950" t="s">
        <v>8221</v>
      </c>
      <c r="E950">
        <v>1</v>
      </c>
    </row>
    <row r="951" spans="1:5" x14ac:dyDescent="0.25">
      <c r="A951" t="s">
        <v>8219</v>
      </c>
      <c r="B951">
        <v>539</v>
      </c>
      <c r="D951" t="s">
        <v>8221</v>
      </c>
      <c r="E951">
        <v>1</v>
      </c>
    </row>
    <row r="952" spans="1:5" x14ac:dyDescent="0.25">
      <c r="A952" t="s">
        <v>8219</v>
      </c>
      <c r="B952">
        <v>79</v>
      </c>
      <c r="D952" t="s">
        <v>8221</v>
      </c>
      <c r="E952">
        <v>6</v>
      </c>
    </row>
    <row r="953" spans="1:5" x14ac:dyDescent="0.25">
      <c r="A953" t="s">
        <v>8219</v>
      </c>
      <c r="B953">
        <v>94</v>
      </c>
      <c r="D953" t="s">
        <v>8221</v>
      </c>
      <c r="E953">
        <v>8</v>
      </c>
    </row>
    <row r="954" spans="1:5" x14ac:dyDescent="0.25">
      <c r="A954" t="s">
        <v>8219</v>
      </c>
      <c r="B954">
        <v>625</v>
      </c>
      <c r="D954" t="s">
        <v>8221</v>
      </c>
      <c r="E954">
        <v>1</v>
      </c>
    </row>
    <row r="955" spans="1:5" x14ac:dyDescent="0.25">
      <c r="A955" t="s">
        <v>8219</v>
      </c>
      <c r="B955">
        <v>508</v>
      </c>
      <c r="D955" t="s">
        <v>8221</v>
      </c>
      <c r="E955">
        <v>0</v>
      </c>
    </row>
    <row r="956" spans="1:5" x14ac:dyDescent="0.25">
      <c r="A956" t="s">
        <v>8219</v>
      </c>
      <c r="B956">
        <v>531</v>
      </c>
      <c r="D956" t="s">
        <v>8221</v>
      </c>
      <c r="E956">
        <v>2</v>
      </c>
    </row>
    <row r="957" spans="1:5" x14ac:dyDescent="0.25">
      <c r="A957" t="s">
        <v>8219</v>
      </c>
      <c r="B957">
        <v>158</v>
      </c>
      <c r="D957" t="s">
        <v>8221</v>
      </c>
      <c r="E957">
        <v>1</v>
      </c>
    </row>
    <row r="958" spans="1:5" x14ac:dyDescent="0.25">
      <c r="A958" t="s">
        <v>8219</v>
      </c>
      <c r="B958">
        <v>508</v>
      </c>
      <c r="D958" t="s">
        <v>8221</v>
      </c>
      <c r="E958">
        <v>0</v>
      </c>
    </row>
    <row r="959" spans="1:5" x14ac:dyDescent="0.25">
      <c r="A959" t="s">
        <v>8219</v>
      </c>
      <c r="B959">
        <v>644</v>
      </c>
      <c r="D959" t="s">
        <v>8221</v>
      </c>
      <c r="E959">
        <v>1</v>
      </c>
    </row>
    <row r="960" spans="1:5" x14ac:dyDescent="0.25">
      <c r="A960" t="s">
        <v>8219</v>
      </c>
      <c r="B960">
        <v>848</v>
      </c>
      <c r="D960" t="s">
        <v>8221</v>
      </c>
      <c r="E960">
        <v>19</v>
      </c>
    </row>
    <row r="961" spans="1:5" x14ac:dyDescent="0.25">
      <c r="A961" t="s">
        <v>8219</v>
      </c>
      <c r="B961">
        <v>429</v>
      </c>
      <c r="D961" t="s">
        <v>8221</v>
      </c>
      <c r="E961">
        <v>27</v>
      </c>
    </row>
    <row r="962" spans="1:5" x14ac:dyDescent="0.25">
      <c r="A962" t="s">
        <v>8219</v>
      </c>
      <c r="B962">
        <v>204</v>
      </c>
      <c r="D962" t="s">
        <v>8221</v>
      </c>
      <c r="E962">
        <v>7</v>
      </c>
    </row>
    <row r="963" spans="1:5" x14ac:dyDescent="0.25">
      <c r="A963" t="s">
        <v>8219</v>
      </c>
      <c r="B963">
        <v>379</v>
      </c>
      <c r="D963" t="s">
        <v>8221</v>
      </c>
      <c r="E963">
        <v>14</v>
      </c>
    </row>
    <row r="964" spans="1:5" x14ac:dyDescent="0.25">
      <c r="A964" t="s">
        <v>8219</v>
      </c>
      <c r="B964">
        <v>271</v>
      </c>
      <c r="D964" t="s">
        <v>8221</v>
      </c>
      <c r="E964">
        <v>5</v>
      </c>
    </row>
    <row r="965" spans="1:5" x14ac:dyDescent="0.25">
      <c r="A965" t="s">
        <v>8219</v>
      </c>
      <c r="B965">
        <v>120</v>
      </c>
      <c r="D965" t="s">
        <v>8221</v>
      </c>
      <c r="E965">
        <v>30</v>
      </c>
    </row>
    <row r="966" spans="1:5" x14ac:dyDescent="0.25">
      <c r="A966" t="s">
        <v>8219</v>
      </c>
      <c r="B966">
        <v>140</v>
      </c>
      <c r="D966" t="s">
        <v>8221</v>
      </c>
      <c r="E966">
        <v>1</v>
      </c>
    </row>
    <row r="967" spans="1:5" x14ac:dyDescent="0.25">
      <c r="A967" t="s">
        <v>8219</v>
      </c>
      <c r="B967">
        <v>193</v>
      </c>
      <c r="D967" t="s">
        <v>8221</v>
      </c>
      <c r="E967">
        <v>0</v>
      </c>
    </row>
    <row r="968" spans="1:5" x14ac:dyDescent="0.25">
      <c r="A968" t="s">
        <v>8219</v>
      </c>
      <c r="B968">
        <v>180</v>
      </c>
      <c r="D968" t="s">
        <v>8221</v>
      </c>
      <c r="E968">
        <v>60</v>
      </c>
    </row>
    <row r="969" spans="1:5" x14ac:dyDescent="0.25">
      <c r="A969" t="s">
        <v>8219</v>
      </c>
      <c r="B969">
        <v>263</v>
      </c>
      <c r="D969" t="s">
        <v>8221</v>
      </c>
      <c r="E969">
        <v>84</v>
      </c>
    </row>
    <row r="970" spans="1:5" x14ac:dyDescent="0.25">
      <c r="A970" t="s">
        <v>8219</v>
      </c>
      <c r="B970">
        <v>217</v>
      </c>
      <c r="D970" t="s">
        <v>8221</v>
      </c>
      <c r="E970">
        <v>47</v>
      </c>
    </row>
    <row r="971" spans="1:5" x14ac:dyDescent="0.25">
      <c r="A971" t="s">
        <v>8219</v>
      </c>
      <c r="B971">
        <v>443</v>
      </c>
      <c r="D971" t="s">
        <v>8221</v>
      </c>
      <c r="E971">
        <v>66</v>
      </c>
    </row>
    <row r="972" spans="1:5" x14ac:dyDescent="0.25">
      <c r="A972" t="s">
        <v>8219</v>
      </c>
      <c r="B972">
        <v>1373</v>
      </c>
      <c r="D972" t="s">
        <v>8221</v>
      </c>
      <c r="E972">
        <v>171</v>
      </c>
    </row>
    <row r="973" spans="1:5" x14ac:dyDescent="0.25">
      <c r="A973" t="s">
        <v>8219</v>
      </c>
      <c r="B973">
        <v>742</v>
      </c>
      <c r="D973" t="s">
        <v>8221</v>
      </c>
      <c r="E973">
        <v>29</v>
      </c>
    </row>
    <row r="974" spans="1:5" x14ac:dyDescent="0.25">
      <c r="A974" t="s">
        <v>8219</v>
      </c>
      <c r="B974">
        <v>170</v>
      </c>
      <c r="D974" t="s">
        <v>8221</v>
      </c>
      <c r="E974">
        <v>9</v>
      </c>
    </row>
    <row r="975" spans="1:5" x14ac:dyDescent="0.25">
      <c r="A975" t="s">
        <v>8219</v>
      </c>
      <c r="B975">
        <v>242</v>
      </c>
      <c r="D975" t="s">
        <v>8221</v>
      </c>
      <c r="E975">
        <v>27</v>
      </c>
    </row>
    <row r="976" spans="1:5" x14ac:dyDescent="0.25">
      <c r="A976" t="s">
        <v>8219</v>
      </c>
      <c r="B976">
        <v>541</v>
      </c>
      <c r="D976" t="s">
        <v>8221</v>
      </c>
      <c r="E976">
        <v>2</v>
      </c>
    </row>
    <row r="977" spans="1:5" x14ac:dyDescent="0.25">
      <c r="A977" t="s">
        <v>8219</v>
      </c>
      <c r="B977">
        <v>121</v>
      </c>
      <c r="D977" t="s">
        <v>8221</v>
      </c>
      <c r="E977">
        <v>3</v>
      </c>
    </row>
    <row r="978" spans="1:5" x14ac:dyDescent="0.25">
      <c r="A978" t="s">
        <v>8219</v>
      </c>
      <c r="B978">
        <v>621</v>
      </c>
      <c r="D978" t="s">
        <v>8221</v>
      </c>
      <c r="E978">
        <v>4</v>
      </c>
    </row>
    <row r="979" spans="1:5" x14ac:dyDescent="0.25">
      <c r="A979" t="s">
        <v>8219</v>
      </c>
      <c r="B979">
        <v>101</v>
      </c>
      <c r="D979" t="s">
        <v>8221</v>
      </c>
      <c r="E979">
        <v>2</v>
      </c>
    </row>
    <row r="980" spans="1:5" x14ac:dyDescent="0.25">
      <c r="A980" t="s">
        <v>8219</v>
      </c>
      <c r="B980">
        <v>554</v>
      </c>
      <c r="D980" t="s">
        <v>8221</v>
      </c>
      <c r="E980">
        <v>20</v>
      </c>
    </row>
    <row r="981" spans="1:5" x14ac:dyDescent="0.25">
      <c r="A981" t="s">
        <v>8219</v>
      </c>
      <c r="B981">
        <v>666</v>
      </c>
      <c r="D981" t="s">
        <v>8221</v>
      </c>
      <c r="E981">
        <v>3</v>
      </c>
    </row>
    <row r="982" spans="1:5" x14ac:dyDescent="0.25">
      <c r="A982" t="s">
        <v>8219</v>
      </c>
      <c r="B982">
        <v>410</v>
      </c>
      <c r="D982" t="s">
        <v>8221</v>
      </c>
      <c r="E982">
        <v>4</v>
      </c>
    </row>
    <row r="983" spans="1:5" x14ac:dyDescent="0.25">
      <c r="A983" t="s">
        <v>8219</v>
      </c>
      <c r="B983">
        <v>375</v>
      </c>
      <c r="D983" t="s">
        <v>8221</v>
      </c>
      <c r="E983">
        <v>1</v>
      </c>
    </row>
    <row r="984" spans="1:5" x14ac:dyDescent="0.25">
      <c r="A984" t="s">
        <v>8219</v>
      </c>
      <c r="B984">
        <v>1364</v>
      </c>
      <c r="D984" t="s">
        <v>8221</v>
      </c>
      <c r="E984">
        <v>0</v>
      </c>
    </row>
    <row r="985" spans="1:5" x14ac:dyDescent="0.25">
      <c r="A985" t="s">
        <v>8219</v>
      </c>
      <c r="B985">
        <v>35</v>
      </c>
      <c r="D985" t="s">
        <v>8221</v>
      </c>
      <c r="E985">
        <v>0</v>
      </c>
    </row>
    <row r="986" spans="1:5" x14ac:dyDescent="0.25">
      <c r="A986" t="s">
        <v>8219</v>
      </c>
      <c r="B986">
        <v>203</v>
      </c>
      <c r="D986" t="s">
        <v>8221</v>
      </c>
      <c r="E986">
        <v>14</v>
      </c>
    </row>
    <row r="987" spans="1:5" x14ac:dyDescent="0.25">
      <c r="A987" t="s">
        <v>8219</v>
      </c>
      <c r="B987">
        <v>49</v>
      </c>
      <c r="D987" t="s">
        <v>8221</v>
      </c>
      <c r="E987">
        <v>1</v>
      </c>
    </row>
    <row r="988" spans="1:5" x14ac:dyDescent="0.25">
      <c r="A988" t="s">
        <v>8219</v>
      </c>
      <c r="B988">
        <v>5812</v>
      </c>
      <c r="D988" t="s">
        <v>8221</v>
      </c>
      <c r="E988">
        <v>118</v>
      </c>
    </row>
    <row r="989" spans="1:5" x14ac:dyDescent="0.25">
      <c r="A989" t="s">
        <v>8219</v>
      </c>
      <c r="B989">
        <v>1556</v>
      </c>
      <c r="D989" t="s">
        <v>8221</v>
      </c>
      <c r="E989">
        <v>2</v>
      </c>
    </row>
    <row r="990" spans="1:5" x14ac:dyDescent="0.25">
      <c r="A990" t="s">
        <v>8219</v>
      </c>
      <c r="B990">
        <v>65</v>
      </c>
      <c r="D990" t="s">
        <v>8221</v>
      </c>
      <c r="E990">
        <v>1</v>
      </c>
    </row>
    <row r="991" spans="1:5" x14ac:dyDescent="0.25">
      <c r="A991" t="s">
        <v>8219</v>
      </c>
      <c r="B991">
        <v>10</v>
      </c>
      <c r="D991" t="s">
        <v>8221</v>
      </c>
      <c r="E991">
        <v>3</v>
      </c>
    </row>
    <row r="992" spans="1:5" x14ac:dyDescent="0.25">
      <c r="A992" t="s">
        <v>8219</v>
      </c>
      <c r="B992">
        <v>76</v>
      </c>
      <c r="D992" t="s">
        <v>8221</v>
      </c>
      <c r="E992">
        <v>1</v>
      </c>
    </row>
    <row r="993" spans="1:5" x14ac:dyDescent="0.25">
      <c r="A993" t="s">
        <v>8219</v>
      </c>
      <c r="B993">
        <v>263</v>
      </c>
      <c r="D993" t="s">
        <v>8221</v>
      </c>
      <c r="E993">
        <v>3</v>
      </c>
    </row>
    <row r="994" spans="1:5" x14ac:dyDescent="0.25">
      <c r="A994" t="s">
        <v>8219</v>
      </c>
      <c r="B994">
        <v>1530</v>
      </c>
      <c r="D994" t="s">
        <v>8221</v>
      </c>
      <c r="E994">
        <v>38</v>
      </c>
    </row>
    <row r="995" spans="1:5" x14ac:dyDescent="0.25">
      <c r="A995" t="s">
        <v>8219</v>
      </c>
      <c r="B995">
        <v>278</v>
      </c>
      <c r="D995" t="s">
        <v>8221</v>
      </c>
      <c r="E995">
        <v>52</v>
      </c>
    </row>
    <row r="996" spans="1:5" x14ac:dyDescent="0.25">
      <c r="A996" t="s">
        <v>8219</v>
      </c>
      <c r="B996">
        <v>350</v>
      </c>
      <c r="D996" t="s">
        <v>8221</v>
      </c>
      <c r="E996">
        <v>2</v>
      </c>
    </row>
    <row r="997" spans="1:5" x14ac:dyDescent="0.25">
      <c r="A997" t="s">
        <v>8219</v>
      </c>
      <c r="B997">
        <v>470</v>
      </c>
      <c r="D997" t="s">
        <v>8221</v>
      </c>
      <c r="E997">
        <v>0</v>
      </c>
    </row>
    <row r="998" spans="1:5" x14ac:dyDescent="0.25">
      <c r="A998" t="s">
        <v>8219</v>
      </c>
      <c r="B998">
        <v>3</v>
      </c>
      <c r="D998" t="s">
        <v>8221</v>
      </c>
      <c r="E998">
        <v>4</v>
      </c>
    </row>
    <row r="999" spans="1:5" x14ac:dyDescent="0.25">
      <c r="A999" t="s">
        <v>8219</v>
      </c>
      <c r="B999">
        <v>8200</v>
      </c>
      <c r="D999" t="s">
        <v>8221</v>
      </c>
      <c r="E999">
        <v>4</v>
      </c>
    </row>
    <row r="1000" spans="1:5" x14ac:dyDescent="0.25">
      <c r="A1000" t="s">
        <v>8219</v>
      </c>
      <c r="B1000">
        <v>8359</v>
      </c>
      <c r="D1000" t="s">
        <v>8221</v>
      </c>
      <c r="E1000">
        <v>18</v>
      </c>
    </row>
    <row r="1001" spans="1:5" x14ac:dyDescent="0.25">
      <c r="A1001" t="s">
        <v>8219</v>
      </c>
      <c r="B1001">
        <v>188</v>
      </c>
      <c r="D1001" t="s">
        <v>8221</v>
      </c>
      <c r="E1001">
        <v>0</v>
      </c>
    </row>
    <row r="1002" spans="1:5" x14ac:dyDescent="0.25">
      <c r="A1002" t="s">
        <v>8219</v>
      </c>
      <c r="B1002">
        <v>48</v>
      </c>
      <c r="D1002" t="s">
        <v>8221</v>
      </c>
      <c r="E1002">
        <v>22</v>
      </c>
    </row>
    <row r="1003" spans="1:5" x14ac:dyDescent="0.25">
      <c r="A1003" t="s">
        <v>8219</v>
      </c>
      <c r="B1003">
        <v>607</v>
      </c>
      <c r="D1003" t="s">
        <v>8221</v>
      </c>
      <c r="E1003">
        <v>49</v>
      </c>
    </row>
    <row r="1004" spans="1:5" x14ac:dyDescent="0.25">
      <c r="A1004" t="s">
        <v>8219</v>
      </c>
      <c r="B1004">
        <v>50</v>
      </c>
      <c r="D1004" t="s">
        <v>8221</v>
      </c>
      <c r="E1004">
        <v>19</v>
      </c>
    </row>
    <row r="1005" spans="1:5" x14ac:dyDescent="0.25">
      <c r="A1005" t="s">
        <v>8219</v>
      </c>
      <c r="B1005">
        <v>55</v>
      </c>
      <c r="D1005" t="s">
        <v>8221</v>
      </c>
      <c r="E1005">
        <v>4</v>
      </c>
    </row>
    <row r="1006" spans="1:5" x14ac:dyDescent="0.25">
      <c r="A1006" t="s">
        <v>8219</v>
      </c>
      <c r="B1006">
        <v>38</v>
      </c>
      <c r="D1006" t="s">
        <v>8221</v>
      </c>
      <c r="E1006">
        <v>4</v>
      </c>
    </row>
    <row r="1007" spans="1:5" x14ac:dyDescent="0.25">
      <c r="A1007" t="s">
        <v>8219</v>
      </c>
      <c r="B1007">
        <v>25</v>
      </c>
      <c r="D1007" t="s">
        <v>8221</v>
      </c>
      <c r="E1007">
        <v>2</v>
      </c>
    </row>
    <row r="1008" spans="1:5" x14ac:dyDescent="0.25">
      <c r="A1008" t="s">
        <v>8219</v>
      </c>
      <c r="B1008">
        <v>46</v>
      </c>
      <c r="D1008" t="s">
        <v>8221</v>
      </c>
      <c r="E1008">
        <v>0</v>
      </c>
    </row>
    <row r="1009" spans="1:5" x14ac:dyDescent="0.25">
      <c r="A1009" t="s">
        <v>8219</v>
      </c>
      <c r="B1009">
        <v>83</v>
      </c>
      <c r="D1009" t="s">
        <v>8221</v>
      </c>
      <c r="E1009">
        <v>0</v>
      </c>
    </row>
    <row r="1010" spans="1:5" x14ac:dyDescent="0.25">
      <c r="A1010" t="s">
        <v>8219</v>
      </c>
      <c r="B1010">
        <v>35</v>
      </c>
      <c r="D1010" t="s">
        <v>8221</v>
      </c>
      <c r="E1010">
        <v>14</v>
      </c>
    </row>
    <row r="1011" spans="1:5" x14ac:dyDescent="0.25">
      <c r="A1011" t="s">
        <v>8219</v>
      </c>
      <c r="B1011">
        <v>25</v>
      </c>
      <c r="D1011" t="s">
        <v>8221</v>
      </c>
      <c r="E1011">
        <v>8</v>
      </c>
    </row>
    <row r="1012" spans="1:5" x14ac:dyDescent="0.25">
      <c r="A1012" t="s">
        <v>8219</v>
      </c>
      <c r="B1012">
        <v>75</v>
      </c>
      <c r="D1012" t="s">
        <v>8221</v>
      </c>
      <c r="E1012">
        <v>0</v>
      </c>
    </row>
    <row r="1013" spans="1:5" x14ac:dyDescent="0.25">
      <c r="A1013" t="s">
        <v>8219</v>
      </c>
      <c r="B1013">
        <v>62</v>
      </c>
      <c r="D1013" t="s">
        <v>8221</v>
      </c>
      <c r="E1013">
        <v>15</v>
      </c>
    </row>
    <row r="1014" spans="1:5" x14ac:dyDescent="0.25">
      <c r="A1014" t="s">
        <v>8219</v>
      </c>
      <c r="B1014">
        <v>160</v>
      </c>
      <c r="D1014" t="s">
        <v>8221</v>
      </c>
      <c r="E1014">
        <v>33</v>
      </c>
    </row>
    <row r="1015" spans="1:5" x14ac:dyDescent="0.25">
      <c r="A1015" t="s">
        <v>8219</v>
      </c>
      <c r="B1015">
        <v>246</v>
      </c>
      <c r="D1015" t="s">
        <v>8221</v>
      </c>
      <c r="E1015">
        <v>2</v>
      </c>
    </row>
    <row r="1016" spans="1:5" x14ac:dyDescent="0.25">
      <c r="A1016" t="s">
        <v>8219</v>
      </c>
      <c r="B1016">
        <v>55</v>
      </c>
      <c r="D1016" t="s">
        <v>8221</v>
      </c>
      <c r="E1016">
        <v>6</v>
      </c>
    </row>
    <row r="1017" spans="1:5" x14ac:dyDescent="0.25">
      <c r="A1017" t="s">
        <v>8219</v>
      </c>
      <c r="B1017">
        <v>23</v>
      </c>
      <c r="D1017" t="s">
        <v>8221</v>
      </c>
      <c r="E1017">
        <v>2</v>
      </c>
    </row>
    <row r="1018" spans="1:5" x14ac:dyDescent="0.25">
      <c r="A1018" t="s">
        <v>8219</v>
      </c>
      <c r="B1018">
        <v>72</v>
      </c>
      <c r="D1018" t="s">
        <v>8221</v>
      </c>
      <c r="E1018">
        <v>0</v>
      </c>
    </row>
    <row r="1019" spans="1:5" x14ac:dyDescent="0.25">
      <c r="A1019" t="s">
        <v>8219</v>
      </c>
      <c r="B1019">
        <v>22</v>
      </c>
      <c r="D1019" t="s">
        <v>8221</v>
      </c>
      <c r="E1019">
        <v>4</v>
      </c>
    </row>
    <row r="1020" spans="1:5" x14ac:dyDescent="0.25">
      <c r="A1020" t="s">
        <v>8219</v>
      </c>
      <c r="B1020">
        <v>14</v>
      </c>
      <c r="D1020" t="s">
        <v>8221</v>
      </c>
      <c r="E1020">
        <v>1</v>
      </c>
    </row>
    <row r="1021" spans="1:5" x14ac:dyDescent="0.25">
      <c r="A1021" t="s">
        <v>8219</v>
      </c>
      <c r="B1021">
        <v>38</v>
      </c>
      <c r="D1021" t="s">
        <v>8221</v>
      </c>
      <c r="E1021">
        <v>3</v>
      </c>
    </row>
    <row r="1022" spans="1:5" x14ac:dyDescent="0.25">
      <c r="A1022" t="s">
        <v>8219</v>
      </c>
      <c r="B1022">
        <v>32</v>
      </c>
      <c r="D1022" t="s">
        <v>8221</v>
      </c>
      <c r="E1022">
        <v>4</v>
      </c>
    </row>
    <row r="1023" spans="1:5" x14ac:dyDescent="0.25">
      <c r="A1023" t="s">
        <v>8219</v>
      </c>
      <c r="B1023">
        <v>63</v>
      </c>
      <c r="D1023" t="s">
        <v>8221</v>
      </c>
      <c r="E1023">
        <v>0</v>
      </c>
    </row>
    <row r="1024" spans="1:5" x14ac:dyDescent="0.25">
      <c r="A1024" t="s">
        <v>8219</v>
      </c>
      <c r="B1024">
        <v>27</v>
      </c>
      <c r="D1024" t="s">
        <v>8221</v>
      </c>
      <c r="E1024">
        <v>4</v>
      </c>
    </row>
    <row r="1025" spans="1:5" x14ac:dyDescent="0.25">
      <c r="A1025" t="s">
        <v>8219</v>
      </c>
      <c r="B1025">
        <v>44</v>
      </c>
      <c r="D1025" t="s">
        <v>8221</v>
      </c>
      <c r="E1025">
        <v>3</v>
      </c>
    </row>
    <row r="1026" spans="1:5" x14ac:dyDescent="0.25">
      <c r="A1026" t="s">
        <v>8219</v>
      </c>
      <c r="B1026">
        <v>38</v>
      </c>
      <c r="D1026" t="s">
        <v>8221</v>
      </c>
      <c r="E1026">
        <v>34</v>
      </c>
    </row>
    <row r="1027" spans="1:5" x14ac:dyDescent="0.25">
      <c r="A1027" t="s">
        <v>8219</v>
      </c>
      <c r="B1027">
        <v>115</v>
      </c>
      <c r="D1027" t="s">
        <v>8221</v>
      </c>
      <c r="E1027">
        <v>2</v>
      </c>
    </row>
    <row r="1028" spans="1:5" x14ac:dyDescent="0.25">
      <c r="A1028" t="s">
        <v>8219</v>
      </c>
      <c r="B1028">
        <v>37</v>
      </c>
      <c r="D1028" t="s">
        <v>8221</v>
      </c>
      <c r="E1028">
        <v>33</v>
      </c>
    </row>
    <row r="1029" spans="1:5" x14ac:dyDescent="0.25">
      <c r="A1029" t="s">
        <v>8219</v>
      </c>
      <c r="B1029">
        <v>99</v>
      </c>
      <c r="D1029" t="s">
        <v>8221</v>
      </c>
      <c r="E1029">
        <v>0</v>
      </c>
    </row>
    <row r="1030" spans="1:5" x14ac:dyDescent="0.25">
      <c r="A1030" t="s">
        <v>8219</v>
      </c>
      <c r="B1030">
        <v>44</v>
      </c>
      <c r="D1030" t="s">
        <v>8221</v>
      </c>
      <c r="E1030">
        <v>0</v>
      </c>
    </row>
    <row r="1031" spans="1:5" x14ac:dyDescent="0.25">
      <c r="A1031" t="s">
        <v>8219</v>
      </c>
      <c r="B1031">
        <v>58</v>
      </c>
      <c r="D1031" t="s">
        <v>8221</v>
      </c>
      <c r="E1031">
        <v>1</v>
      </c>
    </row>
    <row r="1032" spans="1:5" x14ac:dyDescent="0.25">
      <c r="A1032" t="s">
        <v>8219</v>
      </c>
      <c r="B1032">
        <v>191</v>
      </c>
      <c r="D1032" t="s">
        <v>8221</v>
      </c>
      <c r="E1032">
        <v>13</v>
      </c>
    </row>
    <row r="1033" spans="1:5" x14ac:dyDescent="0.25">
      <c r="A1033" t="s">
        <v>8219</v>
      </c>
      <c r="B1033">
        <v>40</v>
      </c>
      <c r="D1033" t="s">
        <v>8221</v>
      </c>
      <c r="E1033">
        <v>2</v>
      </c>
    </row>
    <row r="1034" spans="1:5" x14ac:dyDescent="0.25">
      <c r="A1034" t="s">
        <v>8219</v>
      </c>
      <c r="B1034">
        <v>38</v>
      </c>
      <c r="D1034" t="s">
        <v>8221</v>
      </c>
      <c r="E1034">
        <v>36</v>
      </c>
    </row>
    <row r="1035" spans="1:5" x14ac:dyDescent="0.25">
      <c r="A1035" t="s">
        <v>8219</v>
      </c>
      <c r="B1035">
        <v>39</v>
      </c>
      <c r="D1035" t="s">
        <v>8221</v>
      </c>
      <c r="E1035">
        <v>1</v>
      </c>
    </row>
    <row r="1036" spans="1:5" x14ac:dyDescent="0.25">
      <c r="A1036" t="s">
        <v>8219</v>
      </c>
      <c r="B1036">
        <v>11</v>
      </c>
      <c r="D1036" t="s">
        <v>8221</v>
      </c>
      <c r="E1036">
        <v>15</v>
      </c>
    </row>
    <row r="1037" spans="1:5" x14ac:dyDescent="0.25">
      <c r="A1037" t="s">
        <v>8219</v>
      </c>
      <c r="B1037">
        <v>107</v>
      </c>
      <c r="D1037" t="s">
        <v>8221</v>
      </c>
      <c r="E1037">
        <v>1</v>
      </c>
    </row>
    <row r="1038" spans="1:5" x14ac:dyDescent="0.25">
      <c r="A1038" t="s">
        <v>8219</v>
      </c>
      <c r="B1038">
        <v>147</v>
      </c>
      <c r="D1038" t="s">
        <v>8221</v>
      </c>
      <c r="E1038">
        <v>0</v>
      </c>
    </row>
    <row r="1039" spans="1:5" x14ac:dyDescent="0.25">
      <c r="A1039" t="s">
        <v>8219</v>
      </c>
      <c r="B1039">
        <v>36</v>
      </c>
      <c r="D1039" t="s">
        <v>8221</v>
      </c>
      <c r="E1039">
        <v>1</v>
      </c>
    </row>
    <row r="1040" spans="1:5" x14ac:dyDescent="0.25">
      <c r="A1040" t="s">
        <v>8219</v>
      </c>
      <c r="B1040">
        <v>92</v>
      </c>
      <c r="D1040" t="s">
        <v>8221</v>
      </c>
      <c r="E1040">
        <v>0</v>
      </c>
    </row>
    <row r="1041" spans="1:5" x14ac:dyDescent="0.25">
      <c r="A1041" t="s">
        <v>8219</v>
      </c>
      <c r="B1041">
        <v>35</v>
      </c>
      <c r="D1041" t="s">
        <v>8221</v>
      </c>
      <c r="E1041">
        <v>0</v>
      </c>
    </row>
    <row r="1042" spans="1:5" x14ac:dyDescent="0.25">
      <c r="A1042" t="s">
        <v>8219</v>
      </c>
      <c r="B1042">
        <v>17</v>
      </c>
      <c r="D1042" t="s">
        <v>8221</v>
      </c>
      <c r="E1042">
        <v>1</v>
      </c>
    </row>
    <row r="1043" spans="1:5" x14ac:dyDescent="0.25">
      <c r="A1043" t="s">
        <v>8219</v>
      </c>
      <c r="B1043">
        <v>22</v>
      </c>
      <c r="D1043" t="s">
        <v>8221</v>
      </c>
      <c r="E1043">
        <v>39</v>
      </c>
    </row>
    <row r="1044" spans="1:5" x14ac:dyDescent="0.25">
      <c r="A1044" t="s">
        <v>8219</v>
      </c>
      <c r="B1044">
        <v>69</v>
      </c>
      <c r="D1044" t="s">
        <v>8221</v>
      </c>
      <c r="E1044">
        <v>0</v>
      </c>
    </row>
    <row r="1045" spans="1:5" x14ac:dyDescent="0.25">
      <c r="A1045" t="s">
        <v>8219</v>
      </c>
      <c r="B1045">
        <v>13</v>
      </c>
      <c r="D1045" t="s">
        <v>8221</v>
      </c>
      <c r="E1045">
        <v>0</v>
      </c>
    </row>
    <row r="1046" spans="1:5" x14ac:dyDescent="0.25">
      <c r="A1046" t="s">
        <v>8219</v>
      </c>
      <c r="B1046">
        <v>58</v>
      </c>
      <c r="D1046" t="s">
        <v>8221</v>
      </c>
      <c r="E1046">
        <v>3</v>
      </c>
    </row>
    <row r="1047" spans="1:5" x14ac:dyDescent="0.25">
      <c r="A1047" t="s">
        <v>8219</v>
      </c>
      <c r="B1047">
        <v>44</v>
      </c>
      <c r="D1047" t="s">
        <v>8221</v>
      </c>
      <c r="E1047">
        <v>1</v>
      </c>
    </row>
    <row r="1048" spans="1:5" x14ac:dyDescent="0.25">
      <c r="A1048" t="s">
        <v>8219</v>
      </c>
      <c r="B1048">
        <v>83</v>
      </c>
      <c r="D1048" t="s">
        <v>8221</v>
      </c>
      <c r="E1048">
        <v>13</v>
      </c>
    </row>
    <row r="1049" spans="1:5" x14ac:dyDescent="0.25">
      <c r="A1049" t="s">
        <v>8219</v>
      </c>
      <c r="B1049">
        <v>117</v>
      </c>
      <c r="D1049" t="s">
        <v>8221</v>
      </c>
      <c r="E1049">
        <v>0</v>
      </c>
    </row>
    <row r="1050" spans="1:5" x14ac:dyDescent="0.25">
      <c r="A1050" t="s">
        <v>8219</v>
      </c>
      <c r="B1050">
        <v>32</v>
      </c>
      <c r="D1050" t="s">
        <v>8221</v>
      </c>
      <c r="E1050">
        <v>6</v>
      </c>
    </row>
    <row r="1051" spans="1:5" x14ac:dyDescent="0.25">
      <c r="A1051" t="s">
        <v>8219</v>
      </c>
      <c r="B1051">
        <v>8</v>
      </c>
      <c r="D1051" t="s">
        <v>8221</v>
      </c>
      <c r="E1051">
        <v>0</v>
      </c>
    </row>
    <row r="1052" spans="1:5" x14ac:dyDescent="0.25">
      <c r="A1052" t="s">
        <v>8219</v>
      </c>
      <c r="B1052">
        <v>340</v>
      </c>
      <c r="D1052" t="s">
        <v>8221</v>
      </c>
      <c r="E1052">
        <v>14</v>
      </c>
    </row>
    <row r="1053" spans="1:5" x14ac:dyDescent="0.25">
      <c r="A1053" t="s">
        <v>8219</v>
      </c>
      <c r="B1053">
        <v>7</v>
      </c>
      <c r="D1053" t="s">
        <v>8221</v>
      </c>
      <c r="E1053">
        <v>5</v>
      </c>
    </row>
    <row r="1054" spans="1:5" x14ac:dyDescent="0.25">
      <c r="A1054" t="s">
        <v>8219</v>
      </c>
      <c r="B1054">
        <v>19</v>
      </c>
      <c r="D1054" t="s">
        <v>8221</v>
      </c>
      <c r="E1054">
        <v>6</v>
      </c>
    </row>
    <row r="1055" spans="1:5" x14ac:dyDescent="0.25">
      <c r="A1055" t="s">
        <v>8219</v>
      </c>
      <c r="B1055">
        <v>47</v>
      </c>
      <c r="D1055" t="s">
        <v>8221</v>
      </c>
      <c r="E1055">
        <v>15</v>
      </c>
    </row>
    <row r="1056" spans="1:5" x14ac:dyDescent="0.25">
      <c r="A1056" t="s">
        <v>8219</v>
      </c>
      <c r="B1056">
        <v>13</v>
      </c>
      <c r="D1056" t="s">
        <v>8221</v>
      </c>
      <c r="E1056">
        <v>0</v>
      </c>
    </row>
    <row r="1057" spans="1:5" x14ac:dyDescent="0.25">
      <c r="A1057" t="s">
        <v>8219</v>
      </c>
      <c r="B1057">
        <v>90</v>
      </c>
      <c r="D1057" t="s">
        <v>8221</v>
      </c>
      <c r="E1057">
        <v>1</v>
      </c>
    </row>
    <row r="1058" spans="1:5" x14ac:dyDescent="0.25">
      <c r="A1058" t="s">
        <v>8219</v>
      </c>
      <c r="B1058">
        <v>63</v>
      </c>
      <c r="D1058" t="s">
        <v>8221</v>
      </c>
      <c r="E1058">
        <v>9</v>
      </c>
    </row>
    <row r="1059" spans="1:5" x14ac:dyDescent="0.25">
      <c r="A1059" t="s">
        <v>8219</v>
      </c>
      <c r="B1059">
        <v>26</v>
      </c>
      <c r="D1059" t="s">
        <v>8221</v>
      </c>
      <c r="E1059">
        <v>3</v>
      </c>
    </row>
    <row r="1060" spans="1:5" x14ac:dyDescent="0.25">
      <c r="A1060" t="s">
        <v>8219</v>
      </c>
      <c r="B1060">
        <v>71</v>
      </c>
      <c r="D1060" t="s">
        <v>8221</v>
      </c>
      <c r="E1060">
        <v>3</v>
      </c>
    </row>
    <row r="1061" spans="1:5" x14ac:dyDescent="0.25">
      <c r="A1061" t="s">
        <v>8219</v>
      </c>
      <c r="B1061">
        <v>38</v>
      </c>
      <c r="D1061" t="s">
        <v>8221</v>
      </c>
      <c r="E1061">
        <v>1</v>
      </c>
    </row>
    <row r="1062" spans="1:5" x14ac:dyDescent="0.25">
      <c r="A1062" t="s">
        <v>8219</v>
      </c>
      <c r="B1062">
        <v>859</v>
      </c>
      <c r="D1062" t="s">
        <v>8221</v>
      </c>
      <c r="E1062">
        <v>3</v>
      </c>
    </row>
    <row r="1063" spans="1:5" x14ac:dyDescent="0.25">
      <c r="A1063" t="s">
        <v>8219</v>
      </c>
      <c r="B1063">
        <v>21</v>
      </c>
      <c r="D1063" t="s">
        <v>8221</v>
      </c>
      <c r="E1063">
        <v>0</v>
      </c>
    </row>
    <row r="1064" spans="1:5" x14ac:dyDescent="0.25">
      <c r="A1064" t="s">
        <v>8219</v>
      </c>
      <c r="B1064">
        <v>78</v>
      </c>
      <c r="D1064" t="s">
        <v>8221</v>
      </c>
      <c r="E1064">
        <v>2</v>
      </c>
    </row>
    <row r="1065" spans="1:5" x14ac:dyDescent="0.25">
      <c r="A1065" t="s">
        <v>8219</v>
      </c>
      <c r="B1065">
        <v>53</v>
      </c>
      <c r="D1065" t="s">
        <v>8221</v>
      </c>
      <c r="E1065">
        <v>10</v>
      </c>
    </row>
    <row r="1066" spans="1:5" x14ac:dyDescent="0.25">
      <c r="A1066" t="s">
        <v>8219</v>
      </c>
      <c r="B1066">
        <v>356</v>
      </c>
      <c r="D1066" t="s">
        <v>8221</v>
      </c>
      <c r="E1066">
        <v>60</v>
      </c>
    </row>
    <row r="1067" spans="1:5" x14ac:dyDescent="0.25">
      <c r="A1067" t="s">
        <v>8219</v>
      </c>
      <c r="B1067">
        <v>279</v>
      </c>
      <c r="D1067" t="s">
        <v>8221</v>
      </c>
      <c r="E1067">
        <v>5</v>
      </c>
    </row>
    <row r="1068" spans="1:5" x14ac:dyDescent="0.25">
      <c r="A1068" t="s">
        <v>8219</v>
      </c>
      <c r="B1068">
        <v>266</v>
      </c>
      <c r="D1068" t="s">
        <v>8221</v>
      </c>
      <c r="E1068">
        <v>9</v>
      </c>
    </row>
    <row r="1069" spans="1:5" x14ac:dyDescent="0.25">
      <c r="A1069" t="s">
        <v>8219</v>
      </c>
      <c r="B1069">
        <v>623</v>
      </c>
      <c r="D1069" t="s">
        <v>8221</v>
      </c>
      <c r="E1069">
        <v>13</v>
      </c>
    </row>
    <row r="1070" spans="1:5" x14ac:dyDescent="0.25">
      <c r="A1070" t="s">
        <v>8219</v>
      </c>
      <c r="B1070">
        <v>392</v>
      </c>
      <c r="D1070" t="s">
        <v>8221</v>
      </c>
      <c r="E1070">
        <v>0</v>
      </c>
    </row>
    <row r="1071" spans="1:5" x14ac:dyDescent="0.25">
      <c r="A1071" t="s">
        <v>8219</v>
      </c>
      <c r="B1071">
        <v>3562</v>
      </c>
      <c r="D1071" t="s">
        <v>8221</v>
      </c>
      <c r="E1071">
        <v>8</v>
      </c>
    </row>
    <row r="1072" spans="1:5" x14ac:dyDescent="0.25">
      <c r="A1072" t="s">
        <v>8219</v>
      </c>
      <c r="B1072">
        <v>514</v>
      </c>
      <c r="D1072" t="s">
        <v>8221</v>
      </c>
      <c r="E1072">
        <v>3</v>
      </c>
    </row>
    <row r="1073" spans="1:5" x14ac:dyDescent="0.25">
      <c r="A1073" t="s">
        <v>8219</v>
      </c>
      <c r="B1073">
        <v>88</v>
      </c>
      <c r="D1073" t="s">
        <v>8221</v>
      </c>
      <c r="E1073">
        <v>3</v>
      </c>
    </row>
    <row r="1074" spans="1:5" x14ac:dyDescent="0.25">
      <c r="A1074" t="s">
        <v>8219</v>
      </c>
      <c r="B1074">
        <v>537</v>
      </c>
      <c r="D1074" t="s">
        <v>8221</v>
      </c>
      <c r="E1074">
        <v>0</v>
      </c>
    </row>
    <row r="1075" spans="1:5" x14ac:dyDescent="0.25">
      <c r="A1075" t="s">
        <v>8219</v>
      </c>
      <c r="B1075">
        <v>25</v>
      </c>
      <c r="D1075" t="s">
        <v>8221</v>
      </c>
      <c r="E1075">
        <v>6</v>
      </c>
    </row>
    <row r="1076" spans="1:5" x14ac:dyDescent="0.25">
      <c r="A1076" t="s">
        <v>8219</v>
      </c>
      <c r="B1076">
        <v>3238</v>
      </c>
      <c r="D1076" t="s">
        <v>8221</v>
      </c>
      <c r="E1076">
        <v>4</v>
      </c>
    </row>
    <row r="1077" spans="1:5" x14ac:dyDescent="0.25">
      <c r="A1077" t="s">
        <v>8219</v>
      </c>
      <c r="B1077">
        <v>897</v>
      </c>
      <c r="D1077" t="s">
        <v>8221</v>
      </c>
      <c r="E1077">
        <v>1</v>
      </c>
    </row>
    <row r="1078" spans="1:5" x14ac:dyDescent="0.25">
      <c r="A1078" t="s">
        <v>8219</v>
      </c>
      <c r="B1078">
        <v>878</v>
      </c>
      <c r="D1078" t="s">
        <v>8221</v>
      </c>
      <c r="E1078">
        <v>29</v>
      </c>
    </row>
    <row r="1079" spans="1:5" x14ac:dyDescent="0.25">
      <c r="A1079" t="s">
        <v>8219</v>
      </c>
      <c r="B1079">
        <v>115</v>
      </c>
      <c r="D1079" t="s">
        <v>8221</v>
      </c>
      <c r="E1079">
        <v>0</v>
      </c>
    </row>
    <row r="1080" spans="1:5" x14ac:dyDescent="0.25">
      <c r="A1080" t="s">
        <v>8219</v>
      </c>
      <c r="B1080">
        <v>234</v>
      </c>
      <c r="D1080" t="s">
        <v>8221</v>
      </c>
      <c r="E1080">
        <v>4</v>
      </c>
    </row>
    <row r="1081" spans="1:5" x14ac:dyDescent="0.25">
      <c r="A1081" t="s">
        <v>8219</v>
      </c>
      <c r="B1081">
        <v>4330</v>
      </c>
      <c r="D1081" t="s">
        <v>8221</v>
      </c>
      <c r="E1081">
        <v>5</v>
      </c>
    </row>
    <row r="1082" spans="1:5" x14ac:dyDescent="0.25">
      <c r="A1082" t="s">
        <v>8219</v>
      </c>
      <c r="B1082">
        <v>651</v>
      </c>
      <c r="D1082" t="s">
        <v>8221</v>
      </c>
      <c r="E1082">
        <v>4</v>
      </c>
    </row>
    <row r="1083" spans="1:5" x14ac:dyDescent="0.25">
      <c r="A1083" t="s">
        <v>8219</v>
      </c>
      <c r="B1083">
        <v>251</v>
      </c>
      <c r="D1083" t="s">
        <v>8221</v>
      </c>
      <c r="E1083">
        <v>5</v>
      </c>
    </row>
    <row r="1084" spans="1:5" x14ac:dyDescent="0.25">
      <c r="A1084" t="s">
        <v>8219</v>
      </c>
      <c r="B1084">
        <v>263</v>
      </c>
      <c r="D1084" t="s">
        <v>8221</v>
      </c>
      <c r="E1084">
        <v>1</v>
      </c>
    </row>
    <row r="1085" spans="1:5" x14ac:dyDescent="0.25">
      <c r="A1085" t="s">
        <v>8219</v>
      </c>
      <c r="B1085">
        <v>28</v>
      </c>
      <c r="D1085" t="s">
        <v>8221</v>
      </c>
      <c r="E1085">
        <v>1</v>
      </c>
    </row>
    <row r="1086" spans="1:5" x14ac:dyDescent="0.25">
      <c r="A1086" t="s">
        <v>8219</v>
      </c>
      <c r="B1086">
        <v>721</v>
      </c>
      <c r="D1086" t="s">
        <v>8221</v>
      </c>
      <c r="E1086">
        <v>0</v>
      </c>
    </row>
    <row r="1087" spans="1:5" x14ac:dyDescent="0.25">
      <c r="A1087" t="s">
        <v>8219</v>
      </c>
      <c r="B1087">
        <v>50</v>
      </c>
      <c r="D1087" t="s">
        <v>8221</v>
      </c>
      <c r="E1087">
        <v>14</v>
      </c>
    </row>
    <row r="1088" spans="1:5" x14ac:dyDescent="0.25">
      <c r="A1088" t="s">
        <v>8219</v>
      </c>
      <c r="B1088">
        <v>73</v>
      </c>
      <c r="D1088" t="s">
        <v>8221</v>
      </c>
      <c r="E1088">
        <v>3</v>
      </c>
    </row>
    <row r="1089" spans="1:5" x14ac:dyDescent="0.25">
      <c r="A1089" t="s">
        <v>8219</v>
      </c>
      <c r="B1089">
        <v>27</v>
      </c>
      <c r="D1089" t="s">
        <v>8221</v>
      </c>
      <c r="E1089">
        <v>10</v>
      </c>
    </row>
    <row r="1090" spans="1:5" x14ac:dyDescent="0.25">
      <c r="A1090" t="s">
        <v>8219</v>
      </c>
      <c r="B1090">
        <v>34</v>
      </c>
      <c r="D1090" t="s">
        <v>8221</v>
      </c>
      <c r="E1090">
        <v>17</v>
      </c>
    </row>
    <row r="1091" spans="1:5" x14ac:dyDescent="0.25">
      <c r="A1091" t="s">
        <v>8219</v>
      </c>
      <c r="B1091">
        <v>7</v>
      </c>
      <c r="D1091" t="s">
        <v>8221</v>
      </c>
      <c r="E1091">
        <v>2</v>
      </c>
    </row>
    <row r="1092" spans="1:5" x14ac:dyDescent="0.25">
      <c r="A1092" t="s">
        <v>8219</v>
      </c>
      <c r="B1092">
        <v>24</v>
      </c>
      <c r="D1092" t="s">
        <v>8221</v>
      </c>
      <c r="E1092">
        <v>0</v>
      </c>
    </row>
    <row r="1093" spans="1:5" x14ac:dyDescent="0.25">
      <c r="A1093" t="s">
        <v>8219</v>
      </c>
      <c r="B1093">
        <v>15</v>
      </c>
      <c r="D1093" t="s">
        <v>8221</v>
      </c>
      <c r="E1093">
        <v>4</v>
      </c>
    </row>
    <row r="1094" spans="1:5" x14ac:dyDescent="0.25">
      <c r="A1094" t="s">
        <v>8219</v>
      </c>
      <c r="B1094">
        <v>72</v>
      </c>
      <c r="D1094" t="s">
        <v>8221</v>
      </c>
      <c r="E1094">
        <v>12</v>
      </c>
    </row>
    <row r="1095" spans="1:5" x14ac:dyDescent="0.25">
      <c r="A1095" t="s">
        <v>8219</v>
      </c>
      <c r="B1095">
        <v>120</v>
      </c>
      <c r="D1095" t="s">
        <v>8221</v>
      </c>
      <c r="E1095">
        <v>3</v>
      </c>
    </row>
    <row r="1096" spans="1:5" x14ac:dyDescent="0.25">
      <c r="A1096" t="s">
        <v>8219</v>
      </c>
      <c r="B1096">
        <v>123</v>
      </c>
      <c r="D1096" t="s">
        <v>8221</v>
      </c>
      <c r="E1096">
        <v>12</v>
      </c>
    </row>
    <row r="1097" spans="1:5" x14ac:dyDescent="0.25">
      <c r="A1097" t="s">
        <v>8219</v>
      </c>
      <c r="B1097">
        <v>1</v>
      </c>
      <c r="D1097" t="s">
        <v>8221</v>
      </c>
      <c r="E1097">
        <v>0</v>
      </c>
    </row>
    <row r="1098" spans="1:5" x14ac:dyDescent="0.25">
      <c r="A1098" t="s">
        <v>8219</v>
      </c>
      <c r="B1098">
        <v>24</v>
      </c>
      <c r="D1098" t="s">
        <v>8221</v>
      </c>
      <c r="E1098">
        <v>7</v>
      </c>
    </row>
    <row r="1099" spans="1:5" x14ac:dyDescent="0.25">
      <c r="A1099" t="s">
        <v>8219</v>
      </c>
      <c r="B1099">
        <v>33</v>
      </c>
      <c r="D1099" t="s">
        <v>8221</v>
      </c>
      <c r="E1099">
        <v>2</v>
      </c>
    </row>
    <row r="1100" spans="1:5" x14ac:dyDescent="0.25">
      <c r="A1100" t="s">
        <v>8219</v>
      </c>
      <c r="B1100">
        <v>14</v>
      </c>
      <c r="D1100" t="s">
        <v>8221</v>
      </c>
      <c r="E1100">
        <v>1</v>
      </c>
    </row>
    <row r="1101" spans="1:5" x14ac:dyDescent="0.25">
      <c r="A1101" t="s">
        <v>8219</v>
      </c>
      <c r="B1101">
        <v>9</v>
      </c>
      <c r="D1101" t="s">
        <v>8221</v>
      </c>
      <c r="E1101">
        <v>4</v>
      </c>
    </row>
    <row r="1102" spans="1:5" x14ac:dyDescent="0.25">
      <c r="A1102" t="s">
        <v>8219</v>
      </c>
      <c r="B1102">
        <v>76</v>
      </c>
      <c r="D1102" t="s">
        <v>8221</v>
      </c>
      <c r="E1102">
        <v>4</v>
      </c>
    </row>
    <row r="1103" spans="1:5" x14ac:dyDescent="0.25">
      <c r="A1103" t="s">
        <v>8219</v>
      </c>
      <c r="B1103">
        <v>19</v>
      </c>
      <c r="D1103" t="s">
        <v>8221</v>
      </c>
      <c r="E1103">
        <v>17</v>
      </c>
    </row>
    <row r="1104" spans="1:5" x14ac:dyDescent="0.25">
      <c r="A1104" t="s">
        <v>8219</v>
      </c>
      <c r="B1104">
        <v>69</v>
      </c>
      <c r="D1104" t="s">
        <v>8221</v>
      </c>
      <c r="E1104">
        <v>7</v>
      </c>
    </row>
    <row r="1105" spans="1:5" x14ac:dyDescent="0.25">
      <c r="A1105" t="s">
        <v>8219</v>
      </c>
      <c r="B1105">
        <v>218</v>
      </c>
      <c r="D1105" t="s">
        <v>8221</v>
      </c>
      <c r="E1105">
        <v>2</v>
      </c>
    </row>
    <row r="1106" spans="1:5" x14ac:dyDescent="0.25">
      <c r="A1106" t="s">
        <v>8219</v>
      </c>
      <c r="B1106">
        <v>30</v>
      </c>
      <c r="D1106" t="s">
        <v>8221</v>
      </c>
      <c r="E1106">
        <v>5</v>
      </c>
    </row>
    <row r="1107" spans="1:5" x14ac:dyDescent="0.25">
      <c r="A1107" t="s">
        <v>8219</v>
      </c>
      <c r="B1107">
        <v>100</v>
      </c>
      <c r="D1107" t="s">
        <v>8221</v>
      </c>
      <c r="E1107">
        <v>1</v>
      </c>
    </row>
    <row r="1108" spans="1:5" x14ac:dyDescent="0.25">
      <c r="A1108" t="s">
        <v>8219</v>
      </c>
      <c r="B1108">
        <v>296</v>
      </c>
      <c r="D1108" t="s">
        <v>8221</v>
      </c>
      <c r="E1108">
        <v>1</v>
      </c>
    </row>
    <row r="1109" spans="1:5" x14ac:dyDescent="0.25">
      <c r="A1109" t="s">
        <v>8219</v>
      </c>
      <c r="B1109">
        <v>1204</v>
      </c>
      <c r="D1109" t="s">
        <v>8221</v>
      </c>
      <c r="E1109">
        <v>14</v>
      </c>
    </row>
    <row r="1110" spans="1:5" x14ac:dyDescent="0.25">
      <c r="A1110" t="s">
        <v>8219</v>
      </c>
      <c r="B1110">
        <v>321</v>
      </c>
      <c r="D1110" t="s">
        <v>8221</v>
      </c>
      <c r="E1110">
        <v>26</v>
      </c>
    </row>
    <row r="1111" spans="1:5" x14ac:dyDescent="0.25">
      <c r="A1111" t="s">
        <v>8219</v>
      </c>
      <c r="B1111">
        <v>301</v>
      </c>
      <c r="D1111" t="s">
        <v>8221</v>
      </c>
      <c r="E1111">
        <v>2</v>
      </c>
    </row>
    <row r="1112" spans="1:5" x14ac:dyDescent="0.25">
      <c r="A1112" t="s">
        <v>8219</v>
      </c>
      <c r="B1112">
        <v>144</v>
      </c>
      <c r="D1112" t="s">
        <v>8221</v>
      </c>
      <c r="E1112">
        <v>1</v>
      </c>
    </row>
    <row r="1113" spans="1:5" x14ac:dyDescent="0.25">
      <c r="A1113" t="s">
        <v>8219</v>
      </c>
      <c r="B1113">
        <v>539</v>
      </c>
      <c r="D1113" t="s">
        <v>8221</v>
      </c>
      <c r="E1113">
        <v>3</v>
      </c>
    </row>
    <row r="1114" spans="1:5" x14ac:dyDescent="0.25">
      <c r="A1114" t="s">
        <v>8219</v>
      </c>
      <c r="B1114">
        <v>498</v>
      </c>
      <c r="D1114" t="s">
        <v>8221</v>
      </c>
      <c r="E1114">
        <v>7</v>
      </c>
    </row>
    <row r="1115" spans="1:5" x14ac:dyDescent="0.25">
      <c r="A1115" t="s">
        <v>8219</v>
      </c>
      <c r="B1115">
        <v>1113</v>
      </c>
      <c r="D1115" t="s">
        <v>8221</v>
      </c>
      <c r="E1115">
        <v>9</v>
      </c>
    </row>
    <row r="1116" spans="1:5" x14ac:dyDescent="0.25">
      <c r="A1116" t="s">
        <v>8219</v>
      </c>
      <c r="B1116">
        <v>988</v>
      </c>
      <c r="D1116" t="s">
        <v>8221</v>
      </c>
      <c r="E1116">
        <v>20</v>
      </c>
    </row>
    <row r="1117" spans="1:5" x14ac:dyDescent="0.25">
      <c r="A1117" t="s">
        <v>8219</v>
      </c>
      <c r="B1117">
        <v>391</v>
      </c>
      <c r="D1117" t="s">
        <v>8221</v>
      </c>
      <c r="E1117">
        <v>6</v>
      </c>
    </row>
    <row r="1118" spans="1:5" x14ac:dyDescent="0.25">
      <c r="A1118" t="s">
        <v>8219</v>
      </c>
      <c r="B1118">
        <v>28</v>
      </c>
      <c r="D1118" t="s">
        <v>8221</v>
      </c>
      <c r="E1118">
        <v>13</v>
      </c>
    </row>
    <row r="1119" spans="1:5" x14ac:dyDescent="0.25">
      <c r="A1119" t="s">
        <v>8219</v>
      </c>
      <c r="B1119">
        <v>147</v>
      </c>
      <c r="D1119" t="s">
        <v>8221</v>
      </c>
      <c r="E1119">
        <v>1</v>
      </c>
    </row>
    <row r="1120" spans="1:5" x14ac:dyDescent="0.25">
      <c r="A1120" t="s">
        <v>8219</v>
      </c>
      <c r="B1120">
        <v>680</v>
      </c>
      <c r="D1120" t="s">
        <v>8221</v>
      </c>
      <c r="E1120">
        <v>202</v>
      </c>
    </row>
    <row r="1121" spans="1:5" x14ac:dyDescent="0.25">
      <c r="A1121" t="s">
        <v>8219</v>
      </c>
      <c r="B1121">
        <v>983</v>
      </c>
      <c r="D1121" t="s">
        <v>8221</v>
      </c>
      <c r="E1121">
        <v>0</v>
      </c>
    </row>
    <row r="1122" spans="1:5" x14ac:dyDescent="0.25">
      <c r="A1122" t="s">
        <v>8219</v>
      </c>
      <c r="B1122">
        <v>79</v>
      </c>
      <c r="D1122" t="s">
        <v>8221</v>
      </c>
      <c r="E1122">
        <v>1</v>
      </c>
    </row>
    <row r="1123" spans="1:5" x14ac:dyDescent="0.25">
      <c r="A1123" t="s">
        <v>8219</v>
      </c>
      <c r="B1123">
        <v>426</v>
      </c>
      <c r="D1123" t="s">
        <v>8221</v>
      </c>
      <c r="E1123">
        <v>0</v>
      </c>
    </row>
    <row r="1124" spans="1:5" x14ac:dyDescent="0.25">
      <c r="A1124" t="s">
        <v>8219</v>
      </c>
      <c r="B1124">
        <v>96</v>
      </c>
      <c r="D1124" t="s">
        <v>8221</v>
      </c>
      <c r="E1124">
        <v>2</v>
      </c>
    </row>
    <row r="1125" spans="1:5" x14ac:dyDescent="0.25">
      <c r="A1125" t="s">
        <v>8219</v>
      </c>
      <c r="B1125">
        <v>163</v>
      </c>
      <c r="D1125" t="s">
        <v>8221</v>
      </c>
      <c r="E1125">
        <v>13</v>
      </c>
    </row>
    <row r="1126" spans="1:5" x14ac:dyDescent="0.25">
      <c r="A1126" t="s">
        <v>8219</v>
      </c>
      <c r="B1126">
        <v>2525</v>
      </c>
      <c r="D1126" t="s">
        <v>8221</v>
      </c>
      <c r="E1126">
        <v>9</v>
      </c>
    </row>
    <row r="1127" spans="1:5" x14ac:dyDescent="0.25">
      <c r="A1127" t="s">
        <v>8219</v>
      </c>
      <c r="B1127">
        <v>2035</v>
      </c>
      <c r="D1127" t="s">
        <v>8221</v>
      </c>
      <c r="E1127">
        <v>2</v>
      </c>
    </row>
    <row r="1128" spans="1:5" x14ac:dyDescent="0.25">
      <c r="A1128" t="s">
        <v>8219</v>
      </c>
      <c r="B1128">
        <v>290</v>
      </c>
      <c r="D1128" t="s">
        <v>8221</v>
      </c>
      <c r="E1128">
        <v>0</v>
      </c>
    </row>
    <row r="1129" spans="1:5" x14ac:dyDescent="0.25">
      <c r="A1129" t="s">
        <v>8219</v>
      </c>
      <c r="B1129">
        <v>1980</v>
      </c>
      <c r="D1129" t="s">
        <v>8221</v>
      </c>
      <c r="E1129">
        <v>35</v>
      </c>
    </row>
    <row r="1130" spans="1:5" x14ac:dyDescent="0.25">
      <c r="A1130" t="s">
        <v>8219</v>
      </c>
      <c r="B1130">
        <v>57</v>
      </c>
      <c r="D1130" t="s">
        <v>8221</v>
      </c>
      <c r="E1130">
        <v>2</v>
      </c>
    </row>
    <row r="1131" spans="1:5" x14ac:dyDescent="0.25">
      <c r="A1131" t="s">
        <v>8219</v>
      </c>
      <c r="B1131">
        <v>380</v>
      </c>
      <c r="D1131" t="s">
        <v>8221</v>
      </c>
      <c r="E1131">
        <v>3</v>
      </c>
    </row>
    <row r="1132" spans="1:5" x14ac:dyDescent="0.25">
      <c r="A1132" t="s">
        <v>8219</v>
      </c>
      <c r="B1132">
        <v>128</v>
      </c>
      <c r="D1132" t="s">
        <v>8221</v>
      </c>
      <c r="E1132">
        <v>0</v>
      </c>
    </row>
    <row r="1133" spans="1:5" x14ac:dyDescent="0.25">
      <c r="A1133" t="s">
        <v>8219</v>
      </c>
      <c r="B1133">
        <v>180</v>
      </c>
      <c r="D1133" t="s">
        <v>8221</v>
      </c>
      <c r="E1133">
        <v>1</v>
      </c>
    </row>
    <row r="1134" spans="1:5" x14ac:dyDescent="0.25">
      <c r="A1134" t="s">
        <v>8219</v>
      </c>
      <c r="B1134">
        <v>571</v>
      </c>
      <c r="D1134" t="s">
        <v>8221</v>
      </c>
      <c r="E1134">
        <v>0</v>
      </c>
    </row>
    <row r="1135" spans="1:5" x14ac:dyDescent="0.25">
      <c r="A1135" t="s">
        <v>8219</v>
      </c>
      <c r="B1135">
        <v>480</v>
      </c>
      <c r="D1135" t="s">
        <v>8221</v>
      </c>
      <c r="E1135">
        <v>0</v>
      </c>
    </row>
    <row r="1136" spans="1:5" x14ac:dyDescent="0.25">
      <c r="A1136" t="s">
        <v>8219</v>
      </c>
      <c r="B1136">
        <v>249</v>
      </c>
      <c r="D1136" t="s">
        <v>8221</v>
      </c>
      <c r="E1136">
        <v>3</v>
      </c>
    </row>
    <row r="1137" spans="1:5" x14ac:dyDescent="0.25">
      <c r="A1137" t="s">
        <v>8219</v>
      </c>
      <c r="B1137">
        <v>84</v>
      </c>
      <c r="D1137" t="s">
        <v>8221</v>
      </c>
      <c r="E1137">
        <v>11</v>
      </c>
    </row>
    <row r="1138" spans="1:5" x14ac:dyDescent="0.25">
      <c r="A1138" t="s">
        <v>8219</v>
      </c>
      <c r="B1138">
        <v>197</v>
      </c>
      <c r="D1138" t="s">
        <v>8221</v>
      </c>
      <c r="E1138">
        <v>6</v>
      </c>
    </row>
    <row r="1139" spans="1:5" x14ac:dyDescent="0.25">
      <c r="A1139" t="s">
        <v>8219</v>
      </c>
      <c r="B1139">
        <v>271</v>
      </c>
      <c r="D1139" t="s">
        <v>8221</v>
      </c>
      <c r="E1139">
        <v>0</v>
      </c>
    </row>
    <row r="1140" spans="1:5" x14ac:dyDescent="0.25">
      <c r="A1140" t="s">
        <v>8219</v>
      </c>
      <c r="B1140">
        <v>50</v>
      </c>
      <c r="D1140" t="s">
        <v>8221</v>
      </c>
      <c r="E1140">
        <v>67</v>
      </c>
    </row>
    <row r="1141" spans="1:5" x14ac:dyDescent="0.25">
      <c r="A1141" t="s">
        <v>8219</v>
      </c>
      <c r="B1141">
        <v>169</v>
      </c>
      <c r="D1141" t="s">
        <v>8221</v>
      </c>
      <c r="E1141">
        <v>23</v>
      </c>
    </row>
    <row r="1142" spans="1:5" x14ac:dyDescent="0.25">
      <c r="A1142" t="s">
        <v>8219</v>
      </c>
      <c r="B1142">
        <v>205</v>
      </c>
      <c r="D1142" t="s">
        <v>8221</v>
      </c>
      <c r="E1142">
        <v>72</v>
      </c>
    </row>
    <row r="1143" spans="1:5" x14ac:dyDescent="0.25">
      <c r="A1143" t="s">
        <v>8219</v>
      </c>
      <c r="B1143">
        <v>206</v>
      </c>
      <c r="D1143" t="s">
        <v>8221</v>
      </c>
      <c r="E1143">
        <v>2</v>
      </c>
    </row>
    <row r="1144" spans="1:5" x14ac:dyDescent="0.25">
      <c r="A1144" t="s">
        <v>8219</v>
      </c>
      <c r="B1144">
        <v>84</v>
      </c>
      <c r="D1144" t="s">
        <v>8221</v>
      </c>
      <c r="E1144">
        <v>15</v>
      </c>
    </row>
    <row r="1145" spans="1:5" x14ac:dyDescent="0.25">
      <c r="A1145" t="s">
        <v>8219</v>
      </c>
      <c r="B1145">
        <v>210</v>
      </c>
      <c r="D1145" t="s">
        <v>8221</v>
      </c>
      <c r="E1145">
        <v>1</v>
      </c>
    </row>
    <row r="1146" spans="1:5" x14ac:dyDescent="0.25">
      <c r="A1146" t="s">
        <v>8219</v>
      </c>
      <c r="B1146">
        <v>181</v>
      </c>
      <c r="D1146" t="s">
        <v>8221</v>
      </c>
      <c r="E1146">
        <v>2</v>
      </c>
    </row>
    <row r="1147" spans="1:5" x14ac:dyDescent="0.25">
      <c r="A1147" t="s">
        <v>8219</v>
      </c>
      <c r="B1147">
        <v>60</v>
      </c>
      <c r="D1147" t="s">
        <v>8221</v>
      </c>
      <c r="E1147">
        <v>7</v>
      </c>
    </row>
    <row r="1148" spans="1:5" x14ac:dyDescent="0.25">
      <c r="A1148" t="s">
        <v>8219</v>
      </c>
      <c r="B1148">
        <v>445</v>
      </c>
      <c r="D1148" t="s">
        <v>8221</v>
      </c>
      <c r="E1148">
        <v>16</v>
      </c>
    </row>
    <row r="1149" spans="1:5" x14ac:dyDescent="0.25">
      <c r="A1149" t="s">
        <v>8219</v>
      </c>
      <c r="B1149">
        <v>17</v>
      </c>
      <c r="D1149" t="s">
        <v>8221</v>
      </c>
      <c r="E1149">
        <v>117</v>
      </c>
    </row>
    <row r="1150" spans="1:5" x14ac:dyDescent="0.25">
      <c r="A1150" t="s">
        <v>8219</v>
      </c>
      <c r="B1150">
        <v>194</v>
      </c>
      <c r="D1150" t="s">
        <v>8221</v>
      </c>
      <c r="E1150">
        <v>2</v>
      </c>
    </row>
    <row r="1151" spans="1:5" x14ac:dyDescent="0.25">
      <c r="A1151" t="s">
        <v>8219</v>
      </c>
      <c r="B1151">
        <v>404</v>
      </c>
      <c r="D1151" t="s">
        <v>8221</v>
      </c>
      <c r="E1151">
        <v>7</v>
      </c>
    </row>
    <row r="1152" spans="1:5" x14ac:dyDescent="0.25">
      <c r="A1152" t="s">
        <v>8219</v>
      </c>
      <c r="B1152">
        <v>194</v>
      </c>
      <c r="D1152" t="s">
        <v>8221</v>
      </c>
      <c r="E1152">
        <v>3</v>
      </c>
    </row>
    <row r="1153" spans="1:5" x14ac:dyDescent="0.25">
      <c r="A1153" t="s">
        <v>8219</v>
      </c>
      <c r="B1153">
        <v>902</v>
      </c>
      <c r="D1153" t="s">
        <v>8221</v>
      </c>
      <c r="E1153">
        <v>20</v>
      </c>
    </row>
    <row r="1154" spans="1:5" x14ac:dyDescent="0.25">
      <c r="A1154" t="s">
        <v>8219</v>
      </c>
      <c r="B1154">
        <v>1670</v>
      </c>
      <c r="D1154" t="s">
        <v>8221</v>
      </c>
      <c r="E1154">
        <v>50</v>
      </c>
    </row>
    <row r="1155" spans="1:5" x14ac:dyDescent="0.25">
      <c r="A1155" t="s">
        <v>8219</v>
      </c>
      <c r="B1155">
        <v>1328</v>
      </c>
      <c r="D1155" t="s">
        <v>8221</v>
      </c>
      <c r="E1155">
        <v>2</v>
      </c>
    </row>
    <row r="1156" spans="1:5" x14ac:dyDescent="0.25">
      <c r="A1156" t="s">
        <v>8219</v>
      </c>
      <c r="B1156">
        <v>944</v>
      </c>
      <c r="D1156" t="s">
        <v>8221</v>
      </c>
      <c r="E1156">
        <v>3</v>
      </c>
    </row>
    <row r="1157" spans="1:5" x14ac:dyDescent="0.25">
      <c r="A1157" t="s">
        <v>8219</v>
      </c>
      <c r="B1157">
        <v>147</v>
      </c>
      <c r="D1157" t="s">
        <v>8221</v>
      </c>
      <c r="E1157">
        <v>27</v>
      </c>
    </row>
    <row r="1158" spans="1:5" x14ac:dyDescent="0.25">
      <c r="A1158" t="s">
        <v>8219</v>
      </c>
      <c r="B1158">
        <v>99</v>
      </c>
      <c r="D1158" t="s">
        <v>8221</v>
      </c>
      <c r="E1158">
        <v>7</v>
      </c>
    </row>
    <row r="1159" spans="1:5" x14ac:dyDescent="0.25">
      <c r="A1159" t="s">
        <v>8219</v>
      </c>
      <c r="B1159">
        <v>79</v>
      </c>
      <c r="D1159" t="s">
        <v>8221</v>
      </c>
      <c r="E1159">
        <v>5</v>
      </c>
    </row>
    <row r="1160" spans="1:5" x14ac:dyDescent="0.25">
      <c r="A1160" t="s">
        <v>8219</v>
      </c>
      <c r="B1160">
        <v>75</v>
      </c>
      <c r="D1160" t="s">
        <v>8221</v>
      </c>
      <c r="E1160">
        <v>0</v>
      </c>
    </row>
    <row r="1161" spans="1:5" x14ac:dyDescent="0.25">
      <c r="A1161" t="s">
        <v>8219</v>
      </c>
      <c r="B1161">
        <v>207</v>
      </c>
      <c r="D1161" t="s">
        <v>8221</v>
      </c>
      <c r="E1161">
        <v>3</v>
      </c>
    </row>
    <row r="1162" spans="1:5" x14ac:dyDescent="0.25">
      <c r="A1162" t="s">
        <v>8219</v>
      </c>
      <c r="B1162">
        <v>102</v>
      </c>
      <c r="D1162" t="s">
        <v>8221</v>
      </c>
      <c r="E1162">
        <v>6</v>
      </c>
    </row>
    <row r="1163" spans="1:5" x14ac:dyDescent="0.25">
      <c r="A1163" t="s">
        <v>8219</v>
      </c>
      <c r="B1163">
        <v>32</v>
      </c>
      <c r="D1163" t="s">
        <v>8221</v>
      </c>
      <c r="E1163">
        <v>9</v>
      </c>
    </row>
    <row r="1164" spans="1:5" x14ac:dyDescent="0.25">
      <c r="A1164" t="s">
        <v>8219</v>
      </c>
      <c r="B1164">
        <v>480</v>
      </c>
      <c r="D1164" t="s">
        <v>8221</v>
      </c>
      <c r="E1164">
        <v>3</v>
      </c>
    </row>
    <row r="1165" spans="1:5" x14ac:dyDescent="0.25">
      <c r="A1165" t="s">
        <v>8219</v>
      </c>
      <c r="B1165">
        <v>11</v>
      </c>
      <c r="D1165" t="s">
        <v>8221</v>
      </c>
      <c r="E1165">
        <v>2</v>
      </c>
    </row>
    <row r="1166" spans="1:5" x14ac:dyDescent="0.25">
      <c r="A1166" t="s">
        <v>8219</v>
      </c>
      <c r="B1166">
        <v>12</v>
      </c>
      <c r="D1166" t="s">
        <v>8221</v>
      </c>
      <c r="E1166">
        <v>3</v>
      </c>
    </row>
    <row r="1167" spans="1:5" x14ac:dyDescent="0.25">
      <c r="A1167" t="s">
        <v>8219</v>
      </c>
      <c r="B1167">
        <v>48</v>
      </c>
      <c r="D1167" t="s">
        <v>8221</v>
      </c>
      <c r="E1167">
        <v>45</v>
      </c>
    </row>
    <row r="1168" spans="1:5" x14ac:dyDescent="0.25">
      <c r="A1168" t="s">
        <v>8219</v>
      </c>
      <c r="B1168">
        <v>59</v>
      </c>
      <c r="D1168" t="s">
        <v>8221</v>
      </c>
      <c r="E1168">
        <v>9</v>
      </c>
    </row>
    <row r="1169" spans="1:5" x14ac:dyDescent="0.25">
      <c r="A1169" t="s">
        <v>8219</v>
      </c>
      <c r="B1169">
        <v>79</v>
      </c>
      <c r="D1169" t="s">
        <v>8221</v>
      </c>
      <c r="E1169">
        <v>9</v>
      </c>
    </row>
    <row r="1170" spans="1:5" x14ac:dyDescent="0.25">
      <c r="A1170" t="s">
        <v>8219</v>
      </c>
      <c r="B1170">
        <v>14</v>
      </c>
      <c r="D1170" t="s">
        <v>8221</v>
      </c>
      <c r="E1170">
        <v>21</v>
      </c>
    </row>
    <row r="1171" spans="1:5" x14ac:dyDescent="0.25">
      <c r="A1171" t="s">
        <v>8219</v>
      </c>
      <c r="B1171">
        <v>106</v>
      </c>
      <c r="D1171" t="s">
        <v>8221</v>
      </c>
      <c r="E1171">
        <v>17</v>
      </c>
    </row>
    <row r="1172" spans="1:5" x14ac:dyDescent="0.25">
      <c r="A1172" t="s">
        <v>8219</v>
      </c>
      <c r="B1172">
        <v>25</v>
      </c>
      <c r="D1172" t="s">
        <v>8221</v>
      </c>
      <c r="E1172">
        <v>1</v>
      </c>
    </row>
    <row r="1173" spans="1:5" x14ac:dyDescent="0.25">
      <c r="A1173" t="s">
        <v>8219</v>
      </c>
      <c r="B1173">
        <v>25</v>
      </c>
      <c r="D1173" t="s">
        <v>8221</v>
      </c>
      <c r="E1173">
        <v>1</v>
      </c>
    </row>
    <row r="1174" spans="1:5" x14ac:dyDescent="0.25">
      <c r="A1174" t="s">
        <v>8219</v>
      </c>
      <c r="B1174">
        <v>29</v>
      </c>
      <c r="D1174" t="s">
        <v>8221</v>
      </c>
      <c r="E1174">
        <v>14</v>
      </c>
    </row>
    <row r="1175" spans="1:5" x14ac:dyDescent="0.25">
      <c r="A1175" t="s">
        <v>8219</v>
      </c>
      <c r="B1175">
        <v>43</v>
      </c>
      <c r="D1175" t="s">
        <v>8221</v>
      </c>
      <c r="E1175">
        <v>42</v>
      </c>
    </row>
    <row r="1176" spans="1:5" x14ac:dyDescent="0.25">
      <c r="A1176" t="s">
        <v>8219</v>
      </c>
      <c r="B1176">
        <v>46</v>
      </c>
      <c r="D1176" t="s">
        <v>8221</v>
      </c>
      <c r="E1176">
        <v>27</v>
      </c>
    </row>
    <row r="1177" spans="1:5" x14ac:dyDescent="0.25">
      <c r="A1177" t="s">
        <v>8219</v>
      </c>
      <c r="B1177">
        <v>27</v>
      </c>
      <c r="D1177" t="s">
        <v>8221</v>
      </c>
      <c r="E1177">
        <v>5</v>
      </c>
    </row>
    <row r="1178" spans="1:5" x14ac:dyDescent="0.25">
      <c r="A1178" t="s">
        <v>8219</v>
      </c>
      <c r="B1178">
        <v>112</v>
      </c>
      <c r="D1178" t="s">
        <v>8221</v>
      </c>
      <c r="E1178">
        <v>13</v>
      </c>
    </row>
    <row r="1179" spans="1:5" x14ac:dyDescent="0.25">
      <c r="A1179" t="s">
        <v>8219</v>
      </c>
      <c r="B1179">
        <v>34</v>
      </c>
      <c r="D1179" t="s">
        <v>8221</v>
      </c>
      <c r="E1179">
        <v>12</v>
      </c>
    </row>
    <row r="1180" spans="1:5" x14ac:dyDescent="0.25">
      <c r="A1180" t="s">
        <v>8219</v>
      </c>
      <c r="B1180">
        <v>145</v>
      </c>
      <c r="D1180" t="s">
        <v>8221</v>
      </c>
      <c r="E1180">
        <v>90</v>
      </c>
    </row>
    <row r="1181" spans="1:5" x14ac:dyDescent="0.25">
      <c r="A1181" t="s">
        <v>8219</v>
      </c>
      <c r="B1181">
        <v>19</v>
      </c>
      <c r="D1181" t="s">
        <v>8221</v>
      </c>
      <c r="E1181">
        <v>2</v>
      </c>
    </row>
    <row r="1182" spans="1:5" x14ac:dyDescent="0.25">
      <c r="A1182" t="s">
        <v>8219</v>
      </c>
      <c r="B1182">
        <v>288</v>
      </c>
      <c r="D1182" t="s">
        <v>8221</v>
      </c>
      <c r="E1182">
        <v>5</v>
      </c>
    </row>
    <row r="1183" spans="1:5" x14ac:dyDescent="0.25">
      <c r="A1183" t="s">
        <v>8219</v>
      </c>
      <c r="B1183">
        <v>14</v>
      </c>
      <c r="D1183" t="s">
        <v>8221</v>
      </c>
      <c r="E1183">
        <v>31</v>
      </c>
    </row>
    <row r="1184" spans="1:5" x14ac:dyDescent="0.25">
      <c r="A1184" t="s">
        <v>8219</v>
      </c>
      <c r="B1184">
        <v>7</v>
      </c>
      <c r="D1184" t="s">
        <v>8221</v>
      </c>
      <c r="E1184">
        <v>4</v>
      </c>
    </row>
    <row r="1185" spans="1:5" x14ac:dyDescent="0.25">
      <c r="A1185" t="s">
        <v>8219</v>
      </c>
      <c r="B1185">
        <v>211</v>
      </c>
      <c r="D1185" t="s">
        <v>8221</v>
      </c>
      <c r="E1185">
        <v>29</v>
      </c>
    </row>
    <row r="1186" spans="1:5" x14ac:dyDescent="0.25">
      <c r="A1186" t="s">
        <v>8219</v>
      </c>
      <c r="B1186">
        <v>85</v>
      </c>
      <c r="D1186" t="s">
        <v>8221</v>
      </c>
      <c r="E1186">
        <v>2</v>
      </c>
    </row>
    <row r="1187" spans="1:5" x14ac:dyDescent="0.25">
      <c r="A1187" t="s">
        <v>8219</v>
      </c>
      <c r="B1187">
        <v>103</v>
      </c>
      <c r="D1187" t="s">
        <v>8221</v>
      </c>
      <c r="E1187">
        <v>114</v>
      </c>
    </row>
    <row r="1188" spans="1:5" x14ac:dyDescent="0.25">
      <c r="A1188" t="s">
        <v>8219</v>
      </c>
      <c r="B1188">
        <v>113</v>
      </c>
      <c r="D1188" t="s">
        <v>8221</v>
      </c>
      <c r="E1188">
        <v>1</v>
      </c>
    </row>
    <row r="1189" spans="1:5" x14ac:dyDescent="0.25">
      <c r="A1189" t="s">
        <v>8219</v>
      </c>
      <c r="B1189">
        <v>167</v>
      </c>
      <c r="D1189" t="s">
        <v>8221</v>
      </c>
      <c r="E1189">
        <v>76</v>
      </c>
    </row>
    <row r="1190" spans="1:5" x14ac:dyDescent="0.25">
      <c r="A1190" t="s">
        <v>8219</v>
      </c>
      <c r="B1190">
        <v>73</v>
      </c>
      <c r="D1190" t="s">
        <v>8221</v>
      </c>
      <c r="E1190">
        <v>9</v>
      </c>
    </row>
    <row r="1191" spans="1:5" x14ac:dyDescent="0.25">
      <c r="A1191" t="s">
        <v>8219</v>
      </c>
      <c r="B1191">
        <v>75</v>
      </c>
      <c r="D1191" t="s">
        <v>8221</v>
      </c>
      <c r="E1191">
        <v>37</v>
      </c>
    </row>
    <row r="1192" spans="1:5" x14ac:dyDescent="0.25">
      <c r="A1192" t="s">
        <v>8219</v>
      </c>
      <c r="B1192">
        <v>614</v>
      </c>
      <c r="D1192" t="s">
        <v>8221</v>
      </c>
      <c r="E1192">
        <v>0</v>
      </c>
    </row>
    <row r="1193" spans="1:5" x14ac:dyDescent="0.25">
      <c r="A1193" t="s">
        <v>8219</v>
      </c>
      <c r="B1193">
        <v>107</v>
      </c>
      <c r="D1193" t="s">
        <v>8221</v>
      </c>
      <c r="E1193">
        <v>1</v>
      </c>
    </row>
    <row r="1194" spans="1:5" x14ac:dyDescent="0.25">
      <c r="A1194" t="s">
        <v>8219</v>
      </c>
      <c r="B1194">
        <v>1224</v>
      </c>
      <c r="D1194" t="s">
        <v>8221</v>
      </c>
      <c r="E1194">
        <v>10</v>
      </c>
    </row>
    <row r="1195" spans="1:5" x14ac:dyDescent="0.25">
      <c r="A1195" t="s">
        <v>8219</v>
      </c>
      <c r="B1195">
        <v>104</v>
      </c>
      <c r="D1195" t="s">
        <v>8221</v>
      </c>
      <c r="E1195">
        <v>1</v>
      </c>
    </row>
    <row r="1196" spans="1:5" x14ac:dyDescent="0.25">
      <c r="A1196" t="s">
        <v>8219</v>
      </c>
      <c r="B1196">
        <v>79</v>
      </c>
      <c r="D1196" t="s">
        <v>8221</v>
      </c>
      <c r="E1196">
        <v>2</v>
      </c>
    </row>
    <row r="1197" spans="1:5" x14ac:dyDescent="0.25">
      <c r="A1197" t="s">
        <v>8219</v>
      </c>
      <c r="B1197">
        <v>157</v>
      </c>
      <c r="D1197" t="s">
        <v>8221</v>
      </c>
      <c r="E1197">
        <v>1</v>
      </c>
    </row>
    <row r="1198" spans="1:5" x14ac:dyDescent="0.25">
      <c r="A1198" t="s">
        <v>8219</v>
      </c>
      <c r="B1198">
        <v>50</v>
      </c>
      <c r="D1198" t="s">
        <v>8221</v>
      </c>
      <c r="E1198">
        <v>10</v>
      </c>
    </row>
    <row r="1199" spans="1:5" x14ac:dyDescent="0.25">
      <c r="A1199" t="s">
        <v>8219</v>
      </c>
      <c r="B1199">
        <v>64</v>
      </c>
      <c r="D1199" t="s">
        <v>8221</v>
      </c>
      <c r="E1199">
        <v>9</v>
      </c>
    </row>
    <row r="1200" spans="1:5" x14ac:dyDescent="0.25">
      <c r="A1200" t="s">
        <v>8219</v>
      </c>
      <c r="B1200">
        <v>200</v>
      </c>
      <c r="D1200" t="s">
        <v>8221</v>
      </c>
      <c r="E1200">
        <v>19</v>
      </c>
    </row>
    <row r="1201" spans="1:5" x14ac:dyDescent="0.25">
      <c r="A1201" t="s">
        <v>8219</v>
      </c>
      <c r="B1201">
        <v>22</v>
      </c>
      <c r="D1201" t="s">
        <v>8221</v>
      </c>
      <c r="E1201">
        <v>0</v>
      </c>
    </row>
    <row r="1202" spans="1:5" x14ac:dyDescent="0.25">
      <c r="A1202" t="s">
        <v>8219</v>
      </c>
      <c r="B1202">
        <v>163</v>
      </c>
      <c r="D1202" t="s">
        <v>8221</v>
      </c>
      <c r="E1202">
        <v>4</v>
      </c>
    </row>
    <row r="1203" spans="1:5" x14ac:dyDescent="0.25">
      <c r="A1203" t="s">
        <v>8219</v>
      </c>
      <c r="B1203">
        <v>77</v>
      </c>
      <c r="D1203" t="s">
        <v>8221</v>
      </c>
      <c r="E1203">
        <v>8</v>
      </c>
    </row>
    <row r="1204" spans="1:5" x14ac:dyDescent="0.25">
      <c r="A1204" t="s">
        <v>8219</v>
      </c>
      <c r="B1204">
        <v>89</v>
      </c>
      <c r="D1204" t="s">
        <v>8221</v>
      </c>
      <c r="E1204">
        <v>24</v>
      </c>
    </row>
    <row r="1205" spans="1:5" x14ac:dyDescent="0.25">
      <c r="A1205" t="s">
        <v>8219</v>
      </c>
      <c r="B1205">
        <v>3355</v>
      </c>
      <c r="D1205" t="s">
        <v>8221</v>
      </c>
      <c r="E1205">
        <v>0</v>
      </c>
    </row>
    <row r="1206" spans="1:5" x14ac:dyDescent="0.25">
      <c r="A1206" t="s">
        <v>8219</v>
      </c>
      <c r="B1206">
        <v>537</v>
      </c>
      <c r="D1206" t="s">
        <v>8221</v>
      </c>
      <c r="E1206">
        <v>39</v>
      </c>
    </row>
    <row r="1207" spans="1:5" x14ac:dyDescent="0.25">
      <c r="A1207" t="s">
        <v>8219</v>
      </c>
      <c r="B1207">
        <v>125</v>
      </c>
      <c r="D1207" t="s">
        <v>8221</v>
      </c>
      <c r="E1207">
        <v>6</v>
      </c>
    </row>
    <row r="1208" spans="1:5" x14ac:dyDescent="0.25">
      <c r="A1208" t="s">
        <v>8219</v>
      </c>
      <c r="B1208">
        <v>163</v>
      </c>
      <c r="D1208" t="s">
        <v>8221</v>
      </c>
      <c r="E1208">
        <v>4</v>
      </c>
    </row>
    <row r="1209" spans="1:5" x14ac:dyDescent="0.25">
      <c r="A1209" t="s">
        <v>8219</v>
      </c>
      <c r="B1209">
        <v>283</v>
      </c>
      <c r="D1209" t="s">
        <v>8221</v>
      </c>
      <c r="E1209">
        <v>3</v>
      </c>
    </row>
    <row r="1210" spans="1:5" x14ac:dyDescent="0.25">
      <c r="A1210" t="s">
        <v>8219</v>
      </c>
      <c r="B1210">
        <v>352</v>
      </c>
      <c r="D1210" t="s">
        <v>8221</v>
      </c>
      <c r="E1210">
        <v>53</v>
      </c>
    </row>
    <row r="1211" spans="1:5" x14ac:dyDescent="0.25">
      <c r="A1211" t="s">
        <v>8219</v>
      </c>
      <c r="B1211">
        <v>94</v>
      </c>
      <c r="D1211" t="s">
        <v>8221</v>
      </c>
      <c r="E1211">
        <v>1</v>
      </c>
    </row>
    <row r="1212" spans="1:5" x14ac:dyDescent="0.25">
      <c r="A1212" t="s">
        <v>8219</v>
      </c>
      <c r="B1212">
        <v>67</v>
      </c>
      <c r="D1212" t="s">
        <v>8221</v>
      </c>
      <c r="E1212">
        <v>2</v>
      </c>
    </row>
    <row r="1213" spans="1:5" x14ac:dyDescent="0.25">
      <c r="A1213" t="s">
        <v>8219</v>
      </c>
      <c r="B1213">
        <v>221</v>
      </c>
      <c r="D1213" t="s">
        <v>8221</v>
      </c>
      <c r="E1213">
        <v>25</v>
      </c>
    </row>
    <row r="1214" spans="1:5" x14ac:dyDescent="0.25">
      <c r="A1214" t="s">
        <v>8219</v>
      </c>
      <c r="B1214">
        <v>2165</v>
      </c>
      <c r="D1214" t="s">
        <v>8221</v>
      </c>
      <c r="E1214">
        <v>6</v>
      </c>
    </row>
    <row r="1215" spans="1:5" x14ac:dyDescent="0.25">
      <c r="A1215" t="s">
        <v>8219</v>
      </c>
      <c r="B1215">
        <v>179</v>
      </c>
      <c r="D1215" t="s">
        <v>8221</v>
      </c>
      <c r="E1215">
        <v>0</v>
      </c>
    </row>
    <row r="1216" spans="1:5" x14ac:dyDescent="0.25">
      <c r="A1216" t="s">
        <v>8219</v>
      </c>
      <c r="B1216">
        <v>123</v>
      </c>
      <c r="D1216" t="s">
        <v>8221</v>
      </c>
      <c r="E1216">
        <v>12</v>
      </c>
    </row>
    <row r="1217" spans="1:5" x14ac:dyDescent="0.25">
      <c r="A1217" t="s">
        <v>8219</v>
      </c>
      <c r="B1217">
        <v>1104</v>
      </c>
      <c r="D1217" t="s">
        <v>8221</v>
      </c>
      <c r="E1217">
        <v>0</v>
      </c>
    </row>
    <row r="1218" spans="1:5" x14ac:dyDescent="0.25">
      <c r="A1218" t="s">
        <v>8219</v>
      </c>
      <c r="B1218">
        <v>403</v>
      </c>
      <c r="D1218" t="s">
        <v>8221</v>
      </c>
      <c r="E1218">
        <v>36</v>
      </c>
    </row>
    <row r="1219" spans="1:5" x14ac:dyDescent="0.25">
      <c r="A1219" t="s">
        <v>8219</v>
      </c>
      <c r="B1219">
        <v>109</v>
      </c>
      <c r="D1219" t="s">
        <v>8221</v>
      </c>
      <c r="E1219">
        <v>0</v>
      </c>
    </row>
    <row r="1220" spans="1:5" x14ac:dyDescent="0.25">
      <c r="A1220" t="s">
        <v>8219</v>
      </c>
      <c r="B1220">
        <v>372</v>
      </c>
      <c r="D1220" t="s">
        <v>8221</v>
      </c>
      <c r="E1220">
        <v>2</v>
      </c>
    </row>
    <row r="1221" spans="1:5" x14ac:dyDescent="0.25">
      <c r="A1221" t="s">
        <v>8219</v>
      </c>
      <c r="B1221">
        <v>311</v>
      </c>
      <c r="D1221" t="s">
        <v>8221</v>
      </c>
      <c r="E1221">
        <v>1</v>
      </c>
    </row>
    <row r="1222" spans="1:5" x14ac:dyDescent="0.25">
      <c r="A1222" t="s">
        <v>8219</v>
      </c>
      <c r="B1222">
        <v>61</v>
      </c>
      <c r="D1222" t="s">
        <v>8221</v>
      </c>
      <c r="E1222">
        <v>59</v>
      </c>
    </row>
    <row r="1223" spans="1:5" x14ac:dyDescent="0.25">
      <c r="A1223" t="s">
        <v>8219</v>
      </c>
      <c r="B1223">
        <v>115</v>
      </c>
      <c r="D1223" t="s">
        <v>8221</v>
      </c>
      <c r="E1223">
        <v>1</v>
      </c>
    </row>
    <row r="1224" spans="1:5" x14ac:dyDescent="0.25">
      <c r="A1224" t="s">
        <v>8219</v>
      </c>
      <c r="B1224">
        <v>111</v>
      </c>
      <c r="D1224" t="s">
        <v>8221</v>
      </c>
      <c r="E1224">
        <v>31</v>
      </c>
    </row>
    <row r="1225" spans="1:5" x14ac:dyDescent="0.25">
      <c r="A1225" t="s">
        <v>8219</v>
      </c>
      <c r="B1225">
        <v>337</v>
      </c>
      <c r="D1225" t="s">
        <v>8221</v>
      </c>
      <c r="E1225">
        <v>18</v>
      </c>
    </row>
    <row r="1226" spans="1:5" x14ac:dyDescent="0.25">
      <c r="A1226" t="s">
        <v>8219</v>
      </c>
      <c r="B1226">
        <v>9</v>
      </c>
      <c r="D1226" t="s">
        <v>8221</v>
      </c>
      <c r="E1226">
        <v>10</v>
      </c>
    </row>
    <row r="1227" spans="1:5" x14ac:dyDescent="0.25">
      <c r="A1227" t="s">
        <v>8219</v>
      </c>
      <c r="B1227">
        <v>120</v>
      </c>
      <c r="D1227" t="s">
        <v>8221</v>
      </c>
      <c r="E1227">
        <v>0</v>
      </c>
    </row>
    <row r="1228" spans="1:5" x14ac:dyDescent="0.25">
      <c r="A1228" t="s">
        <v>8219</v>
      </c>
      <c r="B1228">
        <v>102</v>
      </c>
      <c r="D1228" t="s">
        <v>8221</v>
      </c>
      <c r="E1228">
        <v>14</v>
      </c>
    </row>
    <row r="1229" spans="1:5" x14ac:dyDescent="0.25">
      <c r="A1229" t="s">
        <v>8219</v>
      </c>
      <c r="B1229">
        <v>186</v>
      </c>
      <c r="D1229" t="s">
        <v>8221</v>
      </c>
      <c r="E1229">
        <v>2</v>
      </c>
    </row>
    <row r="1230" spans="1:5" x14ac:dyDescent="0.25">
      <c r="A1230" t="s">
        <v>8219</v>
      </c>
      <c r="B1230">
        <v>15</v>
      </c>
      <c r="D1230" t="s">
        <v>8221</v>
      </c>
      <c r="E1230">
        <v>1</v>
      </c>
    </row>
    <row r="1231" spans="1:5" x14ac:dyDescent="0.25">
      <c r="A1231" t="s">
        <v>8219</v>
      </c>
      <c r="B1231">
        <v>67</v>
      </c>
      <c r="D1231" t="s">
        <v>8221</v>
      </c>
      <c r="E1231">
        <v>3</v>
      </c>
    </row>
    <row r="1232" spans="1:5" x14ac:dyDescent="0.25">
      <c r="A1232" t="s">
        <v>8219</v>
      </c>
      <c r="B1232">
        <v>130</v>
      </c>
      <c r="D1232" t="s">
        <v>8221</v>
      </c>
      <c r="E1232">
        <v>0</v>
      </c>
    </row>
    <row r="1233" spans="1:5" x14ac:dyDescent="0.25">
      <c r="A1233" t="s">
        <v>8219</v>
      </c>
      <c r="B1233">
        <v>16</v>
      </c>
      <c r="D1233" t="s">
        <v>8221</v>
      </c>
      <c r="E1233">
        <v>2</v>
      </c>
    </row>
    <row r="1234" spans="1:5" x14ac:dyDescent="0.25">
      <c r="A1234" t="s">
        <v>8219</v>
      </c>
      <c r="B1234">
        <v>67</v>
      </c>
      <c r="D1234" t="s">
        <v>8221</v>
      </c>
      <c r="E1234">
        <v>0</v>
      </c>
    </row>
    <row r="1235" spans="1:5" x14ac:dyDescent="0.25">
      <c r="A1235" t="s">
        <v>8219</v>
      </c>
      <c r="B1235">
        <v>124</v>
      </c>
      <c r="D1235" t="s">
        <v>8221</v>
      </c>
      <c r="E1235">
        <v>12</v>
      </c>
    </row>
    <row r="1236" spans="1:5" x14ac:dyDescent="0.25">
      <c r="A1236" t="s">
        <v>8219</v>
      </c>
      <c r="B1236">
        <v>80</v>
      </c>
      <c r="D1236" t="s">
        <v>8221</v>
      </c>
      <c r="E1236">
        <v>1</v>
      </c>
    </row>
    <row r="1237" spans="1:5" x14ac:dyDescent="0.25">
      <c r="A1237" t="s">
        <v>8219</v>
      </c>
      <c r="B1237">
        <v>282</v>
      </c>
      <c r="D1237" t="s">
        <v>8221</v>
      </c>
      <c r="E1237">
        <v>8</v>
      </c>
    </row>
    <row r="1238" spans="1:5" x14ac:dyDescent="0.25">
      <c r="A1238" t="s">
        <v>8219</v>
      </c>
      <c r="B1238">
        <v>68</v>
      </c>
      <c r="D1238" t="s">
        <v>8221</v>
      </c>
      <c r="E1238">
        <v>2</v>
      </c>
    </row>
    <row r="1239" spans="1:5" x14ac:dyDescent="0.25">
      <c r="A1239" t="s">
        <v>8219</v>
      </c>
      <c r="B1239">
        <v>86</v>
      </c>
      <c r="D1239" t="s">
        <v>8221</v>
      </c>
      <c r="E1239">
        <v>31</v>
      </c>
    </row>
    <row r="1240" spans="1:5" x14ac:dyDescent="0.25">
      <c r="A1240" t="s">
        <v>8219</v>
      </c>
      <c r="B1240">
        <v>115</v>
      </c>
      <c r="D1240" t="s">
        <v>8221</v>
      </c>
      <c r="E1240">
        <v>5</v>
      </c>
    </row>
    <row r="1241" spans="1:5" x14ac:dyDescent="0.25">
      <c r="A1241" t="s">
        <v>8219</v>
      </c>
      <c r="B1241">
        <v>75</v>
      </c>
      <c r="D1241" t="s">
        <v>8221</v>
      </c>
      <c r="E1241">
        <v>1</v>
      </c>
    </row>
    <row r="1242" spans="1:5" x14ac:dyDescent="0.25">
      <c r="A1242" t="s">
        <v>8219</v>
      </c>
      <c r="B1242">
        <v>43</v>
      </c>
      <c r="D1242" t="s">
        <v>8221</v>
      </c>
      <c r="E1242">
        <v>12</v>
      </c>
    </row>
    <row r="1243" spans="1:5" x14ac:dyDescent="0.25">
      <c r="A1243" t="s">
        <v>8219</v>
      </c>
      <c r="B1243">
        <v>48</v>
      </c>
      <c r="D1243" t="s">
        <v>8221</v>
      </c>
      <c r="E1243">
        <v>4</v>
      </c>
    </row>
    <row r="1244" spans="1:5" x14ac:dyDescent="0.25">
      <c r="A1244" t="s">
        <v>8219</v>
      </c>
      <c r="B1244">
        <v>52</v>
      </c>
      <c r="D1244" t="s">
        <v>8221</v>
      </c>
      <c r="E1244">
        <v>0</v>
      </c>
    </row>
    <row r="1245" spans="1:5" x14ac:dyDescent="0.25">
      <c r="A1245" t="s">
        <v>8219</v>
      </c>
      <c r="B1245">
        <v>43</v>
      </c>
      <c r="D1245" t="s">
        <v>8221</v>
      </c>
      <c r="E1245">
        <v>7</v>
      </c>
    </row>
    <row r="1246" spans="1:5" x14ac:dyDescent="0.25">
      <c r="A1246" t="s">
        <v>8219</v>
      </c>
      <c r="B1246">
        <v>58</v>
      </c>
      <c r="D1246" t="s">
        <v>8221</v>
      </c>
      <c r="E1246">
        <v>2</v>
      </c>
    </row>
    <row r="1247" spans="1:5" x14ac:dyDescent="0.25">
      <c r="A1247" t="s">
        <v>8219</v>
      </c>
      <c r="B1247">
        <v>47</v>
      </c>
      <c r="D1247" t="s">
        <v>8221</v>
      </c>
      <c r="E1247">
        <v>1</v>
      </c>
    </row>
    <row r="1248" spans="1:5" x14ac:dyDescent="0.25">
      <c r="A1248" t="s">
        <v>8219</v>
      </c>
      <c r="B1248">
        <v>36</v>
      </c>
      <c r="D1248" t="s">
        <v>8221</v>
      </c>
      <c r="E1248">
        <v>4</v>
      </c>
    </row>
    <row r="1249" spans="1:5" x14ac:dyDescent="0.25">
      <c r="A1249" t="s">
        <v>8219</v>
      </c>
      <c r="B1249">
        <v>17</v>
      </c>
      <c r="D1249" t="s">
        <v>8221</v>
      </c>
      <c r="E1249">
        <v>6</v>
      </c>
    </row>
    <row r="1250" spans="1:5" x14ac:dyDescent="0.25">
      <c r="A1250" t="s">
        <v>8219</v>
      </c>
      <c r="B1250">
        <v>104</v>
      </c>
      <c r="D1250" t="s">
        <v>8221</v>
      </c>
      <c r="E1250">
        <v>8</v>
      </c>
    </row>
    <row r="1251" spans="1:5" x14ac:dyDescent="0.25">
      <c r="A1251" t="s">
        <v>8219</v>
      </c>
      <c r="B1251">
        <v>47</v>
      </c>
      <c r="D1251" t="s">
        <v>8221</v>
      </c>
      <c r="E1251">
        <v>14</v>
      </c>
    </row>
    <row r="1252" spans="1:5" x14ac:dyDescent="0.25">
      <c r="A1252" t="s">
        <v>8219</v>
      </c>
      <c r="B1252">
        <v>38</v>
      </c>
      <c r="D1252" t="s">
        <v>8221</v>
      </c>
      <c r="E1252">
        <v>0</v>
      </c>
    </row>
    <row r="1253" spans="1:5" x14ac:dyDescent="0.25">
      <c r="A1253" t="s">
        <v>8219</v>
      </c>
      <c r="B1253">
        <v>81</v>
      </c>
      <c r="D1253" t="s">
        <v>8221</v>
      </c>
      <c r="E1253">
        <v>4</v>
      </c>
    </row>
    <row r="1254" spans="1:5" x14ac:dyDescent="0.25">
      <c r="A1254" t="s">
        <v>8219</v>
      </c>
      <c r="B1254">
        <v>55</v>
      </c>
      <c r="D1254" t="s">
        <v>8221</v>
      </c>
      <c r="E1254">
        <v>0</v>
      </c>
    </row>
    <row r="1255" spans="1:5" x14ac:dyDescent="0.25">
      <c r="A1255" t="s">
        <v>8219</v>
      </c>
      <c r="B1255">
        <v>41</v>
      </c>
      <c r="D1255" t="s">
        <v>8221</v>
      </c>
      <c r="E1255">
        <v>0</v>
      </c>
    </row>
    <row r="1256" spans="1:5" x14ac:dyDescent="0.25">
      <c r="A1256" t="s">
        <v>8219</v>
      </c>
      <c r="B1256">
        <v>79</v>
      </c>
      <c r="D1256" t="s">
        <v>8221</v>
      </c>
      <c r="E1256">
        <v>1</v>
      </c>
    </row>
    <row r="1257" spans="1:5" x14ac:dyDescent="0.25">
      <c r="A1257" t="s">
        <v>8219</v>
      </c>
      <c r="B1257">
        <v>16</v>
      </c>
      <c r="D1257" t="s">
        <v>8221</v>
      </c>
      <c r="E1257">
        <v>1</v>
      </c>
    </row>
    <row r="1258" spans="1:5" x14ac:dyDescent="0.25">
      <c r="A1258" t="s">
        <v>8219</v>
      </c>
      <c r="B1258">
        <v>8</v>
      </c>
      <c r="D1258" t="s">
        <v>8221</v>
      </c>
      <c r="E1258">
        <v>1</v>
      </c>
    </row>
    <row r="1259" spans="1:5" x14ac:dyDescent="0.25">
      <c r="A1259" t="s">
        <v>8219</v>
      </c>
      <c r="B1259">
        <v>95</v>
      </c>
      <c r="D1259" t="s">
        <v>8221</v>
      </c>
      <c r="E1259">
        <v>1</v>
      </c>
    </row>
    <row r="1260" spans="1:5" x14ac:dyDescent="0.25">
      <c r="A1260" t="s">
        <v>8219</v>
      </c>
      <c r="B1260">
        <v>25</v>
      </c>
      <c r="D1260" t="s">
        <v>8221</v>
      </c>
      <c r="E1260">
        <v>4</v>
      </c>
    </row>
    <row r="1261" spans="1:5" x14ac:dyDescent="0.25">
      <c r="A1261" t="s">
        <v>8219</v>
      </c>
      <c r="B1261">
        <v>19</v>
      </c>
      <c r="D1261" t="s">
        <v>8221</v>
      </c>
      <c r="E1261">
        <v>0</v>
      </c>
    </row>
    <row r="1262" spans="1:5" x14ac:dyDescent="0.25">
      <c r="A1262" t="s">
        <v>8219</v>
      </c>
      <c r="B1262">
        <v>90</v>
      </c>
      <c r="D1262" t="s">
        <v>8221</v>
      </c>
      <c r="E1262">
        <v>0</v>
      </c>
    </row>
    <row r="1263" spans="1:5" x14ac:dyDescent="0.25">
      <c r="A1263" t="s">
        <v>8219</v>
      </c>
      <c r="B1263">
        <v>41</v>
      </c>
      <c r="D1263" t="s">
        <v>8221</v>
      </c>
      <c r="E1263">
        <v>2</v>
      </c>
    </row>
    <row r="1264" spans="1:5" x14ac:dyDescent="0.25">
      <c r="A1264" t="s">
        <v>8219</v>
      </c>
      <c r="B1264">
        <v>30</v>
      </c>
      <c r="D1264" t="s">
        <v>8221</v>
      </c>
      <c r="E1264">
        <v>24</v>
      </c>
    </row>
    <row r="1265" spans="1:5" x14ac:dyDescent="0.25">
      <c r="A1265" t="s">
        <v>8219</v>
      </c>
      <c r="B1265">
        <v>38</v>
      </c>
      <c r="D1265" t="s">
        <v>8221</v>
      </c>
      <c r="E1265">
        <v>1</v>
      </c>
    </row>
    <row r="1266" spans="1:5" x14ac:dyDescent="0.25">
      <c r="A1266" t="s">
        <v>8219</v>
      </c>
      <c r="B1266">
        <v>65</v>
      </c>
      <c r="D1266" t="s">
        <v>8221</v>
      </c>
      <c r="E1266">
        <v>2</v>
      </c>
    </row>
    <row r="1267" spans="1:5" x14ac:dyDescent="0.25">
      <c r="A1267" t="s">
        <v>8219</v>
      </c>
      <c r="B1267">
        <v>75</v>
      </c>
      <c r="D1267" t="s">
        <v>8221</v>
      </c>
      <c r="E1267">
        <v>1</v>
      </c>
    </row>
    <row r="1268" spans="1:5" x14ac:dyDescent="0.25">
      <c r="A1268" t="s">
        <v>8219</v>
      </c>
      <c r="B1268">
        <v>16</v>
      </c>
      <c r="D1268" t="s">
        <v>8221</v>
      </c>
      <c r="E1268">
        <v>37</v>
      </c>
    </row>
    <row r="1269" spans="1:5" x14ac:dyDescent="0.25">
      <c r="A1269" t="s">
        <v>8219</v>
      </c>
      <c r="B1269">
        <v>10</v>
      </c>
      <c r="D1269" t="s">
        <v>8221</v>
      </c>
      <c r="E1269">
        <v>5</v>
      </c>
    </row>
    <row r="1270" spans="1:5" x14ac:dyDescent="0.25">
      <c r="A1270" t="s">
        <v>8219</v>
      </c>
      <c r="B1270">
        <v>27</v>
      </c>
      <c r="D1270" t="s">
        <v>8221</v>
      </c>
      <c r="E1270">
        <v>4</v>
      </c>
    </row>
    <row r="1271" spans="1:5" x14ac:dyDescent="0.25">
      <c r="A1271" t="s">
        <v>8219</v>
      </c>
      <c r="B1271">
        <v>259</v>
      </c>
      <c r="D1271" t="s">
        <v>8221</v>
      </c>
      <c r="E1271">
        <v>16</v>
      </c>
    </row>
    <row r="1272" spans="1:5" x14ac:dyDescent="0.25">
      <c r="A1272" t="s">
        <v>8219</v>
      </c>
      <c r="B1272">
        <v>39</v>
      </c>
      <c r="D1272" t="s">
        <v>8221</v>
      </c>
      <c r="E1272">
        <v>9</v>
      </c>
    </row>
    <row r="1273" spans="1:5" x14ac:dyDescent="0.25">
      <c r="A1273" t="s">
        <v>8219</v>
      </c>
      <c r="B1273">
        <v>42</v>
      </c>
      <c r="D1273" t="s">
        <v>8221</v>
      </c>
      <c r="E1273">
        <v>0</v>
      </c>
    </row>
    <row r="1274" spans="1:5" x14ac:dyDescent="0.25">
      <c r="A1274" t="s">
        <v>8219</v>
      </c>
      <c r="B1274">
        <v>10</v>
      </c>
      <c r="D1274" t="s">
        <v>8221</v>
      </c>
      <c r="E1274">
        <v>40</v>
      </c>
    </row>
    <row r="1275" spans="1:5" x14ac:dyDescent="0.25">
      <c r="A1275" t="s">
        <v>8219</v>
      </c>
      <c r="B1275">
        <v>56</v>
      </c>
      <c r="D1275" t="s">
        <v>8221</v>
      </c>
      <c r="E1275">
        <v>0</v>
      </c>
    </row>
    <row r="1276" spans="1:5" x14ac:dyDescent="0.25">
      <c r="A1276" t="s">
        <v>8219</v>
      </c>
      <c r="B1276">
        <v>20</v>
      </c>
      <c r="D1276" t="s">
        <v>8221</v>
      </c>
      <c r="E1276">
        <v>2</v>
      </c>
    </row>
    <row r="1277" spans="1:5" x14ac:dyDescent="0.25">
      <c r="A1277" t="s">
        <v>8219</v>
      </c>
      <c r="B1277">
        <v>170</v>
      </c>
      <c r="D1277" t="s">
        <v>8221</v>
      </c>
      <c r="E1277">
        <v>1</v>
      </c>
    </row>
    <row r="1278" spans="1:5" x14ac:dyDescent="0.25">
      <c r="A1278" t="s">
        <v>8219</v>
      </c>
      <c r="B1278">
        <v>29</v>
      </c>
      <c r="D1278" t="s">
        <v>8221</v>
      </c>
      <c r="E1278">
        <v>9</v>
      </c>
    </row>
    <row r="1279" spans="1:5" x14ac:dyDescent="0.25">
      <c r="A1279" t="s">
        <v>8219</v>
      </c>
      <c r="B1279">
        <v>132</v>
      </c>
      <c r="D1279" t="s">
        <v>8221</v>
      </c>
      <c r="E1279">
        <v>34</v>
      </c>
    </row>
    <row r="1280" spans="1:5" x14ac:dyDescent="0.25">
      <c r="A1280" t="s">
        <v>8219</v>
      </c>
      <c r="B1280">
        <v>27</v>
      </c>
      <c r="D1280" t="s">
        <v>8221</v>
      </c>
      <c r="E1280">
        <v>23</v>
      </c>
    </row>
    <row r="1281" spans="1:5" x14ac:dyDescent="0.25">
      <c r="A1281" t="s">
        <v>8219</v>
      </c>
      <c r="B1281">
        <v>26</v>
      </c>
      <c r="D1281" t="s">
        <v>8221</v>
      </c>
      <c r="E1281">
        <v>19</v>
      </c>
    </row>
    <row r="1282" spans="1:5" x14ac:dyDescent="0.25">
      <c r="A1282" t="s">
        <v>8219</v>
      </c>
      <c r="B1282">
        <v>43</v>
      </c>
      <c r="D1282" t="s">
        <v>8221</v>
      </c>
      <c r="E1282">
        <v>50</v>
      </c>
    </row>
    <row r="1283" spans="1:5" x14ac:dyDescent="0.25">
      <c r="A1283" t="s">
        <v>8219</v>
      </c>
      <c r="B1283">
        <v>80</v>
      </c>
      <c r="D1283" t="s">
        <v>8221</v>
      </c>
      <c r="E1283">
        <v>12</v>
      </c>
    </row>
    <row r="1284" spans="1:5" x14ac:dyDescent="0.25">
      <c r="A1284" t="s">
        <v>8219</v>
      </c>
      <c r="B1284">
        <v>33</v>
      </c>
      <c r="D1284" t="s">
        <v>8221</v>
      </c>
      <c r="E1284">
        <v>8</v>
      </c>
    </row>
    <row r="1285" spans="1:5" x14ac:dyDescent="0.25">
      <c r="A1285" t="s">
        <v>8219</v>
      </c>
      <c r="B1285">
        <v>71</v>
      </c>
      <c r="D1285" t="s">
        <v>8221</v>
      </c>
      <c r="E1285">
        <v>9</v>
      </c>
    </row>
    <row r="1286" spans="1:5" x14ac:dyDescent="0.25">
      <c r="A1286" t="s">
        <v>8219</v>
      </c>
      <c r="B1286">
        <v>81</v>
      </c>
      <c r="D1286" t="s">
        <v>8221</v>
      </c>
      <c r="E1286">
        <v>43</v>
      </c>
    </row>
    <row r="1287" spans="1:5" x14ac:dyDescent="0.25">
      <c r="A1287" t="s">
        <v>8219</v>
      </c>
      <c r="B1287">
        <v>76</v>
      </c>
      <c r="D1287" t="s">
        <v>8221</v>
      </c>
      <c r="E1287">
        <v>28</v>
      </c>
    </row>
    <row r="1288" spans="1:5" x14ac:dyDescent="0.25">
      <c r="A1288" t="s">
        <v>8219</v>
      </c>
      <c r="B1288">
        <v>48</v>
      </c>
      <c r="D1288" t="s">
        <v>8221</v>
      </c>
      <c r="E1288">
        <v>4</v>
      </c>
    </row>
    <row r="1289" spans="1:5" x14ac:dyDescent="0.25">
      <c r="A1289" t="s">
        <v>8219</v>
      </c>
      <c r="B1289">
        <v>61</v>
      </c>
      <c r="D1289" t="s">
        <v>8221</v>
      </c>
      <c r="E1289">
        <v>24</v>
      </c>
    </row>
    <row r="1290" spans="1:5" x14ac:dyDescent="0.25">
      <c r="A1290" t="s">
        <v>8219</v>
      </c>
      <c r="B1290">
        <v>60</v>
      </c>
      <c r="D1290" t="s">
        <v>8221</v>
      </c>
      <c r="E1290">
        <v>2</v>
      </c>
    </row>
    <row r="1291" spans="1:5" x14ac:dyDescent="0.25">
      <c r="A1291" t="s">
        <v>8219</v>
      </c>
      <c r="B1291">
        <v>136</v>
      </c>
      <c r="D1291" t="s">
        <v>8221</v>
      </c>
      <c r="E1291">
        <v>2</v>
      </c>
    </row>
    <row r="1292" spans="1:5" x14ac:dyDescent="0.25">
      <c r="A1292" t="s">
        <v>8219</v>
      </c>
      <c r="B1292">
        <v>14</v>
      </c>
      <c r="D1292" t="s">
        <v>8221</v>
      </c>
      <c r="E1292">
        <v>20</v>
      </c>
    </row>
    <row r="1293" spans="1:5" x14ac:dyDescent="0.25">
      <c r="A1293" t="s">
        <v>8219</v>
      </c>
      <c r="B1293">
        <v>78</v>
      </c>
      <c r="D1293" t="s">
        <v>8221</v>
      </c>
      <c r="E1293">
        <v>1</v>
      </c>
    </row>
    <row r="1294" spans="1:5" x14ac:dyDescent="0.25">
      <c r="A1294" t="s">
        <v>8219</v>
      </c>
      <c r="B1294">
        <v>4</v>
      </c>
      <c r="D1294" t="s">
        <v>8221</v>
      </c>
      <c r="E1294">
        <v>1</v>
      </c>
    </row>
    <row r="1295" spans="1:5" x14ac:dyDescent="0.25">
      <c r="A1295" t="s">
        <v>8219</v>
      </c>
      <c r="B1295">
        <v>11</v>
      </c>
      <c r="D1295" t="s">
        <v>8221</v>
      </c>
      <c r="E1295">
        <v>4</v>
      </c>
    </row>
    <row r="1296" spans="1:5" x14ac:dyDescent="0.25">
      <c r="A1296" t="s">
        <v>8219</v>
      </c>
      <c r="B1296">
        <v>185</v>
      </c>
      <c r="D1296" t="s">
        <v>8221</v>
      </c>
      <c r="E1296">
        <v>1</v>
      </c>
    </row>
    <row r="1297" spans="1:5" x14ac:dyDescent="0.25">
      <c r="A1297" t="s">
        <v>8219</v>
      </c>
      <c r="B1297">
        <v>59</v>
      </c>
      <c r="D1297" t="s">
        <v>8221</v>
      </c>
      <c r="E1297">
        <v>1</v>
      </c>
    </row>
    <row r="1298" spans="1:5" x14ac:dyDescent="0.25">
      <c r="A1298" t="s">
        <v>8219</v>
      </c>
      <c r="B1298">
        <v>27</v>
      </c>
      <c r="D1298" t="s">
        <v>8221</v>
      </c>
      <c r="E1298">
        <v>13</v>
      </c>
    </row>
    <row r="1299" spans="1:5" x14ac:dyDescent="0.25">
      <c r="A1299" t="s">
        <v>8219</v>
      </c>
      <c r="B1299">
        <v>63</v>
      </c>
      <c r="D1299" t="s">
        <v>8221</v>
      </c>
      <c r="E1299">
        <v>1</v>
      </c>
    </row>
    <row r="1300" spans="1:5" x14ac:dyDescent="0.25">
      <c r="A1300" t="s">
        <v>8219</v>
      </c>
      <c r="B1300">
        <v>13</v>
      </c>
      <c r="D1300" t="s">
        <v>8221</v>
      </c>
      <c r="E1300">
        <v>1</v>
      </c>
    </row>
    <row r="1301" spans="1:5" x14ac:dyDescent="0.25">
      <c r="A1301" t="s">
        <v>8219</v>
      </c>
      <c r="B1301">
        <v>13</v>
      </c>
      <c r="D1301" t="s">
        <v>8221</v>
      </c>
      <c r="E1301">
        <v>0</v>
      </c>
    </row>
    <row r="1302" spans="1:5" x14ac:dyDescent="0.25">
      <c r="A1302" t="s">
        <v>8219</v>
      </c>
      <c r="B1302">
        <v>57</v>
      </c>
      <c r="D1302" t="s">
        <v>8221</v>
      </c>
      <c r="E1302">
        <v>3</v>
      </c>
    </row>
    <row r="1303" spans="1:5" x14ac:dyDescent="0.25">
      <c r="A1303" t="s">
        <v>8219</v>
      </c>
      <c r="B1303">
        <v>61</v>
      </c>
      <c r="D1303" t="s">
        <v>8221</v>
      </c>
      <c r="E1303">
        <v>14</v>
      </c>
    </row>
    <row r="1304" spans="1:5" x14ac:dyDescent="0.25">
      <c r="A1304" t="s">
        <v>8219</v>
      </c>
      <c r="B1304">
        <v>65</v>
      </c>
      <c r="D1304" t="s">
        <v>8221</v>
      </c>
      <c r="E1304">
        <v>2</v>
      </c>
    </row>
    <row r="1305" spans="1:5" x14ac:dyDescent="0.25">
      <c r="A1305" t="s">
        <v>8219</v>
      </c>
      <c r="B1305">
        <v>134</v>
      </c>
      <c r="D1305" t="s">
        <v>8221</v>
      </c>
      <c r="E1305">
        <v>5</v>
      </c>
    </row>
    <row r="1306" spans="1:5" x14ac:dyDescent="0.25">
      <c r="A1306" t="s">
        <v>8219</v>
      </c>
      <c r="B1306">
        <v>37</v>
      </c>
      <c r="D1306" t="s">
        <v>8221</v>
      </c>
      <c r="E1306">
        <v>14</v>
      </c>
    </row>
    <row r="1307" spans="1:5" x14ac:dyDescent="0.25">
      <c r="A1307" t="s">
        <v>8219</v>
      </c>
      <c r="B1307">
        <v>37</v>
      </c>
      <c r="D1307" t="s">
        <v>8221</v>
      </c>
      <c r="E1307">
        <v>9</v>
      </c>
    </row>
    <row r="1308" spans="1:5" x14ac:dyDescent="0.25">
      <c r="A1308" t="s">
        <v>8219</v>
      </c>
      <c r="B1308">
        <v>150</v>
      </c>
      <c r="D1308" t="s">
        <v>8221</v>
      </c>
      <c r="E1308">
        <v>8</v>
      </c>
    </row>
    <row r="1309" spans="1:5" x14ac:dyDescent="0.25">
      <c r="A1309" t="s">
        <v>8219</v>
      </c>
      <c r="B1309">
        <v>56</v>
      </c>
      <c r="D1309" t="s">
        <v>8221</v>
      </c>
      <c r="E1309">
        <v>7</v>
      </c>
    </row>
    <row r="1310" spans="1:5" x14ac:dyDescent="0.25">
      <c r="A1310" t="s">
        <v>8219</v>
      </c>
      <c r="B1310">
        <v>18</v>
      </c>
      <c r="D1310" t="s">
        <v>8221</v>
      </c>
      <c r="E1310">
        <v>0</v>
      </c>
    </row>
    <row r="1311" spans="1:5" x14ac:dyDescent="0.25">
      <c r="A1311" t="s">
        <v>8219</v>
      </c>
      <c r="B1311">
        <v>60</v>
      </c>
      <c r="D1311" t="s">
        <v>8221</v>
      </c>
      <c r="E1311">
        <v>84</v>
      </c>
    </row>
    <row r="1312" spans="1:5" x14ac:dyDescent="0.25">
      <c r="A1312" t="s">
        <v>8219</v>
      </c>
      <c r="B1312">
        <v>67</v>
      </c>
      <c r="D1312" t="s">
        <v>8221</v>
      </c>
      <c r="E1312">
        <v>11</v>
      </c>
    </row>
    <row r="1313" spans="1:5" x14ac:dyDescent="0.25">
      <c r="A1313" t="s">
        <v>8219</v>
      </c>
      <c r="B1313">
        <v>35</v>
      </c>
      <c r="D1313" t="s">
        <v>8221</v>
      </c>
      <c r="E1313">
        <v>1</v>
      </c>
    </row>
    <row r="1314" spans="1:5" x14ac:dyDescent="0.25">
      <c r="A1314" t="s">
        <v>8219</v>
      </c>
      <c r="B1314">
        <v>34</v>
      </c>
      <c r="D1314" t="s">
        <v>8221</v>
      </c>
      <c r="E1314">
        <v>4</v>
      </c>
    </row>
    <row r="1315" spans="1:5" x14ac:dyDescent="0.25">
      <c r="A1315" t="s">
        <v>8219</v>
      </c>
      <c r="B1315">
        <v>36</v>
      </c>
      <c r="D1315" t="s">
        <v>8221</v>
      </c>
      <c r="E1315">
        <v>10</v>
      </c>
    </row>
    <row r="1316" spans="1:5" x14ac:dyDescent="0.25">
      <c r="A1316" t="s">
        <v>8219</v>
      </c>
      <c r="B1316">
        <v>18</v>
      </c>
      <c r="D1316" t="s">
        <v>8221</v>
      </c>
      <c r="E1316">
        <v>16</v>
      </c>
    </row>
    <row r="1317" spans="1:5" x14ac:dyDescent="0.25">
      <c r="A1317" t="s">
        <v>8219</v>
      </c>
      <c r="B1317">
        <v>25</v>
      </c>
      <c r="D1317" t="s">
        <v>8221</v>
      </c>
      <c r="E1317">
        <v>2</v>
      </c>
    </row>
    <row r="1318" spans="1:5" x14ac:dyDescent="0.25">
      <c r="A1318" t="s">
        <v>8219</v>
      </c>
      <c r="B1318">
        <v>21</v>
      </c>
      <c r="D1318" t="s">
        <v>8221</v>
      </c>
      <c r="E1318">
        <v>5</v>
      </c>
    </row>
    <row r="1319" spans="1:5" x14ac:dyDescent="0.25">
      <c r="A1319" t="s">
        <v>8219</v>
      </c>
      <c r="B1319">
        <v>151</v>
      </c>
      <c r="D1319" t="s">
        <v>8221</v>
      </c>
      <c r="E1319">
        <v>1</v>
      </c>
    </row>
    <row r="1320" spans="1:5" x14ac:dyDescent="0.25">
      <c r="A1320" t="s">
        <v>8219</v>
      </c>
      <c r="B1320">
        <v>489</v>
      </c>
      <c r="D1320" t="s">
        <v>8221</v>
      </c>
      <c r="E1320">
        <v>31</v>
      </c>
    </row>
    <row r="1321" spans="1:5" x14ac:dyDescent="0.25">
      <c r="A1321" t="s">
        <v>8219</v>
      </c>
      <c r="B1321">
        <v>50</v>
      </c>
      <c r="D1321" t="s">
        <v>8221</v>
      </c>
      <c r="E1321">
        <v>0</v>
      </c>
    </row>
    <row r="1322" spans="1:5" x14ac:dyDescent="0.25">
      <c r="A1322" t="s">
        <v>8219</v>
      </c>
      <c r="B1322">
        <v>321</v>
      </c>
      <c r="D1322" t="s">
        <v>8221</v>
      </c>
      <c r="E1322">
        <v>2</v>
      </c>
    </row>
    <row r="1323" spans="1:5" x14ac:dyDescent="0.25">
      <c r="A1323" t="s">
        <v>8219</v>
      </c>
      <c r="B1323">
        <v>1762</v>
      </c>
      <c r="D1323" t="s">
        <v>8221</v>
      </c>
      <c r="E1323">
        <v>7</v>
      </c>
    </row>
    <row r="1324" spans="1:5" x14ac:dyDescent="0.25">
      <c r="A1324" t="s">
        <v>8219</v>
      </c>
      <c r="B1324">
        <v>385</v>
      </c>
      <c r="D1324" t="s">
        <v>8221</v>
      </c>
      <c r="E1324">
        <v>16</v>
      </c>
    </row>
    <row r="1325" spans="1:5" x14ac:dyDescent="0.25">
      <c r="A1325" t="s">
        <v>8219</v>
      </c>
      <c r="B1325">
        <v>398</v>
      </c>
      <c r="D1325" t="s">
        <v>8221</v>
      </c>
      <c r="E1325">
        <v>4</v>
      </c>
    </row>
    <row r="1326" spans="1:5" x14ac:dyDescent="0.25">
      <c r="A1326" t="s">
        <v>8219</v>
      </c>
      <c r="B1326">
        <v>304</v>
      </c>
      <c r="D1326" t="s">
        <v>8221</v>
      </c>
      <c r="E1326">
        <v>4</v>
      </c>
    </row>
    <row r="1327" spans="1:5" x14ac:dyDescent="0.25">
      <c r="A1327" t="s">
        <v>8219</v>
      </c>
      <c r="B1327">
        <v>676</v>
      </c>
      <c r="D1327" t="s">
        <v>8221</v>
      </c>
      <c r="E1327">
        <v>4</v>
      </c>
    </row>
    <row r="1328" spans="1:5" x14ac:dyDescent="0.25">
      <c r="A1328" t="s">
        <v>8219</v>
      </c>
      <c r="B1328">
        <v>577</v>
      </c>
      <c r="D1328" t="s">
        <v>8221</v>
      </c>
      <c r="E1328">
        <v>3</v>
      </c>
    </row>
    <row r="1329" spans="1:5" x14ac:dyDescent="0.25">
      <c r="A1329" t="s">
        <v>8219</v>
      </c>
      <c r="B1329">
        <v>3663</v>
      </c>
      <c r="D1329" t="s">
        <v>8221</v>
      </c>
      <c r="E1329">
        <v>36</v>
      </c>
    </row>
    <row r="1330" spans="1:5" x14ac:dyDescent="0.25">
      <c r="A1330" t="s">
        <v>8219</v>
      </c>
      <c r="B1330">
        <v>294</v>
      </c>
      <c r="D1330" t="s">
        <v>8221</v>
      </c>
      <c r="E1330">
        <v>1</v>
      </c>
    </row>
    <row r="1331" spans="1:5" x14ac:dyDescent="0.25">
      <c r="A1331" t="s">
        <v>8219</v>
      </c>
      <c r="B1331">
        <v>28</v>
      </c>
      <c r="D1331" t="s">
        <v>8221</v>
      </c>
      <c r="E1331">
        <v>7</v>
      </c>
    </row>
    <row r="1332" spans="1:5" x14ac:dyDescent="0.25">
      <c r="A1332" t="s">
        <v>8219</v>
      </c>
      <c r="B1332">
        <v>100</v>
      </c>
      <c r="D1332" t="s">
        <v>8221</v>
      </c>
      <c r="E1332">
        <v>27</v>
      </c>
    </row>
    <row r="1333" spans="1:5" x14ac:dyDescent="0.25">
      <c r="A1333" t="s">
        <v>8219</v>
      </c>
      <c r="B1333">
        <v>72</v>
      </c>
      <c r="D1333" t="s">
        <v>8221</v>
      </c>
      <c r="E1333">
        <v>1</v>
      </c>
    </row>
    <row r="1334" spans="1:5" x14ac:dyDescent="0.25">
      <c r="A1334" t="s">
        <v>8219</v>
      </c>
      <c r="B1334">
        <v>238</v>
      </c>
      <c r="D1334" t="s">
        <v>8221</v>
      </c>
      <c r="E1334">
        <v>0</v>
      </c>
    </row>
    <row r="1335" spans="1:5" x14ac:dyDescent="0.25">
      <c r="A1335" t="s">
        <v>8219</v>
      </c>
      <c r="B1335">
        <v>159</v>
      </c>
      <c r="D1335" t="s">
        <v>8221</v>
      </c>
      <c r="E1335">
        <v>1</v>
      </c>
    </row>
    <row r="1336" spans="1:5" x14ac:dyDescent="0.25">
      <c r="A1336" t="s">
        <v>8219</v>
      </c>
      <c r="B1336">
        <v>77</v>
      </c>
      <c r="D1336" t="s">
        <v>8221</v>
      </c>
      <c r="E1336">
        <v>3</v>
      </c>
    </row>
    <row r="1337" spans="1:5" x14ac:dyDescent="0.25">
      <c r="A1337" t="s">
        <v>8219</v>
      </c>
      <c r="B1337">
        <v>53</v>
      </c>
      <c r="D1337" t="s">
        <v>8221</v>
      </c>
      <c r="E1337">
        <v>3</v>
      </c>
    </row>
    <row r="1338" spans="1:5" x14ac:dyDescent="0.25">
      <c r="A1338" t="s">
        <v>8219</v>
      </c>
      <c r="B1338">
        <v>1251</v>
      </c>
      <c r="D1338" t="s">
        <v>8221</v>
      </c>
      <c r="E1338">
        <v>3</v>
      </c>
    </row>
    <row r="1339" spans="1:5" x14ac:dyDescent="0.25">
      <c r="A1339" t="s">
        <v>8219</v>
      </c>
      <c r="B1339">
        <v>465</v>
      </c>
      <c r="D1339" t="s">
        <v>8221</v>
      </c>
      <c r="E1339">
        <v>0</v>
      </c>
    </row>
    <row r="1340" spans="1:5" x14ac:dyDescent="0.25">
      <c r="A1340" t="s">
        <v>8219</v>
      </c>
      <c r="B1340">
        <v>74</v>
      </c>
      <c r="D1340" t="s">
        <v>8221</v>
      </c>
      <c r="E1340">
        <v>6</v>
      </c>
    </row>
    <row r="1341" spans="1:5" x14ac:dyDescent="0.25">
      <c r="A1341" t="s">
        <v>8219</v>
      </c>
      <c r="B1341">
        <v>62</v>
      </c>
      <c r="D1341" t="s">
        <v>8221</v>
      </c>
      <c r="E1341">
        <v>17</v>
      </c>
    </row>
    <row r="1342" spans="1:5" x14ac:dyDescent="0.25">
      <c r="A1342" t="s">
        <v>8219</v>
      </c>
      <c r="B1342">
        <v>3468</v>
      </c>
      <c r="D1342" t="s">
        <v>8221</v>
      </c>
      <c r="E1342">
        <v>40</v>
      </c>
    </row>
    <row r="1343" spans="1:5" x14ac:dyDescent="0.25">
      <c r="A1343" t="s">
        <v>8219</v>
      </c>
      <c r="B1343">
        <v>52</v>
      </c>
      <c r="D1343" t="s">
        <v>8221</v>
      </c>
      <c r="E1343">
        <v>3</v>
      </c>
    </row>
    <row r="1344" spans="1:5" x14ac:dyDescent="0.25">
      <c r="A1344" t="s">
        <v>8219</v>
      </c>
      <c r="B1344">
        <v>50</v>
      </c>
      <c r="D1344" t="s">
        <v>8221</v>
      </c>
      <c r="E1344">
        <v>1</v>
      </c>
    </row>
    <row r="1345" spans="1:5" x14ac:dyDescent="0.25">
      <c r="A1345" t="s">
        <v>8219</v>
      </c>
      <c r="B1345">
        <v>45</v>
      </c>
      <c r="D1345" t="s">
        <v>8221</v>
      </c>
      <c r="E1345">
        <v>2</v>
      </c>
    </row>
    <row r="1346" spans="1:5" x14ac:dyDescent="0.25">
      <c r="A1346" t="s">
        <v>8219</v>
      </c>
      <c r="B1346">
        <v>21</v>
      </c>
      <c r="D1346" t="s">
        <v>8221</v>
      </c>
      <c r="E1346">
        <v>7</v>
      </c>
    </row>
    <row r="1347" spans="1:5" x14ac:dyDescent="0.25">
      <c r="A1347" t="s">
        <v>8219</v>
      </c>
      <c r="B1347">
        <v>100</v>
      </c>
      <c r="D1347" t="s">
        <v>8221</v>
      </c>
      <c r="E1347">
        <v>14</v>
      </c>
    </row>
    <row r="1348" spans="1:5" x14ac:dyDescent="0.25">
      <c r="A1348" t="s">
        <v>8219</v>
      </c>
      <c r="B1348">
        <v>81</v>
      </c>
      <c r="D1348" t="s">
        <v>8221</v>
      </c>
      <c r="E1348">
        <v>0</v>
      </c>
    </row>
    <row r="1349" spans="1:5" x14ac:dyDescent="0.25">
      <c r="A1349" t="s">
        <v>8219</v>
      </c>
      <c r="B1349">
        <v>286</v>
      </c>
      <c r="D1349" t="s">
        <v>8221</v>
      </c>
      <c r="E1349">
        <v>0</v>
      </c>
    </row>
    <row r="1350" spans="1:5" x14ac:dyDescent="0.25">
      <c r="A1350" t="s">
        <v>8219</v>
      </c>
      <c r="B1350">
        <v>42</v>
      </c>
      <c r="D1350" t="s">
        <v>8221</v>
      </c>
      <c r="E1350">
        <v>1</v>
      </c>
    </row>
    <row r="1351" spans="1:5" x14ac:dyDescent="0.25">
      <c r="A1351" t="s">
        <v>8219</v>
      </c>
      <c r="B1351">
        <v>199</v>
      </c>
      <c r="D1351" t="s">
        <v>8221</v>
      </c>
      <c r="E1351">
        <v>12</v>
      </c>
    </row>
    <row r="1352" spans="1:5" x14ac:dyDescent="0.25">
      <c r="A1352" t="s">
        <v>8219</v>
      </c>
      <c r="B1352">
        <v>25</v>
      </c>
      <c r="D1352" t="s">
        <v>8221</v>
      </c>
      <c r="E1352">
        <v>12</v>
      </c>
    </row>
    <row r="1353" spans="1:5" x14ac:dyDescent="0.25">
      <c r="A1353" t="s">
        <v>8219</v>
      </c>
      <c r="B1353">
        <v>84</v>
      </c>
      <c r="D1353" t="s">
        <v>8221</v>
      </c>
      <c r="E1353">
        <v>23</v>
      </c>
    </row>
    <row r="1354" spans="1:5" x14ac:dyDescent="0.25">
      <c r="A1354" t="s">
        <v>8219</v>
      </c>
      <c r="B1354">
        <v>50</v>
      </c>
      <c r="D1354" t="s">
        <v>8221</v>
      </c>
      <c r="E1354">
        <v>0</v>
      </c>
    </row>
    <row r="1355" spans="1:5" x14ac:dyDescent="0.25">
      <c r="A1355" t="s">
        <v>8219</v>
      </c>
      <c r="B1355">
        <v>26</v>
      </c>
      <c r="D1355" t="s">
        <v>8221</v>
      </c>
      <c r="E1355">
        <v>10</v>
      </c>
    </row>
    <row r="1356" spans="1:5" x14ac:dyDescent="0.25">
      <c r="A1356" t="s">
        <v>8219</v>
      </c>
      <c r="B1356">
        <v>14</v>
      </c>
      <c r="D1356" t="s">
        <v>8221</v>
      </c>
      <c r="E1356">
        <v>5</v>
      </c>
    </row>
    <row r="1357" spans="1:5" x14ac:dyDescent="0.25">
      <c r="A1357" t="s">
        <v>8219</v>
      </c>
      <c r="B1357">
        <v>49</v>
      </c>
      <c r="D1357" t="s">
        <v>8221</v>
      </c>
      <c r="E1357">
        <v>1</v>
      </c>
    </row>
    <row r="1358" spans="1:5" x14ac:dyDescent="0.25">
      <c r="A1358" t="s">
        <v>8219</v>
      </c>
      <c r="B1358">
        <v>69</v>
      </c>
      <c r="D1358" t="s">
        <v>8221</v>
      </c>
      <c r="E1358">
        <v>2</v>
      </c>
    </row>
    <row r="1359" spans="1:5" x14ac:dyDescent="0.25">
      <c r="A1359" t="s">
        <v>8219</v>
      </c>
      <c r="B1359">
        <v>60</v>
      </c>
      <c r="D1359" t="s">
        <v>8221</v>
      </c>
      <c r="E1359">
        <v>2</v>
      </c>
    </row>
    <row r="1360" spans="1:5" x14ac:dyDescent="0.25">
      <c r="A1360" t="s">
        <v>8219</v>
      </c>
      <c r="B1360">
        <v>80</v>
      </c>
      <c r="D1360" t="s">
        <v>8221</v>
      </c>
      <c r="E1360">
        <v>0</v>
      </c>
    </row>
    <row r="1361" spans="1:5" x14ac:dyDescent="0.25">
      <c r="A1361" t="s">
        <v>8219</v>
      </c>
      <c r="B1361">
        <v>56</v>
      </c>
      <c r="D1361" t="s">
        <v>8221</v>
      </c>
      <c r="E1361">
        <v>13</v>
      </c>
    </row>
    <row r="1362" spans="1:5" x14ac:dyDescent="0.25">
      <c r="A1362" t="s">
        <v>8219</v>
      </c>
      <c r="B1362">
        <v>104</v>
      </c>
      <c r="D1362" t="s">
        <v>8221</v>
      </c>
      <c r="E1362">
        <v>0</v>
      </c>
    </row>
    <row r="1363" spans="1:5" x14ac:dyDescent="0.25">
      <c r="A1363" t="s">
        <v>8219</v>
      </c>
      <c r="B1363">
        <v>46</v>
      </c>
      <c r="D1363" t="s">
        <v>8221</v>
      </c>
      <c r="E1363">
        <v>1</v>
      </c>
    </row>
    <row r="1364" spans="1:5" x14ac:dyDescent="0.25">
      <c r="A1364" t="s">
        <v>8219</v>
      </c>
      <c r="B1364">
        <v>206</v>
      </c>
      <c r="D1364" t="s">
        <v>8221</v>
      </c>
      <c r="E1364">
        <v>5</v>
      </c>
    </row>
    <row r="1365" spans="1:5" x14ac:dyDescent="0.25">
      <c r="A1365" t="s">
        <v>8219</v>
      </c>
      <c r="B1365">
        <v>18</v>
      </c>
      <c r="D1365" t="s">
        <v>8221</v>
      </c>
      <c r="E1365">
        <v>2</v>
      </c>
    </row>
    <row r="1366" spans="1:5" x14ac:dyDescent="0.25">
      <c r="A1366" t="s">
        <v>8219</v>
      </c>
      <c r="B1366">
        <v>28</v>
      </c>
      <c r="D1366" t="s">
        <v>8221</v>
      </c>
      <c r="E1366">
        <v>0</v>
      </c>
    </row>
    <row r="1367" spans="1:5" x14ac:dyDescent="0.25">
      <c r="A1367" t="s">
        <v>8219</v>
      </c>
      <c r="B1367">
        <v>11</v>
      </c>
      <c r="D1367" t="s">
        <v>8221</v>
      </c>
      <c r="E1367">
        <v>32</v>
      </c>
    </row>
    <row r="1368" spans="1:5" x14ac:dyDescent="0.25">
      <c r="A1368" t="s">
        <v>8219</v>
      </c>
      <c r="B1368">
        <v>263</v>
      </c>
      <c r="D1368" t="s">
        <v>8221</v>
      </c>
      <c r="E1368">
        <v>1</v>
      </c>
    </row>
    <row r="1369" spans="1:5" x14ac:dyDescent="0.25">
      <c r="A1369" t="s">
        <v>8219</v>
      </c>
      <c r="B1369">
        <v>394</v>
      </c>
      <c r="D1369" t="s">
        <v>8221</v>
      </c>
      <c r="E1369">
        <v>1</v>
      </c>
    </row>
    <row r="1370" spans="1:5" x14ac:dyDescent="0.25">
      <c r="A1370" t="s">
        <v>8219</v>
      </c>
      <c r="B1370">
        <v>1049</v>
      </c>
      <c r="D1370" t="s">
        <v>8221</v>
      </c>
      <c r="E1370">
        <v>1</v>
      </c>
    </row>
    <row r="1371" spans="1:5" x14ac:dyDescent="0.25">
      <c r="A1371" t="s">
        <v>8219</v>
      </c>
      <c r="B1371">
        <v>308</v>
      </c>
      <c r="D1371" t="s">
        <v>8221</v>
      </c>
      <c r="E1371">
        <v>0</v>
      </c>
    </row>
    <row r="1372" spans="1:5" x14ac:dyDescent="0.25">
      <c r="A1372" t="s">
        <v>8219</v>
      </c>
      <c r="B1372">
        <v>1088</v>
      </c>
      <c r="D1372" t="s">
        <v>8221</v>
      </c>
      <c r="E1372">
        <v>0</v>
      </c>
    </row>
    <row r="1373" spans="1:5" x14ac:dyDescent="0.25">
      <c r="A1373" t="s">
        <v>8219</v>
      </c>
      <c r="B1373">
        <v>73</v>
      </c>
      <c r="D1373" t="s">
        <v>8221</v>
      </c>
      <c r="E1373">
        <v>8</v>
      </c>
    </row>
    <row r="1374" spans="1:5" x14ac:dyDescent="0.25">
      <c r="A1374" t="s">
        <v>8219</v>
      </c>
      <c r="B1374">
        <v>143</v>
      </c>
      <c r="D1374" t="s">
        <v>8221</v>
      </c>
      <c r="E1374">
        <v>0</v>
      </c>
    </row>
    <row r="1375" spans="1:5" x14ac:dyDescent="0.25">
      <c r="A1375" t="s">
        <v>8219</v>
      </c>
      <c r="B1375">
        <v>1420</v>
      </c>
      <c r="D1375" t="s">
        <v>8221</v>
      </c>
      <c r="E1375">
        <v>1</v>
      </c>
    </row>
    <row r="1376" spans="1:5" x14ac:dyDescent="0.25">
      <c r="A1376" t="s">
        <v>8219</v>
      </c>
      <c r="B1376">
        <v>305</v>
      </c>
      <c r="D1376" t="s">
        <v>8221</v>
      </c>
      <c r="E1376">
        <v>16</v>
      </c>
    </row>
    <row r="1377" spans="1:5" x14ac:dyDescent="0.25">
      <c r="A1377" t="s">
        <v>8219</v>
      </c>
      <c r="B1377">
        <v>551</v>
      </c>
      <c r="D1377" t="s">
        <v>8221</v>
      </c>
      <c r="E1377">
        <v>12</v>
      </c>
    </row>
    <row r="1378" spans="1:5" x14ac:dyDescent="0.25">
      <c r="A1378" t="s">
        <v>8219</v>
      </c>
      <c r="B1378">
        <v>187</v>
      </c>
      <c r="D1378" t="s">
        <v>8221</v>
      </c>
      <c r="E1378">
        <v>4</v>
      </c>
    </row>
    <row r="1379" spans="1:5" x14ac:dyDescent="0.25">
      <c r="A1379" t="s">
        <v>8219</v>
      </c>
      <c r="B1379">
        <v>325</v>
      </c>
      <c r="D1379" t="s">
        <v>8221</v>
      </c>
      <c r="E1379">
        <v>2</v>
      </c>
    </row>
    <row r="1380" spans="1:5" x14ac:dyDescent="0.25">
      <c r="A1380" t="s">
        <v>8219</v>
      </c>
      <c r="B1380">
        <v>148</v>
      </c>
      <c r="D1380" t="s">
        <v>8221</v>
      </c>
      <c r="E1380">
        <v>3</v>
      </c>
    </row>
    <row r="1381" spans="1:5" x14ac:dyDescent="0.25">
      <c r="A1381" t="s">
        <v>8219</v>
      </c>
      <c r="B1381">
        <v>69</v>
      </c>
      <c r="D1381" t="s">
        <v>8221</v>
      </c>
      <c r="E1381">
        <v>0</v>
      </c>
    </row>
    <row r="1382" spans="1:5" x14ac:dyDescent="0.25">
      <c r="A1382" t="s">
        <v>8219</v>
      </c>
      <c r="B1382">
        <v>173</v>
      </c>
      <c r="D1382" t="s">
        <v>8221</v>
      </c>
      <c r="E1382">
        <v>3</v>
      </c>
    </row>
    <row r="1383" spans="1:5" x14ac:dyDescent="0.25">
      <c r="A1383" t="s">
        <v>8219</v>
      </c>
      <c r="B1383">
        <v>269</v>
      </c>
      <c r="D1383" t="s">
        <v>8221</v>
      </c>
      <c r="E1383">
        <v>4</v>
      </c>
    </row>
    <row r="1384" spans="1:5" x14ac:dyDescent="0.25">
      <c r="A1384" t="s">
        <v>8219</v>
      </c>
      <c r="B1384">
        <v>185</v>
      </c>
      <c r="D1384" t="s">
        <v>8221</v>
      </c>
      <c r="E1384">
        <v>2</v>
      </c>
    </row>
    <row r="1385" spans="1:5" x14ac:dyDescent="0.25">
      <c r="A1385" t="s">
        <v>8219</v>
      </c>
      <c r="B1385">
        <v>176</v>
      </c>
      <c r="D1385" t="s">
        <v>8221</v>
      </c>
      <c r="E1385">
        <v>10</v>
      </c>
    </row>
    <row r="1386" spans="1:5" x14ac:dyDescent="0.25">
      <c r="A1386" t="s">
        <v>8219</v>
      </c>
      <c r="B1386">
        <v>1019</v>
      </c>
      <c r="D1386" t="s">
        <v>8221</v>
      </c>
      <c r="E1386">
        <v>11</v>
      </c>
    </row>
    <row r="1387" spans="1:5" x14ac:dyDescent="0.25">
      <c r="A1387" t="s">
        <v>8219</v>
      </c>
      <c r="B1387">
        <v>113</v>
      </c>
      <c r="D1387" t="s">
        <v>8221</v>
      </c>
      <c r="E1387">
        <v>6</v>
      </c>
    </row>
    <row r="1388" spans="1:5" x14ac:dyDescent="0.25">
      <c r="A1388" t="s">
        <v>8219</v>
      </c>
      <c r="B1388">
        <v>404</v>
      </c>
      <c r="D1388" t="s">
        <v>8221</v>
      </c>
      <c r="E1388">
        <v>2</v>
      </c>
    </row>
    <row r="1389" spans="1:5" x14ac:dyDescent="0.25">
      <c r="A1389" t="s">
        <v>8219</v>
      </c>
      <c r="B1389">
        <v>707</v>
      </c>
      <c r="D1389" t="s">
        <v>8221</v>
      </c>
      <c r="E1389">
        <v>6</v>
      </c>
    </row>
    <row r="1390" spans="1:5" x14ac:dyDescent="0.25">
      <c r="A1390" t="s">
        <v>8219</v>
      </c>
      <c r="B1390">
        <v>392</v>
      </c>
      <c r="D1390" t="s">
        <v>8221</v>
      </c>
      <c r="E1390">
        <v>8</v>
      </c>
    </row>
    <row r="1391" spans="1:5" x14ac:dyDescent="0.25">
      <c r="A1391" t="s">
        <v>8219</v>
      </c>
      <c r="B1391">
        <v>23</v>
      </c>
      <c r="D1391" t="s">
        <v>8221</v>
      </c>
      <c r="E1391">
        <v>37</v>
      </c>
    </row>
    <row r="1392" spans="1:5" x14ac:dyDescent="0.25">
      <c r="A1392" t="s">
        <v>8219</v>
      </c>
      <c r="B1392">
        <v>682</v>
      </c>
      <c r="D1392" t="s">
        <v>8221</v>
      </c>
      <c r="E1392">
        <v>11</v>
      </c>
    </row>
    <row r="1393" spans="1:5" x14ac:dyDescent="0.25">
      <c r="A1393" t="s">
        <v>8219</v>
      </c>
      <c r="B1393">
        <v>37</v>
      </c>
      <c r="D1393" t="s">
        <v>8221</v>
      </c>
      <c r="E1393">
        <v>0</v>
      </c>
    </row>
    <row r="1394" spans="1:5" x14ac:dyDescent="0.25">
      <c r="A1394" t="s">
        <v>8219</v>
      </c>
      <c r="B1394">
        <v>146</v>
      </c>
      <c r="D1394" t="s">
        <v>8221</v>
      </c>
      <c r="E1394">
        <v>10</v>
      </c>
    </row>
    <row r="1395" spans="1:5" x14ac:dyDescent="0.25">
      <c r="A1395" t="s">
        <v>8219</v>
      </c>
      <c r="B1395">
        <v>119</v>
      </c>
      <c r="D1395" t="s">
        <v>8221</v>
      </c>
      <c r="E1395">
        <v>6</v>
      </c>
    </row>
    <row r="1396" spans="1:5" x14ac:dyDescent="0.25">
      <c r="A1396" t="s">
        <v>8219</v>
      </c>
      <c r="B1396">
        <v>163</v>
      </c>
      <c r="D1396" t="s">
        <v>8221</v>
      </c>
      <c r="E1396">
        <v>8</v>
      </c>
    </row>
    <row r="1397" spans="1:5" x14ac:dyDescent="0.25">
      <c r="A1397" t="s">
        <v>8219</v>
      </c>
      <c r="B1397">
        <v>339</v>
      </c>
      <c r="D1397" t="s">
        <v>8221</v>
      </c>
      <c r="E1397">
        <v>6</v>
      </c>
    </row>
    <row r="1398" spans="1:5" x14ac:dyDescent="0.25">
      <c r="A1398" t="s">
        <v>8219</v>
      </c>
      <c r="B1398">
        <v>58</v>
      </c>
      <c r="D1398" t="s">
        <v>8221</v>
      </c>
      <c r="E1398">
        <v>7</v>
      </c>
    </row>
    <row r="1399" spans="1:5" x14ac:dyDescent="0.25">
      <c r="A1399" t="s">
        <v>8219</v>
      </c>
      <c r="B1399">
        <v>456</v>
      </c>
      <c r="D1399" t="s">
        <v>8221</v>
      </c>
      <c r="E1399">
        <v>7</v>
      </c>
    </row>
    <row r="1400" spans="1:5" x14ac:dyDescent="0.25">
      <c r="A1400" t="s">
        <v>8219</v>
      </c>
      <c r="B1400">
        <v>15</v>
      </c>
      <c r="D1400" t="s">
        <v>8221</v>
      </c>
      <c r="E1400">
        <v>5</v>
      </c>
    </row>
    <row r="1401" spans="1:5" x14ac:dyDescent="0.25">
      <c r="A1401" t="s">
        <v>8219</v>
      </c>
      <c r="B1401">
        <v>191</v>
      </c>
      <c r="D1401" t="s">
        <v>8221</v>
      </c>
      <c r="E1401">
        <v>46</v>
      </c>
    </row>
    <row r="1402" spans="1:5" x14ac:dyDescent="0.25">
      <c r="A1402" t="s">
        <v>8219</v>
      </c>
      <c r="B1402">
        <v>17</v>
      </c>
      <c r="D1402" t="s">
        <v>8221</v>
      </c>
      <c r="E1402">
        <v>10</v>
      </c>
    </row>
    <row r="1403" spans="1:5" x14ac:dyDescent="0.25">
      <c r="A1403" t="s">
        <v>8219</v>
      </c>
      <c r="B1403">
        <v>28</v>
      </c>
      <c r="D1403" t="s">
        <v>8221</v>
      </c>
      <c r="E1403">
        <v>19</v>
      </c>
    </row>
    <row r="1404" spans="1:5" x14ac:dyDescent="0.25">
      <c r="A1404" t="s">
        <v>8219</v>
      </c>
      <c r="B1404">
        <v>18</v>
      </c>
      <c r="D1404" t="s">
        <v>8221</v>
      </c>
      <c r="E1404">
        <v>13</v>
      </c>
    </row>
    <row r="1405" spans="1:5" x14ac:dyDescent="0.25">
      <c r="A1405" t="s">
        <v>8219</v>
      </c>
      <c r="B1405">
        <v>61</v>
      </c>
      <c r="D1405" t="s">
        <v>8221</v>
      </c>
      <c r="E1405">
        <v>13</v>
      </c>
    </row>
    <row r="1406" spans="1:5" x14ac:dyDescent="0.25">
      <c r="A1406" t="s">
        <v>8219</v>
      </c>
      <c r="B1406">
        <v>108</v>
      </c>
      <c r="D1406" t="s">
        <v>8221</v>
      </c>
      <c r="E1406">
        <v>4</v>
      </c>
    </row>
    <row r="1407" spans="1:5" x14ac:dyDescent="0.25">
      <c r="A1407" t="s">
        <v>8219</v>
      </c>
      <c r="B1407">
        <v>142</v>
      </c>
      <c r="D1407" t="s">
        <v>8221</v>
      </c>
      <c r="E1407">
        <v>0</v>
      </c>
    </row>
    <row r="1408" spans="1:5" x14ac:dyDescent="0.25">
      <c r="A1408" t="s">
        <v>8219</v>
      </c>
      <c r="B1408">
        <v>74</v>
      </c>
      <c r="D1408" t="s">
        <v>8221</v>
      </c>
      <c r="E1408">
        <v>3</v>
      </c>
    </row>
    <row r="1409" spans="1:5" x14ac:dyDescent="0.25">
      <c r="A1409" t="s">
        <v>8219</v>
      </c>
      <c r="B1409">
        <v>38</v>
      </c>
      <c r="D1409" t="s">
        <v>8221</v>
      </c>
      <c r="E1409">
        <v>1</v>
      </c>
    </row>
    <row r="1410" spans="1:5" x14ac:dyDescent="0.25">
      <c r="A1410" t="s">
        <v>8219</v>
      </c>
      <c r="B1410">
        <v>20</v>
      </c>
      <c r="D1410" t="s">
        <v>8221</v>
      </c>
      <c r="E1410">
        <v>9</v>
      </c>
    </row>
    <row r="1411" spans="1:5" x14ac:dyDescent="0.25">
      <c r="A1411" t="s">
        <v>8219</v>
      </c>
      <c r="B1411">
        <v>24</v>
      </c>
      <c r="D1411" t="s">
        <v>8221</v>
      </c>
      <c r="E1411">
        <v>1</v>
      </c>
    </row>
    <row r="1412" spans="1:5" x14ac:dyDescent="0.25">
      <c r="A1412" t="s">
        <v>8219</v>
      </c>
      <c r="B1412">
        <v>66</v>
      </c>
      <c r="D1412" t="s">
        <v>8221</v>
      </c>
      <c r="E1412">
        <v>1</v>
      </c>
    </row>
    <row r="1413" spans="1:5" x14ac:dyDescent="0.25">
      <c r="A1413" t="s">
        <v>8219</v>
      </c>
      <c r="B1413">
        <v>28</v>
      </c>
      <c r="D1413" t="s">
        <v>8221</v>
      </c>
      <c r="E1413">
        <v>4</v>
      </c>
    </row>
    <row r="1414" spans="1:5" x14ac:dyDescent="0.25">
      <c r="A1414" t="s">
        <v>8219</v>
      </c>
      <c r="B1414">
        <v>24</v>
      </c>
      <c r="D1414" t="s">
        <v>8221</v>
      </c>
      <c r="E1414">
        <v>17</v>
      </c>
    </row>
    <row r="1415" spans="1:5" x14ac:dyDescent="0.25">
      <c r="A1415" t="s">
        <v>8219</v>
      </c>
      <c r="B1415">
        <v>73</v>
      </c>
      <c r="D1415" t="s">
        <v>8221</v>
      </c>
      <c r="E1415">
        <v>0</v>
      </c>
    </row>
    <row r="1416" spans="1:5" x14ac:dyDescent="0.25">
      <c r="A1416" t="s">
        <v>8219</v>
      </c>
      <c r="B1416">
        <v>3</v>
      </c>
      <c r="D1416" t="s">
        <v>8221</v>
      </c>
      <c r="E1416">
        <v>12</v>
      </c>
    </row>
    <row r="1417" spans="1:5" x14ac:dyDescent="0.25">
      <c r="A1417" t="s">
        <v>8219</v>
      </c>
      <c r="B1417">
        <v>20</v>
      </c>
      <c r="D1417" t="s">
        <v>8221</v>
      </c>
      <c r="E1417">
        <v>14</v>
      </c>
    </row>
    <row r="1418" spans="1:5" x14ac:dyDescent="0.25">
      <c r="A1418" t="s">
        <v>8219</v>
      </c>
      <c r="B1418">
        <v>21</v>
      </c>
      <c r="D1418" t="s">
        <v>8221</v>
      </c>
      <c r="E1418">
        <v>1</v>
      </c>
    </row>
    <row r="1419" spans="1:5" x14ac:dyDescent="0.25">
      <c r="A1419" t="s">
        <v>8219</v>
      </c>
      <c r="B1419">
        <v>94</v>
      </c>
      <c r="D1419" t="s">
        <v>8221</v>
      </c>
      <c r="E1419">
        <v>14</v>
      </c>
    </row>
    <row r="1420" spans="1:5" x14ac:dyDescent="0.25">
      <c r="A1420" t="s">
        <v>8219</v>
      </c>
      <c r="B1420">
        <v>139</v>
      </c>
      <c r="D1420" t="s">
        <v>8221</v>
      </c>
      <c r="E1420">
        <v>4</v>
      </c>
    </row>
    <row r="1421" spans="1:5" x14ac:dyDescent="0.25">
      <c r="A1421" t="s">
        <v>8219</v>
      </c>
      <c r="B1421">
        <v>130</v>
      </c>
      <c r="D1421" t="s">
        <v>8221</v>
      </c>
      <c r="E1421">
        <v>2</v>
      </c>
    </row>
    <row r="1422" spans="1:5" x14ac:dyDescent="0.25">
      <c r="A1422" t="s">
        <v>8219</v>
      </c>
      <c r="B1422">
        <v>31</v>
      </c>
      <c r="D1422" t="s">
        <v>8221</v>
      </c>
      <c r="E1422">
        <v>1</v>
      </c>
    </row>
    <row r="1423" spans="1:5" x14ac:dyDescent="0.25">
      <c r="A1423" t="s">
        <v>8219</v>
      </c>
      <c r="B1423">
        <v>13</v>
      </c>
      <c r="D1423" t="s">
        <v>8221</v>
      </c>
      <c r="E1423">
        <v>2</v>
      </c>
    </row>
    <row r="1424" spans="1:5" x14ac:dyDescent="0.25">
      <c r="A1424" t="s">
        <v>8219</v>
      </c>
      <c r="B1424">
        <v>90</v>
      </c>
      <c r="D1424" t="s">
        <v>8221</v>
      </c>
      <c r="E1424">
        <v>1</v>
      </c>
    </row>
    <row r="1425" spans="1:5" x14ac:dyDescent="0.25">
      <c r="A1425" t="s">
        <v>8219</v>
      </c>
      <c r="B1425">
        <v>141</v>
      </c>
      <c r="D1425" t="s">
        <v>8221</v>
      </c>
      <c r="E1425">
        <v>1</v>
      </c>
    </row>
    <row r="1426" spans="1:5" x14ac:dyDescent="0.25">
      <c r="A1426" t="s">
        <v>8219</v>
      </c>
      <c r="B1426">
        <v>23</v>
      </c>
      <c r="D1426" t="s">
        <v>8221</v>
      </c>
      <c r="E1426">
        <v>4</v>
      </c>
    </row>
    <row r="1427" spans="1:5" x14ac:dyDescent="0.25">
      <c r="A1427" t="s">
        <v>8219</v>
      </c>
      <c r="B1427">
        <v>18</v>
      </c>
      <c r="D1427" t="s">
        <v>8221</v>
      </c>
      <c r="E1427">
        <v>3</v>
      </c>
    </row>
    <row r="1428" spans="1:5" x14ac:dyDescent="0.25">
      <c r="A1428" t="s">
        <v>8219</v>
      </c>
      <c r="B1428">
        <v>76</v>
      </c>
      <c r="D1428" t="s">
        <v>8221</v>
      </c>
      <c r="E1428">
        <v>38</v>
      </c>
    </row>
    <row r="1429" spans="1:5" x14ac:dyDescent="0.25">
      <c r="A1429" t="s">
        <v>8219</v>
      </c>
      <c r="B1429">
        <v>93</v>
      </c>
      <c r="D1429" t="s">
        <v>8221</v>
      </c>
      <c r="E1429">
        <v>4</v>
      </c>
    </row>
    <row r="1430" spans="1:5" x14ac:dyDescent="0.25">
      <c r="A1430" t="s">
        <v>8219</v>
      </c>
      <c r="B1430">
        <v>69</v>
      </c>
      <c r="D1430" t="s">
        <v>8221</v>
      </c>
      <c r="E1430">
        <v>0</v>
      </c>
    </row>
    <row r="1431" spans="1:5" x14ac:dyDescent="0.25">
      <c r="A1431" t="s">
        <v>8219</v>
      </c>
      <c r="B1431">
        <v>21</v>
      </c>
      <c r="D1431" t="s">
        <v>8221</v>
      </c>
      <c r="E1431">
        <v>2</v>
      </c>
    </row>
    <row r="1432" spans="1:5" x14ac:dyDescent="0.25">
      <c r="A1432" t="s">
        <v>8219</v>
      </c>
      <c r="B1432">
        <v>57</v>
      </c>
      <c r="D1432" t="s">
        <v>8221</v>
      </c>
      <c r="E1432">
        <v>0</v>
      </c>
    </row>
    <row r="1433" spans="1:5" x14ac:dyDescent="0.25">
      <c r="A1433" t="s">
        <v>8219</v>
      </c>
      <c r="B1433">
        <v>108</v>
      </c>
      <c r="D1433" t="s">
        <v>8221</v>
      </c>
      <c r="E1433">
        <v>1</v>
      </c>
    </row>
    <row r="1434" spans="1:5" x14ac:dyDescent="0.25">
      <c r="A1434" t="s">
        <v>8219</v>
      </c>
      <c r="B1434">
        <v>83</v>
      </c>
      <c r="D1434" t="s">
        <v>8221</v>
      </c>
      <c r="E1434">
        <v>7</v>
      </c>
    </row>
    <row r="1435" spans="1:5" x14ac:dyDescent="0.25">
      <c r="A1435" t="s">
        <v>8219</v>
      </c>
      <c r="B1435">
        <v>96</v>
      </c>
      <c r="D1435" t="s">
        <v>8221</v>
      </c>
      <c r="E1435">
        <v>2</v>
      </c>
    </row>
    <row r="1436" spans="1:5" x14ac:dyDescent="0.25">
      <c r="A1436" t="s">
        <v>8219</v>
      </c>
      <c r="B1436">
        <v>64</v>
      </c>
      <c r="D1436" t="s">
        <v>8221</v>
      </c>
      <c r="E1436">
        <v>4</v>
      </c>
    </row>
    <row r="1437" spans="1:5" x14ac:dyDescent="0.25">
      <c r="A1437" t="s">
        <v>8219</v>
      </c>
      <c r="B1437">
        <v>14</v>
      </c>
      <c r="D1437" t="s">
        <v>8221</v>
      </c>
      <c r="E1437">
        <v>4</v>
      </c>
    </row>
    <row r="1438" spans="1:5" x14ac:dyDescent="0.25">
      <c r="A1438" t="s">
        <v>8219</v>
      </c>
      <c r="B1438">
        <v>169</v>
      </c>
      <c r="D1438" t="s">
        <v>8221</v>
      </c>
      <c r="E1438">
        <v>3</v>
      </c>
    </row>
    <row r="1439" spans="1:5" x14ac:dyDescent="0.25">
      <c r="A1439" t="s">
        <v>8219</v>
      </c>
      <c r="B1439">
        <v>33</v>
      </c>
      <c r="D1439" t="s">
        <v>8221</v>
      </c>
      <c r="E1439">
        <v>2</v>
      </c>
    </row>
    <row r="1440" spans="1:5" x14ac:dyDescent="0.25">
      <c r="A1440" t="s">
        <v>8219</v>
      </c>
      <c r="B1440">
        <v>102</v>
      </c>
      <c r="D1440" t="s">
        <v>8221</v>
      </c>
      <c r="E1440">
        <v>197</v>
      </c>
    </row>
    <row r="1441" spans="1:5" x14ac:dyDescent="0.25">
      <c r="A1441" t="s">
        <v>8219</v>
      </c>
      <c r="B1441">
        <v>104</v>
      </c>
      <c r="D1441" t="s">
        <v>8221</v>
      </c>
      <c r="E1441">
        <v>0</v>
      </c>
    </row>
    <row r="1442" spans="1:5" x14ac:dyDescent="0.25">
      <c r="A1442" t="s">
        <v>8219</v>
      </c>
      <c r="B1442">
        <v>20</v>
      </c>
      <c r="D1442" t="s">
        <v>8221</v>
      </c>
      <c r="E1442">
        <v>1</v>
      </c>
    </row>
    <row r="1443" spans="1:5" x14ac:dyDescent="0.25">
      <c r="A1443" t="s">
        <v>8219</v>
      </c>
      <c r="B1443">
        <v>35</v>
      </c>
      <c r="D1443" t="s">
        <v>8221</v>
      </c>
      <c r="E1443">
        <v>4</v>
      </c>
    </row>
    <row r="1444" spans="1:5" x14ac:dyDescent="0.25">
      <c r="A1444" t="s">
        <v>8219</v>
      </c>
      <c r="B1444">
        <v>94</v>
      </c>
      <c r="D1444" t="s">
        <v>8221</v>
      </c>
      <c r="E1444">
        <v>0</v>
      </c>
    </row>
    <row r="1445" spans="1:5" x14ac:dyDescent="0.25">
      <c r="A1445" t="s">
        <v>8219</v>
      </c>
      <c r="B1445">
        <v>14</v>
      </c>
      <c r="D1445" t="s">
        <v>8221</v>
      </c>
      <c r="E1445">
        <v>7</v>
      </c>
    </row>
    <row r="1446" spans="1:5" x14ac:dyDescent="0.25">
      <c r="A1446" t="s">
        <v>8219</v>
      </c>
      <c r="B1446">
        <v>15</v>
      </c>
      <c r="D1446" t="s">
        <v>8221</v>
      </c>
      <c r="E1446">
        <v>11</v>
      </c>
    </row>
    <row r="1447" spans="1:5" x14ac:dyDescent="0.25">
      <c r="A1447" t="s">
        <v>8219</v>
      </c>
      <c r="B1447">
        <v>51</v>
      </c>
      <c r="D1447" t="s">
        <v>8221</v>
      </c>
      <c r="E1447">
        <v>0</v>
      </c>
    </row>
    <row r="1448" spans="1:5" x14ac:dyDescent="0.25">
      <c r="A1448" t="s">
        <v>8219</v>
      </c>
      <c r="B1448">
        <v>19</v>
      </c>
      <c r="D1448" t="s">
        <v>8221</v>
      </c>
      <c r="E1448">
        <v>6</v>
      </c>
    </row>
    <row r="1449" spans="1:5" x14ac:dyDescent="0.25">
      <c r="A1449" t="s">
        <v>8219</v>
      </c>
      <c r="B1449">
        <v>23</v>
      </c>
      <c r="D1449" t="s">
        <v>8221</v>
      </c>
      <c r="E1449">
        <v>0</v>
      </c>
    </row>
    <row r="1450" spans="1:5" x14ac:dyDescent="0.25">
      <c r="A1450" t="s">
        <v>8219</v>
      </c>
      <c r="B1450">
        <v>97</v>
      </c>
      <c r="D1450" t="s">
        <v>8221</v>
      </c>
      <c r="E1450">
        <v>7</v>
      </c>
    </row>
    <row r="1451" spans="1:5" x14ac:dyDescent="0.25">
      <c r="A1451" t="s">
        <v>8219</v>
      </c>
      <c r="B1451">
        <v>76</v>
      </c>
      <c r="D1451" t="s">
        <v>8221</v>
      </c>
      <c r="E1451">
        <v>94</v>
      </c>
    </row>
    <row r="1452" spans="1:5" x14ac:dyDescent="0.25">
      <c r="A1452" t="s">
        <v>8219</v>
      </c>
      <c r="B1452">
        <v>11</v>
      </c>
      <c r="D1452" t="s">
        <v>8221</v>
      </c>
      <c r="E1452">
        <v>2</v>
      </c>
    </row>
    <row r="1453" spans="1:5" x14ac:dyDescent="0.25">
      <c r="A1453" t="s">
        <v>8219</v>
      </c>
      <c r="B1453">
        <v>52</v>
      </c>
      <c r="D1453" t="s">
        <v>8221</v>
      </c>
      <c r="E1453">
        <v>25</v>
      </c>
    </row>
    <row r="1454" spans="1:5" x14ac:dyDescent="0.25">
      <c r="A1454" t="s">
        <v>8219</v>
      </c>
      <c r="B1454">
        <v>95</v>
      </c>
      <c r="D1454" t="s">
        <v>8221</v>
      </c>
      <c r="E1454">
        <v>17</v>
      </c>
    </row>
    <row r="1455" spans="1:5" x14ac:dyDescent="0.25">
      <c r="A1455" t="s">
        <v>8219</v>
      </c>
      <c r="B1455">
        <v>35</v>
      </c>
      <c r="D1455" t="s">
        <v>8221</v>
      </c>
      <c r="E1455">
        <v>2</v>
      </c>
    </row>
    <row r="1456" spans="1:5" x14ac:dyDescent="0.25">
      <c r="A1456" t="s">
        <v>8219</v>
      </c>
      <c r="B1456">
        <v>21</v>
      </c>
      <c r="D1456" t="s">
        <v>8221</v>
      </c>
      <c r="E1456">
        <v>4</v>
      </c>
    </row>
    <row r="1457" spans="1:5" x14ac:dyDescent="0.25">
      <c r="A1457" t="s">
        <v>8219</v>
      </c>
      <c r="B1457">
        <v>93</v>
      </c>
      <c r="D1457" t="s">
        <v>8221</v>
      </c>
      <c r="E1457">
        <v>5</v>
      </c>
    </row>
    <row r="1458" spans="1:5" x14ac:dyDescent="0.25">
      <c r="A1458" t="s">
        <v>8219</v>
      </c>
      <c r="B1458">
        <v>11</v>
      </c>
      <c r="D1458" t="s">
        <v>8221</v>
      </c>
      <c r="E1458">
        <v>2</v>
      </c>
    </row>
    <row r="1459" spans="1:5" x14ac:dyDescent="0.25">
      <c r="A1459" t="s">
        <v>8219</v>
      </c>
      <c r="B1459">
        <v>21</v>
      </c>
      <c r="D1459" t="s">
        <v>8221</v>
      </c>
      <c r="E1459">
        <v>2</v>
      </c>
    </row>
    <row r="1460" spans="1:5" x14ac:dyDescent="0.25">
      <c r="A1460" t="s">
        <v>8219</v>
      </c>
      <c r="B1460">
        <v>54</v>
      </c>
      <c r="D1460" t="s">
        <v>8221</v>
      </c>
      <c r="E1460">
        <v>3</v>
      </c>
    </row>
    <row r="1461" spans="1:5" x14ac:dyDescent="0.25">
      <c r="A1461" t="s">
        <v>8219</v>
      </c>
      <c r="B1461">
        <v>31</v>
      </c>
      <c r="D1461" t="s">
        <v>8221</v>
      </c>
      <c r="E1461">
        <v>0</v>
      </c>
    </row>
    <row r="1462" spans="1:5" x14ac:dyDescent="0.25">
      <c r="A1462" t="s">
        <v>8219</v>
      </c>
      <c r="B1462">
        <v>132</v>
      </c>
      <c r="D1462" t="s">
        <v>8221</v>
      </c>
      <c r="E1462">
        <v>4</v>
      </c>
    </row>
    <row r="1463" spans="1:5" x14ac:dyDescent="0.25">
      <c r="A1463" t="s">
        <v>8219</v>
      </c>
      <c r="B1463">
        <v>3</v>
      </c>
      <c r="D1463" t="s">
        <v>8221</v>
      </c>
      <c r="E1463">
        <v>1</v>
      </c>
    </row>
    <row r="1464" spans="1:5" x14ac:dyDescent="0.25">
      <c r="A1464" t="s">
        <v>8219</v>
      </c>
      <c r="B1464">
        <v>6</v>
      </c>
      <c r="D1464" t="s">
        <v>8221</v>
      </c>
      <c r="E1464">
        <v>12</v>
      </c>
    </row>
    <row r="1465" spans="1:5" x14ac:dyDescent="0.25">
      <c r="A1465" t="s">
        <v>8219</v>
      </c>
      <c r="B1465">
        <v>10</v>
      </c>
      <c r="D1465" t="s">
        <v>8221</v>
      </c>
      <c r="E1465">
        <v>4</v>
      </c>
    </row>
    <row r="1466" spans="1:5" x14ac:dyDescent="0.25">
      <c r="A1466" t="s">
        <v>8219</v>
      </c>
      <c r="B1466">
        <v>147</v>
      </c>
      <c r="D1466" t="s">
        <v>8221</v>
      </c>
      <c r="E1466">
        <v>91</v>
      </c>
    </row>
    <row r="1467" spans="1:5" x14ac:dyDescent="0.25">
      <c r="A1467" t="s">
        <v>8219</v>
      </c>
      <c r="B1467">
        <v>199</v>
      </c>
      <c r="D1467" t="s">
        <v>8221</v>
      </c>
      <c r="E1467">
        <v>1</v>
      </c>
    </row>
    <row r="1468" spans="1:5" x14ac:dyDescent="0.25">
      <c r="A1468" t="s">
        <v>8219</v>
      </c>
      <c r="B1468">
        <v>50</v>
      </c>
      <c r="D1468" t="s">
        <v>8221</v>
      </c>
      <c r="E1468">
        <v>1</v>
      </c>
    </row>
    <row r="1469" spans="1:5" x14ac:dyDescent="0.25">
      <c r="A1469" t="s">
        <v>8219</v>
      </c>
      <c r="B1469">
        <v>21</v>
      </c>
      <c r="D1469" t="s">
        <v>8221</v>
      </c>
      <c r="E1469">
        <v>0</v>
      </c>
    </row>
    <row r="1470" spans="1:5" x14ac:dyDescent="0.25">
      <c r="A1470" t="s">
        <v>8219</v>
      </c>
      <c r="B1470">
        <v>24</v>
      </c>
      <c r="D1470" t="s">
        <v>8221</v>
      </c>
      <c r="E1470">
        <v>13</v>
      </c>
    </row>
    <row r="1471" spans="1:5" x14ac:dyDescent="0.25">
      <c r="A1471" t="s">
        <v>8219</v>
      </c>
      <c r="B1471">
        <v>32</v>
      </c>
      <c r="D1471" t="s">
        <v>8221</v>
      </c>
      <c r="E1471">
        <v>2</v>
      </c>
    </row>
    <row r="1472" spans="1:5" x14ac:dyDescent="0.25">
      <c r="A1472" t="s">
        <v>8219</v>
      </c>
      <c r="B1472">
        <v>62</v>
      </c>
      <c r="D1472" t="s">
        <v>8221</v>
      </c>
      <c r="E1472">
        <v>0</v>
      </c>
    </row>
    <row r="1473" spans="1:5" x14ac:dyDescent="0.25">
      <c r="A1473" t="s">
        <v>8219</v>
      </c>
      <c r="B1473">
        <v>9</v>
      </c>
      <c r="D1473" t="s">
        <v>8221</v>
      </c>
      <c r="E1473">
        <v>21</v>
      </c>
    </row>
    <row r="1474" spans="1:5" x14ac:dyDescent="0.25">
      <c r="A1474" t="s">
        <v>8219</v>
      </c>
      <c r="B1474">
        <v>38</v>
      </c>
      <c r="D1474" t="s">
        <v>8221</v>
      </c>
      <c r="E1474">
        <v>9</v>
      </c>
    </row>
    <row r="1475" spans="1:5" x14ac:dyDescent="0.25">
      <c r="A1475" t="s">
        <v>8219</v>
      </c>
      <c r="B1475">
        <v>54</v>
      </c>
      <c r="D1475" t="s">
        <v>8221</v>
      </c>
      <c r="E1475">
        <v>6</v>
      </c>
    </row>
    <row r="1476" spans="1:5" x14ac:dyDescent="0.25">
      <c r="A1476" t="s">
        <v>8219</v>
      </c>
      <c r="B1476">
        <v>37</v>
      </c>
      <c r="D1476" t="s">
        <v>8221</v>
      </c>
      <c r="E1476">
        <v>4</v>
      </c>
    </row>
    <row r="1477" spans="1:5" x14ac:dyDescent="0.25">
      <c r="A1477" t="s">
        <v>8219</v>
      </c>
      <c r="B1477">
        <v>39</v>
      </c>
      <c r="D1477" t="s">
        <v>8221</v>
      </c>
      <c r="E1477">
        <v>7</v>
      </c>
    </row>
    <row r="1478" spans="1:5" x14ac:dyDescent="0.25">
      <c r="A1478" t="s">
        <v>8219</v>
      </c>
      <c r="B1478">
        <v>34</v>
      </c>
      <c r="D1478" t="s">
        <v>8221</v>
      </c>
      <c r="E1478">
        <v>5</v>
      </c>
    </row>
    <row r="1479" spans="1:5" x14ac:dyDescent="0.25">
      <c r="A1479" t="s">
        <v>8219</v>
      </c>
      <c r="B1479">
        <v>55</v>
      </c>
      <c r="D1479" t="s">
        <v>8221</v>
      </c>
      <c r="E1479">
        <v>0</v>
      </c>
    </row>
    <row r="1480" spans="1:5" x14ac:dyDescent="0.25">
      <c r="A1480" t="s">
        <v>8219</v>
      </c>
      <c r="B1480">
        <v>32</v>
      </c>
      <c r="D1480" t="s">
        <v>8221</v>
      </c>
      <c r="E1480">
        <v>3</v>
      </c>
    </row>
    <row r="1481" spans="1:5" x14ac:dyDescent="0.25">
      <c r="A1481" t="s">
        <v>8219</v>
      </c>
      <c r="B1481">
        <v>25</v>
      </c>
      <c r="D1481" t="s">
        <v>8221</v>
      </c>
      <c r="E1481">
        <v>9</v>
      </c>
    </row>
    <row r="1482" spans="1:5" x14ac:dyDescent="0.25">
      <c r="A1482" t="s">
        <v>8219</v>
      </c>
      <c r="B1482">
        <v>33</v>
      </c>
      <c r="D1482" t="s">
        <v>8221</v>
      </c>
      <c r="E1482">
        <v>6</v>
      </c>
    </row>
    <row r="1483" spans="1:5" x14ac:dyDescent="0.25">
      <c r="A1483" t="s">
        <v>8219</v>
      </c>
      <c r="B1483">
        <v>108</v>
      </c>
      <c r="D1483" t="s">
        <v>8221</v>
      </c>
      <c r="E1483">
        <v>4</v>
      </c>
    </row>
    <row r="1484" spans="1:5" x14ac:dyDescent="0.25">
      <c r="A1484" t="s">
        <v>8219</v>
      </c>
      <c r="B1484">
        <v>20</v>
      </c>
      <c r="D1484" t="s">
        <v>8221</v>
      </c>
      <c r="E1484">
        <v>1</v>
      </c>
    </row>
    <row r="1485" spans="1:5" x14ac:dyDescent="0.25">
      <c r="A1485" t="s">
        <v>8219</v>
      </c>
      <c r="B1485">
        <v>98</v>
      </c>
      <c r="D1485" t="s">
        <v>8221</v>
      </c>
      <c r="E1485">
        <v>17</v>
      </c>
    </row>
    <row r="1486" spans="1:5" x14ac:dyDescent="0.25">
      <c r="A1486" t="s">
        <v>8219</v>
      </c>
      <c r="B1486">
        <v>196</v>
      </c>
      <c r="D1486" t="s">
        <v>8221</v>
      </c>
      <c r="E1486">
        <v>1</v>
      </c>
    </row>
    <row r="1487" spans="1:5" x14ac:dyDescent="0.25">
      <c r="A1487" t="s">
        <v>8219</v>
      </c>
      <c r="B1487">
        <v>39</v>
      </c>
      <c r="D1487" t="s">
        <v>8221</v>
      </c>
      <c r="E1487">
        <v>13</v>
      </c>
    </row>
    <row r="1488" spans="1:5" x14ac:dyDescent="0.25">
      <c r="A1488" t="s">
        <v>8219</v>
      </c>
      <c r="B1488">
        <v>128</v>
      </c>
      <c r="D1488" t="s">
        <v>8221</v>
      </c>
      <c r="E1488">
        <v>6</v>
      </c>
    </row>
    <row r="1489" spans="1:5" x14ac:dyDescent="0.25">
      <c r="A1489" t="s">
        <v>8219</v>
      </c>
      <c r="B1489">
        <v>71</v>
      </c>
      <c r="D1489" t="s">
        <v>8221</v>
      </c>
      <c r="E1489">
        <v>0</v>
      </c>
    </row>
    <row r="1490" spans="1:5" x14ac:dyDescent="0.25">
      <c r="A1490" t="s">
        <v>8219</v>
      </c>
      <c r="B1490">
        <v>47</v>
      </c>
      <c r="D1490" t="s">
        <v>8221</v>
      </c>
      <c r="E1490">
        <v>2</v>
      </c>
    </row>
    <row r="1491" spans="1:5" x14ac:dyDescent="0.25">
      <c r="A1491" t="s">
        <v>8219</v>
      </c>
      <c r="B1491">
        <v>17</v>
      </c>
      <c r="D1491" t="s">
        <v>8221</v>
      </c>
      <c r="E1491">
        <v>2</v>
      </c>
    </row>
    <row r="1492" spans="1:5" x14ac:dyDescent="0.25">
      <c r="A1492" t="s">
        <v>8219</v>
      </c>
      <c r="B1492">
        <v>91</v>
      </c>
      <c r="D1492" t="s">
        <v>8221</v>
      </c>
      <c r="E1492">
        <v>21</v>
      </c>
    </row>
    <row r="1493" spans="1:5" x14ac:dyDescent="0.25">
      <c r="A1493" t="s">
        <v>8219</v>
      </c>
      <c r="B1493">
        <v>43</v>
      </c>
      <c r="D1493" t="s">
        <v>8221</v>
      </c>
      <c r="E1493">
        <v>13</v>
      </c>
    </row>
    <row r="1494" spans="1:5" x14ac:dyDescent="0.25">
      <c r="A1494" t="s">
        <v>8219</v>
      </c>
      <c r="B1494">
        <v>17</v>
      </c>
      <c r="D1494" t="s">
        <v>8221</v>
      </c>
      <c r="E1494">
        <v>0</v>
      </c>
    </row>
    <row r="1495" spans="1:5" x14ac:dyDescent="0.25">
      <c r="A1495" t="s">
        <v>8219</v>
      </c>
      <c r="B1495">
        <v>33</v>
      </c>
      <c r="D1495" t="s">
        <v>8221</v>
      </c>
      <c r="E1495">
        <v>6</v>
      </c>
    </row>
    <row r="1496" spans="1:5" x14ac:dyDescent="0.25">
      <c r="A1496" t="s">
        <v>8219</v>
      </c>
      <c r="B1496">
        <v>87</v>
      </c>
      <c r="D1496" t="s">
        <v>8221</v>
      </c>
      <c r="E1496">
        <v>0</v>
      </c>
    </row>
    <row r="1497" spans="1:5" x14ac:dyDescent="0.25">
      <c r="A1497" t="s">
        <v>8219</v>
      </c>
      <c r="B1497">
        <v>113</v>
      </c>
      <c r="D1497" t="s">
        <v>8221</v>
      </c>
      <c r="E1497">
        <v>1</v>
      </c>
    </row>
    <row r="1498" spans="1:5" x14ac:dyDescent="0.25">
      <c r="A1498" t="s">
        <v>8219</v>
      </c>
      <c r="B1498">
        <v>14</v>
      </c>
      <c r="D1498" t="s">
        <v>8221</v>
      </c>
      <c r="E1498">
        <v>0</v>
      </c>
    </row>
    <row r="1499" spans="1:5" x14ac:dyDescent="0.25">
      <c r="A1499" t="s">
        <v>8219</v>
      </c>
      <c r="B1499">
        <v>30</v>
      </c>
      <c r="D1499" t="s">
        <v>8221</v>
      </c>
      <c r="E1499">
        <v>12</v>
      </c>
    </row>
    <row r="1500" spans="1:5" x14ac:dyDescent="0.25">
      <c r="A1500" t="s">
        <v>8219</v>
      </c>
      <c r="B1500">
        <v>16</v>
      </c>
      <c r="D1500" t="s">
        <v>8221</v>
      </c>
      <c r="E1500">
        <v>2</v>
      </c>
    </row>
    <row r="1501" spans="1:5" x14ac:dyDescent="0.25">
      <c r="A1501" t="s">
        <v>8219</v>
      </c>
      <c r="B1501">
        <v>46</v>
      </c>
      <c r="D1501" t="s">
        <v>8221</v>
      </c>
      <c r="E1501">
        <v>6</v>
      </c>
    </row>
    <row r="1502" spans="1:5" x14ac:dyDescent="0.25">
      <c r="A1502" t="s">
        <v>8219</v>
      </c>
      <c r="B1502">
        <v>24</v>
      </c>
      <c r="D1502" t="s">
        <v>8221</v>
      </c>
      <c r="E1502">
        <v>1</v>
      </c>
    </row>
    <row r="1503" spans="1:5" x14ac:dyDescent="0.25">
      <c r="A1503" t="s">
        <v>8219</v>
      </c>
      <c r="B1503">
        <v>97</v>
      </c>
      <c r="D1503" t="s">
        <v>8221</v>
      </c>
      <c r="E1503">
        <v>1</v>
      </c>
    </row>
    <row r="1504" spans="1:5" x14ac:dyDescent="0.25">
      <c r="A1504" t="s">
        <v>8219</v>
      </c>
      <c r="B1504">
        <v>59</v>
      </c>
      <c r="D1504" t="s">
        <v>8221</v>
      </c>
      <c r="E1504">
        <v>5</v>
      </c>
    </row>
    <row r="1505" spans="1:5" x14ac:dyDescent="0.25">
      <c r="A1505" t="s">
        <v>8219</v>
      </c>
      <c r="B1505">
        <v>1095</v>
      </c>
      <c r="D1505" t="s">
        <v>8221</v>
      </c>
      <c r="E1505">
        <v>0</v>
      </c>
    </row>
    <row r="1506" spans="1:5" x14ac:dyDescent="0.25">
      <c r="A1506" t="s">
        <v>8219</v>
      </c>
      <c r="B1506">
        <v>218</v>
      </c>
      <c r="D1506" t="s">
        <v>8221</v>
      </c>
      <c r="E1506">
        <v>3</v>
      </c>
    </row>
    <row r="1507" spans="1:5" x14ac:dyDescent="0.25">
      <c r="A1507" t="s">
        <v>8219</v>
      </c>
      <c r="B1507">
        <v>111</v>
      </c>
      <c r="D1507" t="s">
        <v>8221</v>
      </c>
      <c r="E1507">
        <v>8</v>
      </c>
    </row>
    <row r="1508" spans="1:5" x14ac:dyDescent="0.25">
      <c r="A1508" t="s">
        <v>8219</v>
      </c>
      <c r="B1508">
        <v>56</v>
      </c>
      <c r="D1508" t="s">
        <v>8221</v>
      </c>
      <c r="E1508">
        <v>3</v>
      </c>
    </row>
    <row r="1509" spans="1:5" x14ac:dyDescent="0.25">
      <c r="A1509" t="s">
        <v>8219</v>
      </c>
      <c r="B1509">
        <v>265</v>
      </c>
      <c r="D1509" t="s">
        <v>8221</v>
      </c>
      <c r="E1509">
        <v>8</v>
      </c>
    </row>
    <row r="1510" spans="1:5" x14ac:dyDescent="0.25">
      <c r="A1510" t="s">
        <v>8219</v>
      </c>
      <c r="B1510">
        <v>28</v>
      </c>
      <c r="D1510" t="s">
        <v>8221</v>
      </c>
      <c r="E1510">
        <v>1</v>
      </c>
    </row>
    <row r="1511" spans="1:5" x14ac:dyDescent="0.25">
      <c r="A1511" t="s">
        <v>8219</v>
      </c>
      <c r="B1511">
        <v>364</v>
      </c>
      <c r="D1511" t="s">
        <v>8221</v>
      </c>
      <c r="E1511">
        <v>4</v>
      </c>
    </row>
    <row r="1512" spans="1:5" x14ac:dyDescent="0.25">
      <c r="A1512" t="s">
        <v>8219</v>
      </c>
      <c r="B1512">
        <v>27</v>
      </c>
      <c r="D1512" t="s">
        <v>8221</v>
      </c>
      <c r="E1512">
        <v>8</v>
      </c>
    </row>
    <row r="1513" spans="1:5" x14ac:dyDescent="0.25">
      <c r="A1513" t="s">
        <v>8219</v>
      </c>
      <c r="B1513">
        <v>93</v>
      </c>
      <c r="D1513" t="s">
        <v>8221</v>
      </c>
      <c r="E1513">
        <v>1</v>
      </c>
    </row>
    <row r="1514" spans="1:5" x14ac:dyDescent="0.25">
      <c r="A1514" t="s">
        <v>8219</v>
      </c>
      <c r="B1514">
        <v>64</v>
      </c>
      <c r="D1514" t="s">
        <v>8221</v>
      </c>
      <c r="E1514">
        <v>5</v>
      </c>
    </row>
    <row r="1515" spans="1:5" x14ac:dyDescent="0.25">
      <c r="A1515" t="s">
        <v>8219</v>
      </c>
      <c r="B1515">
        <v>22</v>
      </c>
      <c r="D1515" t="s">
        <v>8221</v>
      </c>
      <c r="E1515">
        <v>0</v>
      </c>
    </row>
    <row r="1516" spans="1:5" x14ac:dyDescent="0.25">
      <c r="A1516" t="s">
        <v>8219</v>
      </c>
      <c r="B1516">
        <v>59</v>
      </c>
      <c r="D1516" t="s">
        <v>8221</v>
      </c>
      <c r="E1516">
        <v>0</v>
      </c>
    </row>
    <row r="1517" spans="1:5" x14ac:dyDescent="0.25">
      <c r="A1517" t="s">
        <v>8219</v>
      </c>
      <c r="B1517">
        <v>249</v>
      </c>
      <c r="D1517" t="s">
        <v>8221</v>
      </c>
      <c r="E1517">
        <v>1</v>
      </c>
    </row>
    <row r="1518" spans="1:5" x14ac:dyDescent="0.25">
      <c r="A1518" t="s">
        <v>8219</v>
      </c>
      <c r="B1518">
        <v>392</v>
      </c>
      <c r="D1518" t="s">
        <v>8221</v>
      </c>
      <c r="E1518">
        <v>0</v>
      </c>
    </row>
    <row r="1519" spans="1:5" x14ac:dyDescent="0.25">
      <c r="A1519" t="s">
        <v>8219</v>
      </c>
      <c r="B1519">
        <v>115</v>
      </c>
      <c r="D1519" t="s">
        <v>8221</v>
      </c>
      <c r="E1519">
        <v>0</v>
      </c>
    </row>
    <row r="1520" spans="1:5" x14ac:dyDescent="0.25">
      <c r="A1520" t="s">
        <v>8219</v>
      </c>
      <c r="B1520">
        <v>433</v>
      </c>
      <c r="D1520" t="s">
        <v>8221</v>
      </c>
      <c r="E1520">
        <v>6</v>
      </c>
    </row>
    <row r="1521" spans="1:5" x14ac:dyDescent="0.25">
      <c r="A1521" t="s">
        <v>8219</v>
      </c>
      <c r="B1521">
        <v>20</v>
      </c>
      <c r="D1521" t="s">
        <v>8221</v>
      </c>
      <c r="E1521">
        <v>6</v>
      </c>
    </row>
    <row r="1522" spans="1:5" x14ac:dyDescent="0.25">
      <c r="A1522" t="s">
        <v>8219</v>
      </c>
      <c r="B1522">
        <v>8</v>
      </c>
      <c r="D1522" t="s">
        <v>8221</v>
      </c>
      <c r="E1522">
        <v>14</v>
      </c>
    </row>
    <row r="1523" spans="1:5" x14ac:dyDescent="0.25">
      <c r="A1523" t="s">
        <v>8219</v>
      </c>
      <c r="B1523">
        <v>175</v>
      </c>
      <c r="D1523" t="s">
        <v>8221</v>
      </c>
      <c r="E1523">
        <v>6</v>
      </c>
    </row>
    <row r="1524" spans="1:5" x14ac:dyDescent="0.25">
      <c r="A1524" t="s">
        <v>8219</v>
      </c>
      <c r="B1524">
        <v>104</v>
      </c>
      <c r="D1524" t="s">
        <v>8221</v>
      </c>
      <c r="E1524">
        <v>33</v>
      </c>
    </row>
    <row r="1525" spans="1:5" x14ac:dyDescent="0.25">
      <c r="A1525" t="s">
        <v>8219</v>
      </c>
      <c r="B1525">
        <v>17</v>
      </c>
      <c r="D1525" t="s">
        <v>8221</v>
      </c>
      <c r="E1525">
        <v>4</v>
      </c>
    </row>
    <row r="1526" spans="1:5" x14ac:dyDescent="0.25">
      <c r="A1526" t="s">
        <v>8219</v>
      </c>
      <c r="B1526">
        <v>277</v>
      </c>
      <c r="D1526" t="s">
        <v>8221</v>
      </c>
      <c r="E1526">
        <v>1</v>
      </c>
    </row>
    <row r="1527" spans="1:5" x14ac:dyDescent="0.25">
      <c r="A1527" t="s">
        <v>8219</v>
      </c>
      <c r="B1527">
        <v>118</v>
      </c>
      <c r="D1527" t="s">
        <v>8221</v>
      </c>
      <c r="E1527">
        <v>0</v>
      </c>
    </row>
    <row r="1528" spans="1:5" x14ac:dyDescent="0.25">
      <c r="A1528" t="s">
        <v>8219</v>
      </c>
      <c r="B1528">
        <v>97</v>
      </c>
      <c r="D1528" t="s">
        <v>8221</v>
      </c>
      <c r="E1528">
        <v>6</v>
      </c>
    </row>
    <row r="1529" spans="1:5" x14ac:dyDescent="0.25">
      <c r="A1529" t="s">
        <v>8219</v>
      </c>
      <c r="B1529">
        <v>20</v>
      </c>
      <c r="D1529" t="s">
        <v>8221</v>
      </c>
      <c r="E1529">
        <v>6</v>
      </c>
    </row>
    <row r="1530" spans="1:5" x14ac:dyDescent="0.25">
      <c r="A1530" t="s">
        <v>8219</v>
      </c>
      <c r="B1530">
        <v>26</v>
      </c>
      <c r="D1530" t="s">
        <v>8221</v>
      </c>
      <c r="E1530">
        <v>1</v>
      </c>
    </row>
    <row r="1531" spans="1:5" x14ac:dyDescent="0.25">
      <c r="A1531" t="s">
        <v>8219</v>
      </c>
      <c r="B1531">
        <v>128</v>
      </c>
      <c r="D1531" t="s">
        <v>8221</v>
      </c>
      <c r="E1531">
        <v>3</v>
      </c>
    </row>
    <row r="1532" spans="1:5" x14ac:dyDescent="0.25">
      <c r="A1532" t="s">
        <v>8219</v>
      </c>
      <c r="B1532">
        <v>15</v>
      </c>
    </row>
    <row r="1533" spans="1:5" x14ac:dyDescent="0.25">
      <c r="A1533" t="s">
        <v>8219</v>
      </c>
      <c r="B1533">
        <v>25</v>
      </c>
    </row>
    <row r="1534" spans="1:5" x14ac:dyDescent="0.25">
      <c r="A1534" t="s">
        <v>8219</v>
      </c>
      <c r="B1534">
        <v>55</v>
      </c>
    </row>
    <row r="1535" spans="1:5" x14ac:dyDescent="0.25">
      <c r="A1535" t="s">
        <v>8219</v>
      </c>
      <c r="B1535">
        <v>107</v>
      </c>
    </row>
    <row r="1536" spans="1:5" x14ac:dyDescent="0.25">
      <c r="A1536" t="s">
        <v>8219</v>
      </c>
      <c r="B1536">
        <v>557</v>
      </c>
    </row>
    <row r="1537" spans="1:2" x14ac:dyDescent="0.25">
      <c r="A1537" t="s">
        <v>8219</v>
      </c>
      <c r="B1537">
        <v>40</v>
      </c>
    </row>
    <row r="1538" spans="1:2" x14ac:dyDescent="0.25">
      <c r="A1538" t="s">
        <v>8219</v>
      </c>
      <c r="B1538">
        <v>36</v>
      </c>
    </row>
    <row r="1539" spans="1:2" x14ac:dyDescent="0.25">
      <c r="A1539" t="s">
        <v>8219</v>
      </c>
      <c r="B1539">
        <v>159</v>
      </c>
    </row>
    <row r="1540" spans="1:2" x14ac:dyDescent="0.25">
      <c r="A1540" t="s">
        <v>8219</v>
      </c>
      <c r="B1540">
        <v>41</v>
      </c>
    </row>
    <row r="1541" spans="1:2" x14ac:dyDescent="0.25">
      <c r="A1541" t="s">
        <v>8219</v>
      </c>
      <c r="B1541">
        <v>226</v>
      </c>
    </row>
    <row r="1542" spans="1:2" x14ac:dyDescent="0.25">
      <c r="A1542" t="s">
        <v>8219</v>
      </c>
      <c r="B1542">
        <v>30</v>
      </c>
    </row>
    <row r="1543" spans="1:2" x14ac:dyDescent="0.25">
      <c r="A1543" t="s">
        <v>8219</v>
      </c>
      <c r="B1543">
        <v>103</v>
      </c>
    </row>
    <row r="1544" spans="1:2" x14ac:dyDescent="0.25">
      <c r="A1544" t="s">
        <v>8219</v>
      </c>
      <c r="B1544">
        <v>62</v>
      </c>
    </row>
    <row r="1545" spans="1:2" x14ac:dyDescent="0.25">
      <c r="A1545" t="s">
        <v>8219</v>
      </c>
      <c r="B1545">
        <v>6</v>
      </c>
    </row>
    <row r="1546" spans="1:2" x14ac:dyDescent="0.25">
      <c r="A1546" t="s">
        <v>8219</v>
      </c>
      <c r="B1546">
        <v>182</v>
      </c>
    </row>
    <row r="1547" spans="1:2" x14ac:dyDescent="0.25">
      <c r="A1547" t="s">
        <v>8219</v>
      </c>
      <c r="B1547">
        <v>145</v>
      </c>
    </row>
    <row r="1548" spans="1:2" x14ac:dyDescent="0.25">
      <c r="A1548" t="s">
        <v>8219</v>
      </c>
      <c r="B1548">
        <v>25</v>
      </c>
    </row>
    <row r="1549" spans="1:2" x14ac:dyDescent="0.25">
      <c r="A1549" t="s">
        <v>8219</v>
      </c>
      <c r="B1549">
        <v>320</v>
      </c>
    </row>
    <row r="1550" spans="1:2" x14ac:dyDescent="0.25">
      <c r="A1550" t="s">
        <v>8219</v>
      </c>
      <c r="B1550">
        <v>99</v>
      </c>
    </row>
    <row r="1551" spans="1:2" x14ac:dyDescent="0.25">
      <c r="A1551" t="s">
        <v>8219</v>
      </c>
      <c r="B1551">
        <v>348</v>
      </c>
    </row>
    <row r="1552" spans="1:2" x14ac:dyDescent="0.25">
      <c r="A1552" t="s">
        <v>8219</v>
      </c>
      <c r="B1552">
        <v>41</v>
      </c>
    </row>
    <row r="1553" spans="1:2" x14ac:dyDescent="0.25">
      <c r="A1553" t="s">
        <v>8219</v>
      </c>
      <c r="B1553">
        <v>29</v>
      </c>
    </row>
    <row r="1554" spans="1:2" x14ac:dyDescent="0.25">
      <c r="A1554" t="s">
        <v>8219</v>
      </c>
      <c r="B1554">
        <v>25</v>
      </c>
    </row>
    <row r="1555" spans="1:2" x14ac:dyDescent="0.25">
      <c r="A1555" t="s">
        <v>8219</v>
      </c>
      <c r="B1555">
        <v>23</v>
      </c>
    </row>
    <row r="1556" spans="1:2" x14ac:dyDescent="0.25">
      <c r="A1556" t="s">
        <v>8219</v>
      </c>
      <c r="B1556">
        <v>1260</v>
      </c>
    </row>
    <row r="1557" spans="1:2" x14ac:dyDescent="0.25">
      <c r="A1557" t="s">
        <v>8219</v>
      </c>
      <c r="B1557">
        <v>307</v>
      </c>
    </row>
    <row r="1558" spans="1:2" x14ac:dyDescent="0.25">
      <c r="A1558" t="s">
        <v>8219</v>
      </c>
      <c r="B1558">
        <v>329</v>
      </c>
    </row>
    <row r="1559" spans="1:2" x14ac:dyDescent="0.25">
      <c r="A1559" t="s">
        <v>8219</v>
      </c>
      <c r="B1559">
        <v>32</v>
      </c>
    </row>
    <row r="1560" spans="1:2" x14ac:dyDescent="0.25">
      <c r="A1560" t="s">
        <v>8219</v>
      </c>
      <c r="B1560">
        <v>27</v>
      </c>
    </row>
    <row r="1561" spans="1:2" x14ac:dyDescent="0.25">
      <c r="A1561" t="s">
        <v>8219</v>
      </c>
      <c r="B1561">
        <v>236</v>
      </c>
    </row>
    <row r="1562" spans="1:2" x14ac:dyDescent="0.25">
      <c r="A1562" t="s">
        <v>8219</v>
      </c>
      <c r="B1562">
        <v>42</v>
      </c>
    </row>
    <row r="1563" spans="1:2" x14ac:dyDescent="0.25">
      <c r="A1563" t="s">
        <v>8219</v>
      </c>
      <c r="B1563">
        <v>95</v>
      </c>
    </row>
    <row r="1564" spans="1:2" x14ac:dyDescent="0.25">
      <c r="A1564" t="s">
        <v>8219</v>
      </c>
      <c r="B1564">
        <v>37</v>
      </c>
    </row>
    <row r="1565" spans="1:2" x14ac:dyDescent="0.25">
      <c r="A1565" t="s">
        <v>8219</v>
      </c>
      <c r="B1565">
        <v>128</v>
      </c>
    </row>
    <row r="1566" spans="1:2" x14ac:dyDescent="0.25">
      <c r="A1566" t="s">
        <v>8219</v>
      </c>
      <c r="B1566">
        <v>156</v>
      </c>
    </row>
    <row r="1567" spans="1:2" x14ac:dyDescent="0.25">
      <c r="A1567" t="s">
        <v>8219</v>
      </c>
      <c r="B1567">
        <v>64</v>
      </c>
    </row>
    <row r="1568" spans="1:2" x14ac:dyDescent="0.25">
      <c r="A1568" t="s">
        <v>8219</v>
      </c>
      <c r="B1568">
        <v>58</v>
      </c>
    </row>
    <row r="1569" spans="1:2" x14ac:dyDescent="0.25">
      <c r="A1569" t="s">
        <v>8219</v>
      </c>
      <c r="B1569">
        <v>20</v>
      </c>
    </row>
    <row r="1570" spans="1:2" x14ac:dyDescent="0.25">
      <c r="A1570" t="s">
        <v>8219</v>
      </c>
      <c r="B1570">
        <v>47</v>
      </c>
    </row>
    <row r="1571" spans="1:2" x14ac:dyDescent="0.25">
      <c r="A1571" t="s">
        <v>8219</v>
      </c>
      <c r="B1571">
        <v>54</v>
      </c>
    </row>
    <row r="1572" spans="1:2" x14ac:dyDescent="0.25">
      <c r="A1572" t="s">
        <v>8219</v>
      </c>
      <c r="B1572">
        <v>9</v>
      </c>
    </row>
    <row r="1573" spans="1:2" x14ac:dyDescent="0.25">
      <c r="A1573" t="s">
        <v>8219</v>
      </c>
      <c r="B1573">
        <v>213</v>
      </c>
    </row>
    <row r="1574" spans="1:2" x14ac:dyDescent="0.25">
      <c r="A1574" t="s">
        <v>8219</v>
      </c>
      <c r="B1574">
        <v>57</v>
      </c>
    </row>
    <row r="1575" spans="1:2" x14ac:dyDescent="0.25">
      <c r="A1575" t="s">
        <v>8219</v>
      </c>
      <c r="B1575">
        <v>25</v>
      </c>
    </row>
    <row r="1576" spans="1:2" x14ac:dyDescent="0.25">
      <c r="A1576" t="s">
        <v>8219</v>
      </c>
      <c r="B1576">
        <v>104</v>
      </c>
    </row>
    <row r="1577" spans="1:2" x14ac:dyDescent="0.25">
      <c r="A1577" t="s">
        <v>8219</v>
      </c>
      <c r="B1577">
        <v>34</v>
      </c>
    </row>
    <row r="1578" spans="1:2" x14ac:dyDescent="0.25">
      <c r="A1578" t="s">
        <v>8219</v>
      </c>
      <c r="B1578">
        <v>67</v>
      </c>
    </row>
    <row r="1579" spans="1:2" x14ac:dyDescent="0.25">
      <c r="A1579" t="s">
        <v>8219</v>
      </c>
      <c r="B1579">
        <v>241</v>
      </c>
    </row>
    <row r="1580" spans="1:2" x14ac:dyDescent="0.25">
      <c r="A1580" t="s">
        <v>8219</v>
      </c>
      <c r="B1580">
        <v>123</v>
      </c>
    </row>
    <row r="1581" spans="1:2" x14ac:dyDescent="0.25">
      <c r="A1581" t="s">
        <v>8219</v>
      </c>
      <c r="B1581">
        <v>302</v>
      </c>
    </row>
    <row r="1582" spans="1:2" x14ac:dyDescent="0.25">
      <c r="A1582" t="s">
        <v>8219</v>
      </c>
      <c r="B1582">
        <v>89</v>
      </c>
    </row>
    <row r="1583" spans="1:2" x14ac:dyDescent="0.25">
      <c r="A1583" t="s">
        <v>8219</v>
      </c>
      <c r="B1583">
        <v>41</v>
      </c>
    </row>
    <row r="1584" spans="1:2" x14ac:dyDescent="0.25">
      <c r="A1584" t="s">
        <v>8219</v>
      </c>
      <c r="B1584">
        <v>69</v>
      </c>
    </row>
    <row r="1585" spans="1:2" x14ac:dyDescent="0.25">
      <c r="A1585" t="s">
        <v>8219</v>
      </c>
      <c r="B1585">
        <v>52</v>
      </c>
    </row>
    <row r="1586" spans="1:2" x14ac:dyDescent="0.25">
      <c r="A1586" t="s">
        <v>8219</v>
      </c>
      <c r="B1586">
        <v>57</v>
      </c>
    </row>
    <row r="1587" spans="1:2" x14ac:dyDescent="0.25">
      <c r="A1587" t="s">
        <v>8219</v>
      </c>
      <c r="B1587">
        <v>74</v>
      </c>
    </row>
    <row r="1588" spans="1:2" x14ac:dyDescent="0.25">
      <c r="A1588" t="s">
        <v>8219</v>
      </c>
      <c r="B1588">
        <v>63</v>
      </c>
    </row>
    <row r="1589" spans="1:2" x14ac:dyDescent="0.25">
      <c r="A1589" t="s">
        <v>8219</v>
      </c>
      <c r="B1589">
        <v>72</v>
      </c>
    </row>
    <row r="1590" spans="1:2" x14ac:dyDescent="0.25">
      <c r="A1590" t="s">
        <v>8219</v>
      </c>
      <c r="B1590">
        <v>71</v>
      </c>
    </row>
    <row r="1591" spans="1:2" x14ac:dyDescent="0.25">
      <c r="A1591" t="s">
        <v>8219</v>
      </c>
      <c r="B1591">
        <v>21</v>
      </c>
    </row>
    <row r="1592" spans="1:2" x14ac:dyDescent="0.25">
      <c r="A1592" t="s">
        <v>8219</v>
      </c>
      <c r="B1592">
        <v>930</v>
      </c>
    </row>
    <row r="1593" spans="1:2" x14ac:dyDescent="0.25">
      <c r="A1593" t="s">
        <v>8219</v>
      </c>
      <c r="B1593">
        <v>55</v>
      </c>
    </row>
    <row r="1594" spans="1:2" x14ac:dyDescent="0.25">
      <c r="A1594" t="s">
        <v>8219</v>
      </c>
      <c r="B1594">
        <v>61</v>
      </c>
    </row>
    <row r="1595" spans="1:2" x14ac:dyDescent="0.25">
      <c r="A1595" t="s">
        <v>8219</v>
      </c>
      <c r="B1595">
        <v>82</v>
      </c>
    </row>
    <row r="1596" spans="1:2" x14ac:dyDescent="0.25">
      <c r="A1596" t="s">
        <v>8219</v>
      </c>
      <c r="B1596">
        <v>71</v>
      </c>
    </row>
    <row r="1597" spans="1:2" x14ac:dyDescent="0.25">
      <c r="A1597" t="s">
        <v>8219</v>
      </c>
      <c r="B1597">
        <v>117</v>
      </c>
    </row>
    <row r="1598" spans="1:2" x14ac:dyDescent="0.25">
      <c r="A1598" t="s">
        <v>8219</v>
      </c>
      <c r="B1598">
        <v>29</v>
      </c>
    </row>
    <row r="1599" spans="1:2" x14ac:dyDescent="0.25">
      <c r="A1599" t="s">
        <v>8219</v>
      </c>
      <c r="B1599">
        <v>74</v>
      </c>
    </row>
    <row r="1600" spans="1:2" x14ac:dyDescent="0.25">
      <c r="A1600" t="s">
        <v>8219</v>
      </c>
      <c r="B1600">
        <v>23</v>
      </c>
    </row>
    <row r="1601" spans="1:2" x14ac:dyDescent="0.25">
      <c r="A1601" t="s">
        <v>8219</v>
      </c>
      <c r="B1601">
        <v>60</v>
      </c>
    </row>
    <row r="1602" spans="1:2" x14ac:dyDescent="0.25">
      <c r="A1602" t="s">
        <v>8219</v>
      </c>
      <c r="B1602">
        <v>55</v>
      </c>
    </row>
    <row r="1603" spans="1:2" x14ac:dyDescent="0.25">
      <c r="A1603" t="s">
        <v>8219</v>
      </c>
      <c r="B1603">
        <v>51</v>
      </c>
    </row>
    <row r="1604" spans="1:2" x14ac:dyDescent="0.25">
      <c r="A1604" t="s">
        <v>8219</v>
      </c>
      <c r="B1604">
        <v>78</v>
      </c>
    </row>
    <row r="1605" spans="1:2" x14ac:dyDescent="0.25">
      <c r="A1605" t="s">
        <v>8219</v>
      </c>
      <c r="B1605">
        <v>62</v>
      </c>
    </row>
    <row r="1606" spans="1:2" x14ac:dyDescent="0.25">
      <c r="A1606" t="s">
        <v>8219</v>
      </c>
      <c r="B1606">
        <v>45</v>
      </c>
    </row>
    <row r="1607" spans="1:2" x14ac:dyDescent="0.25">
      <c r="A1607" t="s">
        <v>8219</v>
      </c>
      <c r="B1607">
        <v>15</v>
      </c>
    </row>
    <row r="1608" spans="1:2" x14ac:dyDescent="0.25">
      <c r="A1608" t="s">
        <v>8219</v>
      </c>
      <c r="B1608">
        <v>151</v>
      </c>
    </row>
    <row r="1609" spans="1:2" x14ac:dyDescent="0.25">
      <c r="A1609" t="s">
        <v>8219</v>
      </c>
      <c r="B1609">
        <v>68</v>
      </c>
    </row>
    <row r="1610" spans="1:2" x14ac:dyDescent="0.25">
      <c r="A1610" t="s">
        <v>8219</v>
      </c>
      <c r="B1610">
        <v>46</v>
      </c>
    </row>
    <row r="1611" spans="1:2" x14ac:dyDescent="0.25">
      <c r="A1611" t="s">
        <v>8219</v>
      </c>
      <c r="B1611">
        <v>24</v>
      </c>
    </row>
    <row r="1612" spans="1:2" x14ac:dyDescent="0.25">
      <c r="A1612" t="s">
        <v>8219</v>
      </c>
      <c r="B1612">
        <v>70</v>
      </c>
    </row>
    <row r="1613" spans="1:2" x14ac:dyDescent="0.25">
      <c r="A1613" t="s">
        <v>8219</v>
      </c>
      <c r="B1613">
        <v>244</v>
      </c>
    </row>
    <row r="1614" spans="1:2" x14ac:dyDescent="0.25">
      <c r="A1614" t="s">
        <v>8219</v>
      </c>
      <c r="B1614">
        <v>82</v>
      </c>
    </row>
    <row r="1615" spans="1:2" x14ac:dyDescent="0.25">
      <c r="A1615" t="s">
        <v>8219</v>
      </c>
      <c r="B1615">
        <v>226</v>
      </c>
    </row>
    <row r="1616" spans="1:2" x14ac:dyDescent="0.25">
      <c r="A1616" t="s">
        <v>8219</v>
      </c>
      <c r="B1616">
        <v>60</v>
      </c>
    </row>
    <row r="1617" spans="1:2" x14ac:dyDescent="0.25">
      <c r="A1617" t="s">
        <v>8219</v>
      </c>
      <c r="B1617">
        <v>322</v>
      </c>
    </row>
    <row r="1618" spans="1:2" x14ac:dyDescent="0.25">
      <c r="A1618" t="s">
        <v>8219</v>
      </c>
      <c r="B1618">
        <v>94</v>
      </c>
    </row>
    <row r="1619" spans="1:2" x14ac:dyDescent="0.25">
      <c r="A1619" t="s">
        <v>8219</v>
      </c>
      <c r="B1619">
        <v>47</v>
      </c>
    </row>
    <row r="1620" spans="1:2" x14ac:dyDescent="0.25">
      <c r="A1620" t="s">
        <v>8219</v>
      </c>
      <c r="B1620">
        <v>115</v>
      </c>
    </row>
    <row r="1621" spans="1:2" x14ac:dyDescent="0.25">
      <c r="A1621" t="s">
        <v>8219</v>
      </c>
      <c r="B1621">
        <v>134</v>
      </c>
    </row>
    <row r="1622" spans="1:2" x14ac:dyDescent="0.25">
      <c r="A1622" t="s">
        <v>8219</v>
      </c>
      <c r="B1622">
        <v>35</v>
      </c>
    </row>
    <row r="1623" spans="1:2" x14ac:dyDescent="0.25">
      <c r="A1623" t="s">
        <v>8219</v>
      </c>
      <c r="B1623">
        <v>104</v>
      </c>
    </row>
    <row r="1624" spans="1:2" x14ac:dyDescent="0.25">
      <c r="A1624" t="s">
        <v>8219</v>
      </c>
      <c r="B1624">
        <v>184</v>
      </c>
    </row>
    <row r="1625" spans="1:2" x14ac:dyDescent="0.25">
      <c r="A1625" t="s">
        <v>8219</v>
      </c>
      <c r="B1625">
        <v>119</v>
      </c>
    </row>
    <row r="1626" spans="1:2" x14ac:dyDescent="0.25">
      <c r="A1626" t="s">
        <v>8219</v>
      </c>
      <c r="B1626">
        <v>59</v>
      </c>
    </row>
    <row r="1627" spans="1:2" x14ac:dyDescent="0.25">
      <c r="A1627" t="s">
        <v>8219</v>
      </c>
      <c r="B1627">
        <v>113</v>
      </c>
    </row>
    <row r="1628" spans="1:2" x14ac:dyDescent="0.25">
      <c r="A1628" t="s">
        <v>8219</v>
      </c>
      <c r="B1628">
        <v>84</v>
      </c>
    </row>
    <row r="1629" spans="1:2" x14ac:dyDescent="0.25">
      <c r="A1629" t="s">
        <v>8219</v>
      </c>
      <c r="B1629">
        <v>74</v>
      </c>
    </row>
    <row r="1630" spans="1:2" x14ac:dyDescent="0.25">
      <c r="A1630" t="s">
        <v>8219</v>
      </c>
      <c r="B1630">
        <v>216</v>
      </c>
    </row>
    <row r="1631" spans="1:2" x14ac:dyDescent="0.25">
      <c r="A1631" t="s">
        <v>8219</v>
      </c>
      <c r="B1631">
        <v>39</v>
      </c>
    </row>
    <row r="1632" spans="1:2" x14ac:dyDescent="0.25">
      <c r="A1632" t="s">
        <v>8219</v>
      </c>
      <c r="B1632">
        <v>21</v>
      </c>
    </row>
    <row r="1633" spans="1:2" x14ac:dyDescent="0.25">
      <c r="A1633" t="s">
        <v>8219</v>
      </c>
      <c r="B1633">
        <v>30</v>
      </c>
    </row>
    <row r="1634" spans="1:2" x14ac:dyDescent="0.25">
      <c r="A1634" t="s">
        <v>8219</v>
      </c>
      <c r="B1634">
        <v>37</v>
      </c>
    </row>
    <row r="1635" spans="1:2" x14ac:dyDescent="0.25">
      <c r="A1635" t="s">
        <v>8219</v>
      </c>
      <c r="B1635">
        <v>202</v>
      </c>
    </row>
    <row r="1636" spans="1:2" x14ac:dyDescent="0.25">
      <c r="A1636" t="s">
        <v>8219</v>
      </c>
      <c r="B1636">
        <v>37</v>
      </c>
    </row>
    <row r="1637" spans="1:2" x14ac:dyDescent="0.25">
      <c r="A1637" t="s">
        <v>8219</v>
      </c>
      <c r="B1637">
        <v>28</v>
      </c>
    </row>
    <row r="1638" spans="1:2" x14ac:dyDescent="0.25">
      <c r="A1638" t="s">
        <v>8219</v>
      </c>
      <c r="B1638">
        <v>26</v>
      </c>
    </row>
    <row r="1639" spans="1:2" x14ac:dyDescent="0.25">
      <c r="A1639" t="s">
        <v>8219</v>
      </c>
      <c r="B1639">
        <v>61</v>
      </c>
    </row>
    <row r="1640" spans="1:2" x14ac:dyDescent="0.25">
      <c r="A1640" t="s">
        <v>8219</v>
      </c>
      <c r="B1640">
        <v>115</v>
      </c>
    </row>
    <row r="1641" spans="1:2" x14ac:dyDescent="0.25">
      <c r="A1641" t="s">
        <v>8219</v>
      </c>
      <c r="B1641">
        <v>181</v>
      </c>
    </row>
    <row r="1642" spans="1:2" x14ac:dyDescent="0.25">
      <c r="A1642" t="s">
        <v>8219</v>
      </c>
      <c r="B1642">
        <v>110</v>
      </c>
    </row>
    <row r="1643" spans="1:2" x14ac:dyDescent="0.25">
      <c r="A1643" t="s">
        <v>8219</v>
      </c>
      <c r="B1643">
        <v>269</v>
      </c>
    </row>
    <row r="1644" spans="1:2" x14ac:dyDescent="0.25">
      <c r="A1644" t="s">
        <v>8219</v>
      </c>
      <c r="B1644">
        <v>79</v>
      </c>
    </row>
    <row r="1645" spans="1:2" x14ac:dyDescent="0.25">
      <c r="A1645" t="s">
        <v>8219</v>
      </c>
      <c r="B1645">
        <v>104</v>
      </c>
    </row>
    <row r="1646" spans="1:2" x14ac:dyDescent="0.25">
      <c r="A1646" t="s">
        <v>8219</v>
      </c>
      <c r="B1646">
        <v>34</v>
      </c>
    </row>
    <row r="1647" spans="1:2" x14ac:dyDescent="0.25">
      <c r="A1647" t="s">
        <v>8219</v>
      </c>
      <c r="B1647">
        <v>167</v>
      </c>
    </row>
    <row r="1648" spans="1:2" x14ac:dyDescent="0.25">
      <c r="A1648" t="s">
        <v>8219</v>
      </c>
      <c r="B1648">
        <v>183</v>
      </c>
    </row>
    <row r="1649" spans="1:2" x14ac:dyDescent="0.25">
      <c r="A1649" t="s">
        <v>8219</v>
      </c>
      <c r="B1649">
        <v>71</v>
      </c>
    </row>
    <row r="1650" spans="1:2" x14ac:dyDescent="0.25">
      <c r="A1650" t="s">
        <v>8219</v>
      </c>
      <c r="B1650">
        <v>69</v>
      </c>
    </row>
    <row r="1651" spans="1:2" x14ac:dyDescent="0.25">
      <c r="A1651" t="s">
        <v>8219</v>
      </c>
      <c r="B1651">
        <v>270</v>
      </c>
    </row>
    <row r="1652" spans="1:2" x14ac:dyDescent="0.25">
      <c r="A1652" t="s">
        <v>8219</v>
      </c>
      <c r="B1652">
        <v>193</v>
      </c>
    </row>
    <row r="1653" spans="1:2" x14ac:dyDescent="0.25">
      <c r="A1653" t="s">
        <v>8219</v>
      </c>
      <c r="B1653">
        <v>57</v>
      </c>
    </row>
    <row r="1654" spans="1:2" x14ac:dyDescent="0.25">
      <c r="A1654" t="s">
        <v>8219</v>
      </c>
      <c r="B1654">
        <v>200</v>
      </c>
    </row>
    <row r="1655" spans="1:2" x14ac:dyDescent="0.25">
      <c r="A1655" t="s">
        <v>8219</v>
      </c>
      <c r="B1655">
        <v>88</v>
      </c>
    </row>
    <row r="1656" spans="1:2" x14ac:dyDescent="0.25">
      <c r="A1656" t="s">
        <v>8219</v>
      </c>
      <c r="B1656">
        <v>213</v>
      </c>
    </row>
    <row r="1657" spans="1:2" x14ac:dyDescent="0.25">
      <c r="A1657" t="s">
        <v>8219</v>
      </c>
      <c r="B1657">
        <v>20</v>
      </c>
    </row>
    <row r="1658" spans="1:2" x14ac:dyDescent="0.25">
      <c r="A1658" t="s">
        <v>8219</v>
      </c>
      <c r="B1658">
        <v>50</v>
      </c>
    </row>
    <row r="1659" spans="1:2" x14ac:dyDescent="0.25">
      <c r="A1659" t="s">
        <v>8219</v>
      </c>
      <c r="B1659">
        <v>115</v>
      </c>
    </row>
    <row r="1660" spans="1:2" x14ac:dyDescent="0.25">
      <c r="A1660" t="s">
        <v>8219</v>
      </c>
      <c r="B1660">
        <v>186</v>
      </c>
    </row>
    <row r="1661" spans="1:2" x14ac:dyDescent="0.25">
      <c r="A1661" t="s">
        <v>8219</v>
      </c>
      <c r="B1661">
        <v>18</v>
      </c>
    </row>
    <row r="1662" spans="1:2" x14ac:dyDescent="0.25">
      <c r="A1662" t="s">
        <v>8219</v>
      </c>
      <c r="B1662">
        <v>176</v>
      </c>
    </row>
    <row r="1663" spans="1:2" x14ac:dyDescent="0.25">
      <c r="A1663" t="s">
        <v>8219</v>
      </c>
      <c r="B1663">
        <v>41</v>
      </c>
    </row>
    <row r="1664" spans="1:2" x14ac:dyDescent="0.25">
      <c r="A1664" t="s">
        <v>8219</v>
      </c>
      <c r="B1664">
        <v>75</v>
      </c>
    </row>
    <row r="1665" spans="1:2" x14ac:dyDescent="0.25">
      <c r="A1665" t="s">
        <v>8219</v>
      </c>
      <c r="B1665">
        <v>97</v>
      </c>
    </row>
    <row r="1666" spans="1:2" x14ac:dyDescent="0.25">
      <c r="A1666" t="s">
        <v>8219</v>
      </c>
      <c r="B1666">
        <v>73</v>
      </c>
    </row>
    <row r="1667" spans="1:2" x14ac:dyDescent="0.25">
      <c r="A1667" t="s">
        <v>8219</v>
      </c>
      <c r="B1667">
        <v>49</v>
      </c>
    </row>
    <row r="1668" spans="1:2" x14ac:dyDescent="0.25">
      <c r="A1668" t="s">
        <v>8219</v>
      </c>
      <c r="B1668">
        <v>134</v>
      </c>
    </row>
    <row r="1669" spans="1:2" x14ac:dyDescent="0.25">
      <c r="A1669" t="s">
        <v>8219</v>
      </c>
      <c r="B1669">
        <v>68</v>
      </c>
    </row>
    <row r="1670" spans="1:2" x14ac:dyDescent="0.25">
      <c r="A1670" t="s">
        <v>8219</v>
      </c>
      <c r="B1670">
        <v>49</v>
      </c>
    </row>
    <row r="1671" spans="1:2" x14ac:dyDescent="0.25">
      <c r="A1671" t="s">
        <v>8219</v>
      </c>
      <c r="B1671">
        <v>63</v>
      </c>
    </row>
    <row r="1672" spans="1:2" x14ac:dyDescent="0.25">
      <c r="A1672" t="s">
        <v>8219</v>
      </c>
      <c r="B1672">
        <v>163</v>
      </c>
    </row>
    <row r="1673" spans="1:2" x14ac:dyDescent="0.25">
      <c r="A1673" t="s">
        <v>8219</v>
      </c>
      <c r="B1673">
        <v>288</v>
      </c>
    </row>
    <row r="1674" spans="1:2" x14ac:dyDescent="0.25">
      <c r="A1674" t="s">
        <v>8219</v>
      </c>
      <c r="B1674">
        <v>42</v>
      </c>
    </row>
    <row r="1675" spans="1:2" x14ac:dyDescent="0.25">
      <c r="A1675" t="s">
        <v>8219</v>
      </c>
      <c r="B1675">
        <v>70</v>
      </c>
    </row>
    <row r="1676" spans="1:2" x14ac:dyDescent="0.25">
      <c r="A1676" t="s">
        <v>8219</v>
      </c>
      <c r="B1676">
        <v>30</v>
      </c>
    </row>
    <row r="1677" spans="1:2" x14ac:dyDescent="0.25">
      <c r="A1677" t="s">
        <v>8219</v>
      </c>
      <c r="B1677">
        <v>51</v>
      </c>
    </row>
    <row r="1678" spans="1:2" x14ac:dyDescent="0.25">
      <c r="A1678" t="s">
        <v>8219</v>
      </c>
      <c r="B1678">
        <v>145</v>
      </c>
    </row>
    <row r="1679" spans="1:2" x14ac:dyDescent="0.25">
      <c r="A1679" t="s">
        <v>8219</v>
      </c>
      <c r="B1679">
        <v>21</v>
      </c>
    </row>
    <row r="1680" spans="1:2" x14ac:dyDescent="0.25">
      <c r="A1680" t="s">
        <v>8219</v>
      </c>
      <c r="B1680">
        <v>286</v>
      </c>
    </row>
    <row r="1681" spans="1:2" x14ac:dyDescent="0.25">
      <c r="A1681" t="s">
        <v>8219</v>
      </c>
      <c r="B1681">
        <v>12</v>
      </c>
    </row>
    <row r="1682" spans="1:2" x14ac:dyDescent="0.25">
      <c r="A1682" t="s">
        <v>8219</v>
      </c>
      <c r="B1682">
        <v>100</v>
      </c>
    </row>
    <row r="1683" spans="1:2" x14ac:dyDescent="0.25">
      <c r="A1683" t="s">
        <v>8219</v>
      </c>
      <c r="B1683">
        <v>100</v>
      </c>
    </row>
    <row r="1684" spans="1:2" x14ac:dyDescent="0.25">
      <c r="A1684" t="s">
        <v>8219</v>
      </c>
      <c r="B1684">
        <v>34</v>
      </c>
    </row>
    <row r="1685" spans="1:2" x14ac:dyDescent="0.25">
      <c r="A1685" t="s">
        <v>8219</v>
      </c>
      <c r="B1685">
        <v>63</v>
      </c>
    </row>
    <row r="1686" spans="1:2" x14ac:dyDescent="0.25">
      <c r="A1686" t="s">
        <v>8219</v>
      </c>
      <c r="B1686">
        <v>30</v>
      </c>
    </row>
    <row r="1687" spans="1:2" x14ac:dyDescent="0.25">
      <c r="A1687" t="s">
        <v>8219</v>
      </c>
      <c r="B1687">
        <v>47</v>
      </c>
    </row>
    <row r="1688" spans="1:2" x14ac:dyDescent="0.25">
      <c r="A1688" t="s">
        <v>8219</v>
      </c>
      <c r="B1688">
        <v>237</v>
      </c>
    </row>
    <row r="1689" spans="1:2" x14ac:dyDescent="0.25">
      <c r="A1689" t="s">
        <v>8219</v>
      </c>
      <c r="B1689">
        <v>47</v>
      </c>
    </row>
    <row r="1690" spans="1:2" x14ac:dyDescent="0.25">
      <c r="A1690" t="s">
        <v>8219</v>
      </c>
      <c r="B1690">
        <v>15</v>
      </c>
    </row>
    <row r="1691" spans="1:2" x14ac:dyDescent="0.25">
      <c r="A1691" t="s">
        <v>8219</v>
      </c>
      <c r="B1691">
        <v>81</v>
      </c>
    </row>
    <row r="1692" spans="1:2" x14ac:dyDescent="0.25">
      <c r="A1692" t="s">
        <v>8219</v>
      </c>
      <c r="B1692">
        <v>122</v>
      </c>
    </row>
    <row r="1693" spans="1:2" x14ac:dyDescent="0.25">
      <c r="A1693" t="s">
        <v>8219</v>
      </c>
      <c r="B1693">
        <v>34</v>
      </c>
    </row>
    <row r="1694" spans="1:2" x14ac:dyDescent="0.25">
      <c r="A1694" t="s">
        <v>8219</v>
      </c>
      <c r="B1694">
        <v>207</v>
      </c>
    </row>
    <row r="1695" spans="1:2" x14ac:dyDescent="0.25">
      <c r="A1695" t="s">
        <v>8219</v>
      </c>
      <c r="B1695">
        <v>25</v>
      </c>
    </row>
    <row r="1696" spans="1:2" x14ac:dyDescent="0.25">
      <c r="A1696" t="s">
        <v>8219</v>
      </c>
      <c r="B1696">
        <v>72</v>
      </c>
    </row>
    <row r="1697" spans="1:2" x14ac:dyDescent="0.25">
      <c r="A1697" t="s">
        <v>8219</v>
      </c>
      <c r="B1697">
        <v>14</v>
      </c>
    </row>
    <row r="1698" spans="1:2" x14ac:dyDescent="0.25">
      <c r="A1698" t="s">
        <v>8219</v>
      </c>
      <c r="B1698">
        <v>15</v>
      </c>
    </row>
    <row r="1699" spans="1:2" x14ac:dyDescent="0.25">
      <c r="A1699" t="s">
        <v>8219</v>
      </c>
      <c r="B1699">
        <v>91</v>
      </c>
    </row>
    <row r="1700" spans="1:2" x14ac:dyDescent="0.25">
      <c r="A1700" t="s">
        <v>8219</v>
      </c>
      <c r="B1700">
        <v>24</v>
      </c>
    </row>
    <row r="1701" spans="1:2" x14ac:dyDescent="0.25">
      <c r="A1701" t="s">
        <v>8219</v>
      </c>
      <c r="B1701">
        <v>27</v>
      </c>
    </row>
    <row r="1702" spans="1:2" x14ac:dyDescent="0.25">
      <c r="A1702" t="s">
        <v>8219</v>
      </c>
      <c r="B1702">
        <v>47</v>
      </c>
    </row>
    <row r="1703" spans="1:2" x14ac:dyDescent="0.25">
      <c r="A1703" t="s">
        <v>8219</v>
      </c>
      <c r="B1703">
        <v>44</v>
      </c>
    </row>
    <row r="1704" spans="1:2" x14ac:dyDescent="0.25">
      <c r="A1704" t="s">
        <v>8219</v>
      </c>
      <c r="B1704">
        <v>72</v>
      </c>
    </row>
    <row r="1705" spans="1:2" x14ac:dyDescent="0.25">
      <c r="A1705" t="s">
        <v>8219</v>
      </c>
      <c r="B1705">
        <v>63</v>
      </c>
    </row>
    <row r="1706" spans="1:2" x14ac:dyDescent="0.25">
      <c r="A1706" t="s">
        <v>8219</v>
      </c>
      <c r="B1706">
        <v>88</v>
      </c>
    </row>
    <row r="1707" spans="1:2" x14ac:dyDescent="0.25">
      <c r="A1707" t="s">
        <v>8219</v>
      </c>
      <c r="B1707">
        <v>70</v>
      </c>
    </row>
    <row r="1708" spans="1:2" x14ac:dyDescent="0.25">
      <c r="A1708" t="s">
        <v>8219</v>
      </c>
      <c r="B1708">
        <v>50</v>
      </c>
    </row>
    <row r="1709" spans="1:2" x14ac:dyDescent="0.25">
      <c r="A1709" t="s">
        <v>8219</v>
      </c>
      <c r="B1709">
        <v>35</v>
      </c>
    </row>
    <row r="1710" spans="1:2" x14ac:dyDescent="0.25">
      <c r="A1710" t="s">
        <v>8219</v>
      </c>
      <c r="B1710">
        <v>175</v>
      </c>
    </row>
    <row r="1711" spans="1:2" x14ac:dyDescent="0.25">
      <c r="A1711" t="s">
        <v>8219</v>
      </c>
      <c r="B1711">
        <v>20</v>
      </c>
    </row>
    <row r="1712" spans="1:2" x14ac:dyDescent="0.25">
      <c r="A1712" t="s">
        <v>8219</v>
      </c>
      <c r="B1712">
        <v>54</v>
      </c>
    </row>
    <row r="1713" spans="1:2" x14ac:dyDescent="0.25">
      <c r="A1713" t="s">
        <v>8219</v>
      </c>
      <c r="B1713">
        <v>20</v>
      </c>
    </row>
    <row r="1714" spans="1:2" x14ac:dyDescent="0.25">
      <c r="A1714" t="s">
        <v>8219</v>
      </c>
      <c r="B1714">
        <v>57</v>
      </c>
    </row>
    <row r="1715" spans="1:2" x14ac:dyDescent="0.25">
      <c r="A1715" t="s">
        <v>8219</v>
      </c>
      <c r="B1715">
        <v>31</v>
      </c>
    </row>
    <row r="1716" spans="1:2" x14ac:dyDescent="0.25">
      <c r="A1716" t="s">
        <v>8219</v>
      </c>
      <c r="B1716">
        <v>31</v>
      </c>
    </row>
    <row r="1717" spans="1:2" x14ac:dyDescent="0.25">
      <c r="A1717" t="s">
        <v>8219</v>
      </c>
      <c r="B1717">
        <v>45</v>
      </c>
    </row>
    <row r="1718" spans="1:2" x14ac:dyDescent="0.25">
      <c r="A1718" t="s">
        <v>8219</v>
      </c>
      <c r="B1718">
        <v>41</v>
      </c>
    </row>
    <row r="1719" spans="1:2" x14ac:dyDescent="0.25">
      <c r="A1719" t="s">
        <v>8219</v>
      </c>
      <c r="B1719">
        <v>29</v>
      </c>
    </row>
    <row r="1720" spans="1:2" x14ac:dyDescent="0.25">
      <c r="A1720" t="s">
        <v>8219</v>
      </c>
      <c r="B1720">
        <v>58</v>
      </c>
    </row>
    <row r="1721" spans="1:2" x14ac:dyDescent="0.25">
      <c r="A1721" t="s">
        <v>8219</v>
      </c>
      <c r="B1721">
        <v>89</v>
      </c>
    </row>
    <row r="1722" spans="1:2" x14ac:dyDescent="0.25">
      <c r="A1722" t="s">
        <v>8219</v>
      </c>
      <c r="B1722">
        <v>125</v>
      </c>
    </row>
    <row r="1723" spans="1:2" x14ac:dyDescent="0.25">
      <c r="A1723" t="s">
        <v>8219</v>
      </c>
      <c r="B1723">
        <v>18</v>
      </c>
    </row>
    <row r="1724" spans="1:2" x14ac:dyDescent="0.25">
      <c r="A1724" t="s">
        <v>8219</v>
      </c>
      <c r="B1724">
        <v>32</v>
      </c>
    </row>
    <row r="1725" spans="1:2" x14ac:dyDescent="0.25">
      <c r="A1725" t="s">
        <v>8219</v>
      </c>
      <c r="B1725">
        <v>16</v>
      </c>
    </row>
    <row r="1726" spans="1:2" x14ac:dyDescent="0.25">
      <c r="A1726" t="s">
        <v>8219</v>
      </c>
      <c r="B1726">
        <v>38</v>
      </c>
    </row>
    <row r="1727" spans="1:2" x14ac:dyDescent="0.25">
      <c r="A1727" t="s">
        <v>8219</v>
      </c>
      <c r="B1727">
        <v>15</v>
      </c>
    </row>
    <row r="1728" spans="1:2" x14ac:dyDescent="0.25">
      <c r="A1728" t="s">
        <v>8219</v>
      </c>
      <c r="B1728">
        <v>23</v>
      </c>
    </row>
    <row r="1729" spans="1:2" x14ac:dyDescent="0.25">
      <c r="A1729" t="s">
        <v>8219</v>
      </c>
      <c r="B1729">
        <v>49</v>
      </c>
    </row>
    <row r="1730" spans="1:2" x14ac:dyDescent="0.25">
      <c r="A1730" t="s">
        <v>8219</v>
      </c>
      <c r="B1730">
        <v>10</v>
      </c>
    </row>
    <row r="1731" spans="1:2" x14ac:dyDescent="0.25">
      <c r="A1731" t="s">
        <v>8219</v>
      </c>
      <c r="B1731">
        <v>15</v>
      </c>
    </row>
    <row r="1732" spans="1:2" x14ac:dyDescent="0.25">
      <c r="A1732" t="s">
        <v>8219</v>
      </c>
      <c r="B1732">
        <v>57</v>
      </c>
    </row>
    <row r="1733" spans="1:2" x14ac:dyDescent="0.25">
      <c r="A1733" t="s">
        <v>8219</v>
      </c>
      <c r="B1733">
        <v>33</v>
      </c>
    </row>
    <row r="1734" spans="1:2" x14ac:dyDescent="0.25">
      <c r="A1734" t="s">
        <v>8219</v>
      </c>
      <c r="B1734">
        <v>9</v>
      </c>
    </row>
    <row r="1735" spans="1:2" x14ac:dyDescent="0.25">
      <c r="A1735" t="s">
        <v>8219</v>
      </c>
      <c r="B1735">
        <v>26</v>
      </c>
    </row>
    <row r="1736" spans="1:2" x14ac:dyDescent="0.25">
      <c r="A1736" t="s">
        <v>8219</v>
      </c>
      <c r="B1736">
        <v>69</v>
      </c>
    </row>
    <row r="1737" spans="1:2" x14ac:dyDescent="0.25">
      <c r="A1737" t="s">
        <v>8219</v>
      </c>
      <c r="B1737">
        <v>65</v>
      </c>
    </row>
    <row r="1738" spans="1:2" x14ac:dyDescent="0.25">
      <c r="A1738" t="s">
        <v>8219</v>
      </c>
      <c r="B1738">
        <v>83</v>
      </c>
    </row>
    <row r="1739" spans="1:2" x14ac:dyDescent="0.25">
      <c r="A1739" t="s">
        <v>8219</v>
      </c>
      <c r="B1739">
        <v>111</v>
      </c>
    </row>
    <row r="1740" spans="1:2" x14ac:dyDescent="0.25">
      <c r="A1740" t="s">
        <v>8219</v>
      </c>
      <c r="B1740">
        <v>46</v>
      </c>
    </row>
    <row r="1741" spans="1:2" x14ac:dyDescent="0.25">
      <c r="A1741" t="s">
        <v>8219</v>
      </c>
      <c r="B1741">
        <v>63</v>
      </c>
    </row>
    <row r="1742" spans="1:2" x14ac:dyDescent="0.25">
      <c r="A1742" t="s">
        <v>8219</v>
      </c>
      <c r="B1742">
        <v>9</v>
      </c>
    </row>
    <row r="1743" spans="1:2" x14ac:dyDescent="0.25">
      <c r="A1743" t="s">
        <v>8219</v>
      </c>
      <c r="B1743">
        <v>34</v>
      </c>
    </row>
    <row r="1744" spans="1:2" x14ac:dyDescent="0.25">
      <c r="A1744" t="s">
        <v>8219</v>
      </c>
      <c r="B1744">
        <v>112</v>
      </c>
    </row>
    <row r="1745" spans="1:2" x14ac:dyDescent="0.25">
      <c r="A1745" t="s">
        <v>8219</v>
      </c>
      <c r="B1745">
        <v>47</v>
      </c>
    </row>
    <row r="1746" spans="1:2" x14ac:dyDescent="0.25">
      <c r="A1746" t="s">
        <v>8219</v>
      </c>
      <c r="B1746">
        <v>38</v>
      </c>
    </row>
    <row r="1747" spans="1:2" x14ac:dyDescent="0.25">
      <c r="A1747" t="s">
        <v>8219</v>
      </c>
      <c r="B1747">
        <v>28</v>
      </c>
    </row>
    <row r="1748" spans="1:2" x14ac:dyDescent="0.25">
      <c r="A1748" t="s">
        <v>8219</v>
      </c>
      <c r="B1748">
        <v>78</v>
      </c>
    </row>
    <row r="1749" spans="1:2" x14ac:dyDescent="0.25">
      <c r="A1749" t="s">
        <v>8219</v>
      </c>
      <c r="B1749">
        <v>23</v>
      </c>
    </row>
    <row r="1750" spans="1:2" x14ac:dyDescent="0.25">
      <c r="A1750" t="s">
        <v>8219</v>
      </c>
      <c r="B1750">
        <v>40</v>
      </c>
    </row>
    <row r="1751" spans="1:2" x14ac:dyDescent="0.25">
      <c r="A1751" t="s">
        <v>8219</v>
      </c>
      <c r="B1751">
        <v>13</v>
      </c>
    </row>
    <row r="1752" spans="1:2" x14ac:dyDescent="0.25">
      <c r="A1752" t="s">
        <v>8219</v>
      </c>
      <c r="B1752">
        <v>18</v>
      </c>
    </row>
    <row r="1753" spans="1:2" x14ac:dyDescent="0.25">
      <c r="A1753" t="s">
        <v>8219</v>
      </c>
      <c r="B1753">
        <v>22</v>
      </c>
    </row>
    <row r="1754" spans="1:2" x14ac:dyDescent="0.25">
      <c r="A1754" t="s">
        <v>8219</v>
      </c>
      <c r="B1754">
        <v>79</v>
      </c>
    </row>
    <row r="1755" spans="1:2" x14ac:dyDescent="0.25">
      <c r="A1755" t="s">
        <v>8219</v>
      </c>
      <c r="B1755">
        <v>14</v>
      </c>
    </row>
    <row r="1756" spans="1:2" x14ac:dyDescent="0.25">
      <c r="A1756" t="s">
        <v>8219</v>
      </c>
      <c r="B1756">
        <v>51</v>
      </c>
    </row>
    <row r="1757" spans="1:2" x14ac:dyDescent="0.25">
      <c r="A1757" t="s">
        <v>8219</v>
      </c>
      <c r="B1757">
        <v>54</v>
      </c>
    </row>
    <row r="1758" spans="1:2" x14ac:dyDescent="0.25">
      <c r="A1758" t="s">
        <v>8219</v>
      </c>
      <c r="B1758">
        <v>70</v>
      </c>
    </row>
    <row r="1759" spans="1:2" x14ac:dyDescent="0.25">
      <c r="A1759" t="s">
        <v>8219</v>
      </c>
      <c r="B1759">
        <v>44</v>
      </c>
    </row>
    <row r="1760" spans="1:2" x14ac:dyDescent="0.25">
      <c r="A1760" t="s">
        <v>8219</v>
      </c>
      <c r="B1760">
        <v>55</v>
      </c>
    </row>
    <row r="1761" spans="1:2" x14ac:dyDescent="0.25">
      <c r="A1761" t="s">
        <v>8219</v>
      </c>
      <c r="B1761">
        <v>15</v>
      </c>
    </row>
    <row r="1762" spans="1:2" x14ac:dyDescent="0.25">
      <c r="A1762" t="s">
        <v>8219</v>
      </c>
      <c r="B1762">
        <v>27</v>
      </c>
    </row>
    <row r="1763" spans="1:2" x14ac:dyDescent="0.25">
      <c r="A1763" t="s">
        <v>8219</v>
      </c>
      <c r="B1763">
        <v>21</v>
      </c>
    </row>
    <row r="1764" spans="1:2" x14ac:dyDescent="0.25">
      <c r="A1764" t="s">
        <v>8219</v>
      </c>
      <c r="B1764">
        <v>162</v>
      </c>
    </row>
    <row r="1765" spans="1:2" x14ac:dyDescent="0.25">
      <c r="A1765" t="s">
        <v>8219</v>
      </c>
      <c r="B1765">
        <v>23</v>
      </c>
    </row>
    <row r="1766" spans="1:2" x14ac:dyDescent="0.25">
      <c r="A1766" t="s">
        <v>8219</v>
      </c>
      <c r="B1766">
        <v>72</v>
      </c>
    </row>
    <row r="1767" spans="1:2" x14ac:dyDescent="0.25">
      <c r="A1767" t="s">
        <v>8219</v>
      </c>
      <c r="B1767">
        <v>68</v>
      </c>
    </row>
    <row r="1768" spans="1:2" x14ac:dyDescent="0.25">
      <c r="A1768" t="s">
        <v>8219</v>
      </c>
      <c r="B1768">
        <v>20</v>
      </c>
    </row>
    <row r="1769" spans="1:2" x14ac:dyDescent="0.25">
      <c r="A1769" t="s">
        <v>8219</v>
      </c>
      <c r="B1769">
        <v>26</v>
      </c>
    </row>
    <row r="1770" spans="1:2" x14ac:dyDescent="0.25">
      <c r="A1770" t="s">
        <v>8219</v>
      </c>
      <c r="B1770">
        <v>72</v>
      </c>
    </row>
    <row r="1771" spans="1:2" x14ac:dyDescent="0.25">
      <c r="A1771" t="s">
        <v>8219</v>
      </c>
      <c r="B1771">
        <v>3</v>
      </c>
    </row>
    <row r="1772" spans="1:2" x14ac:dyDescent="0.25">
      <c r="A1772" t="s">
        <v>8219</v>
      </c>
      <c r="B1772">
        <v>18</v>
      </c>
    </row>
    <row r="1773" spans="1:2" x14ac:dyDescent="0.25">
      <c r="A1773" t="s">
        <v>8219</v>
      </c>
      <c r="B1773">
        <v>30</v>
      </c>
    </row>
    <row r="1774" spans="1:2" x14ac:dyDescent="0.25">
      <c r="A1774" t="s">
        <v>8219</v>
      </c>
      <c r="B1774">
        <v>23</v>
      </c>
    </row>
    <row r="1775" spans="1:2" x14ac:dyDescent="0.25">
      <c r="A1775" t="s">
        <v>8219</v>
      </c>
      <c r="B1775">
        <v>54</v>
      </c>
    </row>
    <row r="1776" spans="1:2" x14ac:dyDescent="0.25">
      <c r="A1776" t="s">
        <v>8219</v>
      </c>
      <c r="B1776">
        <v>26</v>
      </c>
    </row>
    <row r="1777" spans="1:2" x14ac:dyDescent="0.25">
      <c r="A1777" t="s">
        <v>8219</v>
      </c>
      <c r="B1777">
        <v>9</v>
      </c>
    </row>
    <row r="1778" spans="1:2" x14ac:dyDescent="0.25">
      <c r="A1778" t="s">
        <v>8219</v>
      </c>
      <c r="B1778">
        <v>27</v>
      </c>
    </row>
    <row r="1779" spans="1:2" x14ac:dyDescent="0.25">
      <c r="A1779" t="s">
        <v>8219</v>
      </c>
      <c r="B1779">
        <v>30</v>
      </c>
    </row>
    <row r="1780" spans="1:2" x14ac:dyDescent="0.25">
      <c r="A1780" t="s">
        <v>8219</v>
      </c>
      <c r="B1780">
        <v>52</v>
      </c>
    </row>
    <row r="1781" spans="1:2" x14ac:dyDescent="0.25">
      <c r="A1781" t="s">
        <v>8219</v>
      </c>
      <c r="B1781">
        <v>17</v>
      </c>
    </row>
    <row r="1782" spans="1:2" x14ac:dyDescent="0.25">
      <c r="A1782" t="s">
        <v>8219</v>
      </c>
      <c r="B1782">
        <v>19</v>
      </c>
    </row>
    <row r="1783" spans="1:2" x14ac:dyDescent="0.25">
      <c r="A1783" t="s">
        <v>8219</v>
      </c>
      <c r="B1783">
        <v>77</v>
      </c>
    </row>
    <row r="1784" spans="1:2" x14ac:dyDescent="0.25">
      <c r="A1784" t="s">
        <v>8219</v>
      </c>
      <c r="B1784">
        <v>21</v>
      </c>
    </row>
    <row r="1785" spans="1:2" x14ac:dyDescent="0.25">
      <c r="A1785" t="s">
        <v>8219</v>
      </c>
      <c r="B1785">
        <v>38</v>
      </c>
    </row>
    <row r="1786" spans="1:2" x14ac:dyDescent="0.25">
      <c r="A1786" t="s">
        <v>8219</v>
      </c>
      <c r="B1786">
        <v>28</v>
      </c>
    </row>
    <row r="1787" spans="1:2" x14ac:dyDescent="0.25">
      <c r="A1787" t="s">
        <v>8219</v>
      </c>
      <c r="B1787">
        <v>48</v>
      </c>
    </row>
    <row r="1788" spans="1:2" x14ac:dyDescent="0.25">
      <c r="A1788" t="s">
        <v>8219</v>
      </c>
      <c r="B1788">
        <v>46</v>
      </c>
    </row>
    <row r="1789" spans="1:2" x14ac:dyDescent="0.25">
      <c r="A1789" t="s">
        <v>8219</v>
      </c>
      <c r="B1789">
        <v>30</v>
      </c>
    </row>
    <row r="1790" spans="1:2" x14ac:dyDescent="0.25">
      <c r="A1790" t="s">
        <v>8219</v>
      </c>
      <c r="B1790">
        <v>64</v>
      </c>
    </row>
    <row r="1791" spans="1:2" x14ac:dyDescent="0.25">
      <c r="A1791" t="s">
        <v>8219</v>
      </c>
      <c r="B1791">
        <v>15</v>
      </c>
    </row>
    <row r="1792" spans="1:2" x14ac:dyDescent="0.25">
      <c r="A1792" t="s">
        <v>8219</v>
      </c>
      <c r="B1792">
        <v>41</v>
      </c>
    </row>
    <row r="1793" spans="1:2" x14ac:dyDescent="0.25">
      <c r="A1793" t="s">
        <v>8219</v>
      </c>
      <c r="B1793">
        <v>35</v>
      </c>
    </row>
    <row r="1794" spans="1:2" x14ac:dyDescent="0.25">
      <c r="A1794" t="s">
        <v>8219</v>
      </c>
      <c r="B1794">
        <v>45</v>
      </c>
    </row>
    <row r="1795" spans="1:2" x14ac:dyDescent="0.25">
      <c r="A1795" t="s">
        <v>8219</v>
      </c>
      <c r="B1795">
        <v>62</v>
      </c>
    </row>
    <row r="1796" spans="1:2" x14ac:dyDescent="0.25">
      <c r="A1796" t="s">
        <v>8219</v>
      </c>
      <c r="B1796">
        <v>22</v>
      </c>
    </row>
    <row r="1797" spans="1:2" x14ac:dyDescent="0.25">
      <c r="A1797" t="s">
        <v>8219</v>
      </c>
      <c r="B1797">
        <v>18</v>
      </c>
    </row>
    <row r="1798" spans="1:2" x14ac:dyDescent="0.25">
      <c r="A1798" t="s">
        <v>8219</v>
      </c>
      <c r="B1798">
        <v>12</v>
      </c>
    </row>
    <row r="1799" spans="1:2" x14ac:dyDescent="0.25">
      <c r="A1799" t="s">
        <v>8219</v>
      </c>
      <c r="B1799">
        <v>44</v>
      </c>
    </row>
    <row r="1800" spans="1:2" x14ac:dyDescent="0.25">
      <c r="A1800" t="s">
        <v>8219</v>
      </c>
      <c r="B1800">
        <v>27</v>
      </c>
    </row>
    <row r="1801" spans="1:2" x14ac:dyDescent="0.25">
      <c r="A1801" t="s">
        <v>8219</v>
      </c>
      <c r="B1801">
        <v>38</v>
      </c>
    </row>
    <row r="1802" spans="1:2" x14ac:dyDescent="0.25">
      <c r="A1802" t="s">
        <v>8219</v>
      </c>
      <c r="B1802">
        <v>28</v>
      </c>
    </row>
    <row r="1803" spans="1:2" x14ac:dyDescent="0.25">
      <c r="A1803" t="s">
        <v>8219</v>
      </c>
      <c r="B1803">
        <v>24</v>
      </c>
    </row>
    <row r="1804" spans="1:2" x14ac:dyDescent="0.25">
      <c r="A1804" t="s">
        <v>8219</v>
      </c>
      <c r="B1804">
        <v>65</v>
      </c>
    </row>
    <row r="1805" spans="1:2" x14ac:dyDescent="0.25">
      <c r="A1805" t="s">
        <v>8219</v>
      </c>
      <c r="B1805">
        <v>46</v>
      </c>
    </row>
    <row r="1806" spans="1:2" x14ac:dyDescent="0.25">
      <c r="A1806" t="s">
        <v>8219</v>
      </c>
      <c r="B1806">
        <v>85</v>
      </c>
    </row>
    <row r="1807" spans="1:2" x14ac:dyDescent="0.25">
      <c r="A1807" t="s">
        <v>8219</v>
      </c>
      <c r="B1807">
        <v>66</v>
      </c>
    </row>
    <row r="1808" spans="1:2" x14ac:dyDescent="0.25">
      <c r="A1808" t="s">
        <v>8219</v>
      </c>
      <c r="B1808">
        <v>165</v>
      </c>
    </row>
    <row r="1809" spans="1:2" x14ac:dyDescent="0.25">
      <c r="A1809" t="s">
        <v>8219</v>
      </c>
      <c r="B1809">
        <v>17</v>
      </c>
    </row>
    <row r="1810" spans="1:2" x14ac:dyDescent="0.25">
      <c r="A1810" t="s">
        <v>8219</v>
      </c>
      <c r="B1810">
        <v>3</v>
      </c>
    </row>
    <row r="1811" spans="1:2" x14ac:dyDescent="0.25">
      <c r="A1811" t="s">
        <v>8219</v>
      </c>
      <c r="B1811">
        <v>17</v>
      </c>
    </row>
    <row r="1812" spans="1:2" x14ac:dyDescent="0.25">
      <c r="A1812" t="s">
        <v>8219</v>
      </c>
      <c r="B1812">
        <v>91</v>
      </c>
    </row>
    <row r="1813" spans="1:2" x14ac:dyDescent="0.25">
      <c r="A1813" t="s">
        <v>8219</v>
      </c>
      <c r="B1813">
        <v>67</v>
      </c>
    </row>
    <row r="1814" spans="1:2" x14ac:dyDescent="0.25">
      <c r="A1814" t="s">
        <v>8219</v>
      </c>
      <c r="B1814">
        <v>18</v>
      </c>
    </row>
    <row r="1815" spans="1:2" x14ac:dyDescent="0.25">
      <c r="A1815" t="s">
        <v>8219</v>
      </c>
      <c r="B1815">
        <v>21</v>
      </c>
    </row>
    <row r="1816" spans="1:2" x14ac:dyDescent="0.25">
      <c r="A1816" t="s">
        <v>8219</v>
      </c>
      <c r="B1816">
        <v>40</v>
      </c>
    </row>
    <row r="1817" spans="1:2" x14ac:dyDescent="0.25">
      <c r="A1817" t="s">
        <v>8219</v>
      </c>
      <c r="B1817">
        <v>78</v>
      </c>
    </row>
    <row r="1818" spans="1:2" x14ac:dyDescent="0.25">
      <c r="A1818" t="s">
        <v>8219</v>
      </c>
      <c r="B1818">
        <v>26</v>
      </c>
    </row>
    <row r="1819" spans="1:2" x14ac:dyDescent="0.25">
      <c r="A1819" t="s">
        <v>8219</v>
      </c>
      <c r="B1819">
        <v>14</v>
      </c>
    </row>
    <row r="1820" spans="1:2" x14ac:dyDescent="0.25">
      <c r="A1820" t="s">
        <v>8219</v>
      </c>
      <c r="B1820">
        <v>44</v>
      </c>
    </row>
    <row r="1821" spans="1:2" x14ac:dyDescent="0.25">
      <c r="A1821" t="s">
        <v>8219</v>
      </c>
      <c r="B1821">
        <v>9</v>
      </c>
    </row>
    <row r="1822" spans="1:2" x14ac:dyDescent="0.25">
      <c r="A1822" t="s">
        <v>8219</v>
      </c>
      <c r="B1822">
        <v>30</v>
      </c>
    </row>
    <row r="1823" spans="1:2" x14ac:dyDescent="0.25">
      <c r="A1823" t="s">
        <v>8219</v>
      </c>
      <c r="B1823">
        <v>45</v>
      </c>
    </row>
    <row r="1824" spans="1:2" x14ac:dyDescent="0.25">
      <c r="A1824" t="s">
        <v>8219</v>
      </c>
      <c r="B1824">
        <v>56</v>
      </c>
    </row>
    <row r="1825" spans="1:2" x14ac:dyDescent="0.25">
      <c r="A1825" t="s">
        <v>8219</v>
      </c>
      <c r="B1825">
        <v>46</v>
      </c>
    </row>
    <row r="1826" spans="1:2" x14ac:dyDescent="0.25">
      <c r="A1826" t="s">
        <v>8219</v>
      </c>
      <c r="B1826">
        <v>34</v>
      </c>
    </row>
    <row r="1827" spans="1:2" x14ac:dyDescent="0.25">
      <c r="A1827" t="s">
        <v>8219</v>
      </c>
      <c r="B1827">
        <v>98</v>
      </c>
    </row>
    <row r="1828" spans="1:2" x14ac:dyDescent="0.25">
      <c r="A1828" t="s">
        <v>8219</v>
      </c>
      <c r="B1828">
        <v>46</v>
      </c>
    </row>
    <row r="1829" spans="1:2" x14ac:dyDescent="0.25">
      <c r="A1829" t="s">
        <v>8219</v>
      </c>
      <c r="B1829">
        <v>10</v>
      </c>
    </row>
    <row r="1830" spans="1:2" x14ac:dyDescent="0.25">
      <c r="A1830" t="s">
        <v>8219</v>
      </c>
      <c r="B1830">
        <v>76</v>
      </c>
    </row>
    <row r="1831" spans="1:2" x14ac:dyDescent="0.25">
      <c r="A1831" t="s">
        <v>8219</v>
      </c>
      <c r="B1831">
        <v>104</v>
      </c>
    </row>
    <row r="1832" spans="1:2" x14ac:dyDescent="0.25">
      <c r="A1832" t="s">
        <v>8219</v>
      </c>
      <c r="B1832">
        <v>87</v>
      </c>
    </row>
    <row r="1833" spans="1:2" x14ac:dyDescent="0.25">
      <c r="A1833" t="s">
        <v>8219</v>
      </c>
      <c r="B1833">
        <v>29</v>
      </c>
    </row>
    <row r="1834" spans="1:2" x14ac:dyDescent="0.25">
      <c r="A1834" t="s">
        <v>8219</v>
      </c>
      <c r="B1834">
        <v>51</v>
      </c>
    </row>
    <row r="1835" spans="1:2" x14ac:dyDescent="0.25">
      <c r="A1835" t="s">
        <v>8219</v>
      </c>
      <c r="B1835">
        <v>12</v>
      </c>
    </row>
    <row r="1836" spans="1:2" x14ac:dyDescent="0.25">
      <c r="A1836" t="s">
        <v>8219</v>
      </c>
      <c r="B1836">
        <v>72</v>
      </c>
    </row>
    <row r="1837" spans="1:2" x14ac:dyDescent="0.25">
      <c r="A1837" t="s">
        <v>8219</v>
      </c>
      <c r="B1837">
        <v>21</v>
      </c>
    </row>
    <row r="1838" spans="1:2" x14ac:dyDescent="0.25">
      <c r="A1838" t="s">
        <v>8219</v>
      </c>
      <c r="B1838">
        <v>42</v>
      </c>
    </row>
    <row r="1839" spans="1:2" x14ac:dyDescent="0.25">
      <c r="A1839" t="s">
        <v>8219</v>
      </c>
      <c r="B1839">
        <v>71</v>
      </c>
    </row>
    <row r="1840" spans="1:2" x14ac:dyDescent="0.25">
      <c r="A1840" t="s">
        <v>8219</v>
      </c>
      <c r="B1840">
        <v>168</v>
      </c>
    </row>
    <row r="1841" spans="1:2" x14ac:dyDescent="0.25">
      <c r="A1841" t="s">
        <v>8219</v>
      </c>
      <c r="B1841">
        <v>19</v>
      </c>
    </row>
    <row r="1842" spans="1:2" x14ac:dyDescent="0.25">
      <c r="A1842" t="s">
        <v>8219</v>
      </c>
      <c r="B1842">
        <v>37</v>
      </c>
    </row>
    <row r="1843" spans="1:2" x14ac:dyDescent="0.25">
      <c r="A1843" t="s">
        <v>8219</v>
      </c>
      <c r="B1843">
        <v>36</v>
      </c>
    </row>
    <row r="1844" spans="1:2" x14ac:dyDescent="0.25">
      <c r="A1844" t="s">
        <v>8219</v>
      </c>
      <c r="B1844">
        <v>14</v>
      </c>
    </row>
    <row r="1845" spans="1:2" x14ac:dyDescent="0.25">
      <c r="A1845" t="s">
        <v>8219</v>
      </c>
      <c r="B1845">
        <v>18</v>
      </c>
    </row>
    <row r="1846" spans="1:2" x14ac:dyDescent="0.25">
      <c r="A1846" t="s">
        <v>8219</v>
      </c>
      <c r="B1846">
        <v>82</v>
      </c>
    </row>
    <row r="1847" spans="1:2" x14ac:dyDescent="0.25">
      <c r="A1847" t="s">
        <v>8219</v>
      </c>
      <c r="B1847">
        <v>43</v>
      </c>
    </row>
    <row r="1848" spans="1:2" x14ac:dyDescent="0.25">
      <c r="A1848" t="s">
        <v>8219</v>
      </c>
      <c r="B1848">
        <v>8</v>
      </c>
    </row>
    <row r="1849" spans="1:2" x14ac:dyDescent="0.25">
      <c r="A1849" t="s">
        <v>8219</v>
      </c>
      <c r="B1849">
        <v>45</v>
      </c>
    </row>
    <row r="1850" spans="1:2" x14ac:dyDescent="0.25">
      <c r="A1850" t="s">
        <v>8219</v>
      </c>
      <c r="B1850">
        <v>20</v>
      </c>
    </row>
    <row r="1851" spans="1:2" x14ac:dyDescent="0.25">
      <c r="A1851" t="s">
        <v>8219</v>
      </c>
      <c r="B1851">
        <v>31</v>
      </c>
    </row>
    <row r="1852" spans="1:2" x14ac:dyDescent="0.25">
      <c r="A1852" t="s">
        <v>8219</v>
      </c>
      <c r="B1852">
        <v>25</v>
      </c>
    </row>
    <row r="1853" spans="1:2" x14ac:dyDescent="0.25">
      <c r="A1853" t="s">
        <v>8219</v>
      </c>
      <c r="B1853">
        <v>14</v>
      </c>
    </row>
    <row r="1854" spans="1:2" x14ac:dyDescent="0.25">
      <c r="A1854" t="s">
        <v>8219</v>
      </c>
      <c r="B1854">
        <v>45</v>
      </c>
    </row>
    <row r="1855" spans="1:2" x14ac:dyDescent="0.25">
      <c r="A1855" t="s">
        <v>8219</v>
      </c>
      <c r="B1855">
        <v>20</v>
      </c>
    </row>
    <row r="1856" spans="1:2" x14ac:dyDescent="0.25">
      <c r="A1856" t="s">
        <v>8219</v>
      </c>
      <c r="B1856">
        <v>39</v>
      </c>
    </row>
    <row r="1857" spans="1:2" x14ac:dyDescent="0.25">
      <c r="A1857" t="s">
        <v>8219</v>
      </c>
      <c r="B1857">
        <v>16</v>
      </c>
    </row>
    <row r="1858" spans="1:2" x14ac:dyDescent="0.25">
      <c r="A1858" t="s">
        <v>8219</v>
      </c>
      <c r="B1858">
        <v>37</v>
      </c>
    </row>
    <row r="1859" spans="1:2" x14ac:dyDescent="0.25">
      <c r="A1859" t="s">
        <v>8219</v>
      </c>
      <c r="B1859">
        <v>14</v>
      </c>
    </row>
    <row r="1860" spans="1:2" x14ac:dyDescent="0.25">
      <c r="A1860" t="s">
        <v>8219</v>
      </c>
      <c r="B1860">
        <v>21</v>
      </c>
    </row>
    <row r="1861" spans="1:2" x14ac:dyDescent="0.25">
      <c r="A1861" t="s">
        <v>8219</v>
      </c>
      <c r="B1861">
        <v>69</v>
      </c>
    </row>
    <row r="1862" spans="1:2" x14ac:dyDescent="0.25">
      <c r="A1862" t="s">
        <v>8219</v>
      </c>
      <c r="B1862">
        <v>16</v>
      </c>
    </row>
    <row r="1863" spans="1:2" x14ac:dyDescent="0.25">
      <c r="A1863" t="s">
        <v>8219</v>
      </c>
      <c r="B1863">
        <v>55</v>
      </c>
    </row>
    <row r="1864" spans="1:2" x14ac:dyDescent="0.25">
      <c r="A1864" t="s">
        <v>8219</v>
      </c>
      <c r="B1864">
        <v>27</v>
      </c>
    </row>
    <row r="1865" spans="1:2" x14ac:dyDescent="0.25">
      <c r="A1865" t="s">
        <v>8219</v>
      </c>
      <c r="B1865">
        <v>36</v>
      </c>
    </row>
    <row r="1866" spans="1:2" x14ac:dyDescent="0.25">
      <c r="A1866" t="s">
        <v>8219</v>
      </c>
      <c r="B1866">
        <v>19</v>
      </c>
    </row>
    <row r="1867" spans="1:2" x14ac:dyDescent="0.25">
      <c r="A1867" t="s">
        <v>8219</v>
      </c>
      <c r="B1867">
        <v>12</v>
      </c>
    </row>
    <row r="1868" spans="1:2" x14ac:dyDescent="0.25">
      <c r="A1868" t="s">
        <v>8219</v>
      </c>
      <c r="B1868">
        <v>17</v>
      </c>
    </row>
    <row r="1869" spans="1:2" x14ac:dyDescent="0.25">
      <c r="A1869" t="s">
        <v>8219</v>
      </c>
      <c r="B1869">
        <v>114</v>
      </c>
    </row>
    <row r="1870" spans="1:2" x14ac:dyDescent="0.25">
      <c r="A1870" t="s">
        <v>8219</v>
      </c>
      <c r="B1870">
        <v>93</v>
      </c>
    </row>
    <row r="1871" spans="1:2" x14ac:dyDescent="0.25">
      <c r="A1871" t="s">
        <v>8219</v>
      </c>
      <c r="B1871">
        <v>36</v>
      </c>
    </row>
    <row r="1872" spans="1:2" x14ac:dyDescent="0.25">
      <c r="A1872" t="s">
        <v>8219</v>
      </c>
      <c r="B1872">
        <v>61</v>
      </c>
    </row>
    <row r="1873" spans="1:2" x14ac:dyDescent="0.25">
      <c r="A1873" t="s">
        <v>8219</v>
      </c>
      <c r="B1873">
        <v>47</v>
      </c>
    </row>
    <row r="1874" spans="1:2" x14ac:dyDescent="0.25">
      <c r="A1874" t="s">
        <v>8219</v>
      </c>
      <c r="B1874">
        <v>17</v>
      </c>
    </row>
    <row r="1875" spans="1:2" x14ac:dyDescent="0.25">
      <c r="A1875" t="s">
        <v>8219</v>
      </c>
      <c r="B1875">
        <v>63</v>
      </c>
    </row>
    <row r="1876" spans="1:2" x14ac:dyDescent="0.25">
      <c r="A1876" t="s">
        <v>8219</v>
      </c>
      <c r="B1876">
        <v>9</v>
      </c>
    </row>
    <row r="1877" spans="1:2" x14ac:dyDescent="0.25">
      <c r="A1877" t="s">
        <v>8219</v>
      </c>
      <c r="B1877">
        <v>30</v>
      </c>
    </row>
    <row r="1878" spans="1:2" x14ac:dyDescent="0.25">
      <c r="A1878" t="s">
        <v>8219</v>
      </c>
      <c r="B1878">
        <v>23</v>
      </c>
    </row>
    <row r="1879" spans="1:2" x14ac:dyDescent="0.25">
      <c r="A1879" t="s">
        <v>8219</v>
      </c>
      <c r="B1879">
        <v>33</v>
      </c>
    </row>
    <row r="1880" spans="1:2" x14ac:dyDescent="0.25">
      <c r="A1880" t="s">
        <v>8219</v>
      </c>
      <c r="B1880">
        <v>39</v>
      </c>
    </row>
    <row r="1881" spans="1:2" x14ac:dyDescent="0.25">
      <c r="A1881" t="s">
        <v>8219</v>
      </c>
      <c r="B1881">
        <v>17</v>
      </c>
    </row>
    <row r="1882" spans="1:2" x14ac:dyDescent="0.25">
      <c r="A1882" t="s">
        <v>8219</v>
      </c>
      <c r="B1882">
        <v>6</v>
      </c>
    </row>
    <row r="1883" spans="1:2" x14ac:dyDescent="0.25">
      <c r="A1883" t="s">
        <v>8219</v>
      </c>
      <c r="B1883">
        <v>39</v>
      </c>
    </row>
    <row r="1884" spans="1:2" x14ac:dyDescent="0.25">
      <c r="A1884" t="s">
        <v>8219</v>
      </c>
      <c r="B1884">
        <v>57</v>
      </c>
    </row>
    <row r="1885" spans="1:2" x14ac:dyDescent="0.25">
      <c r="A1885" t="s">
        <v>8219</v>
      </c>
      <c r="B1885">
        <v>56</v>
      </c>
    </row>
    <row r="1886" spans="1:2" x14ac:dyDescent="0.25">
      <c r="A1886" t="s">
        <v>8219</v>
      </c>
      <c r="B1886">
        <v>13</v>
      </c>
    </row>
    <row r="1887" spans="1:2" x14ac:dyDescent="0.25">
      <c r="A1887" t="s">
        <v>8219</v>
      </c>
      <c r="B1887">
        <v>95</v>
      </c>
    </row>
    <row r="1888" spans="1:2" x14ac:dyDescent="0.25">
      <c r="A1888" t="s">
        <v>8219</v>
      </c>
      <c r="B1888">
        <v>80</v>
      </c>
    </row>
    <row r="1889" spans="1:2" x14ac:dyDescent="0.25">
      <c r="A1889" t="s">
        <v>8219</v>
      </c>
      <c r="B1889">
        <v>133</v>
      </c>
    </row>
    <row r="1890" spans="1:2" x14ac:dyDescent="0.25">
      <c r="A1890" t="s">
        <v>8219</v>
      </c>
      <c r="B1890">
        <v>44</v>
      </c>
    </row>
    <row r="1891" spans="1:2" x14ac:dyDescent="0.25">
      <c r="A1891" t="s">
        <v>8219</v>
      </c>
      <c r="B1891">
        <v>30</v>
      </c>
    </row>
    <row r="1892" spans="1:2" x14ac:dyDescent="0.25">
      <c r="A1892" t="s">
        <v>8219</v>
      </c>
      <c r="B1892">
        <v>56</v>
      </c>
    </row>
    <row r="1893" spans="1:2" x14ac:dyDescent="0.25">
      <c r="A1893" t="s">
        <v>8219</v>
      </c>
      <c r="B1893">
        <v>66</v>
      </c>
    </row>
    <row r="1894" spans="1:2" x14ac:dyDescent="0.25">
      <c r="A1894" t="s">
        <v>8219</v>
      </c>
      <c r="B1894">
        <v>29</v>
      </c>
    </row>
    <row r="1895" spans="1:2" x14ac:dyDescent="0.25">
      <c r="A1895" t="s">
        <v>8219</v>
      </c>
      <c r="B1895">
        <v>72</v>
      </c>
    </row>
    <row r="1896" spans="1:2" x14ac:dyDescent="0.25">
      <c r="A1896" t="s">
        <v>8219</v>
      </c>
      <c r="B1896">
        <v>27</v>
      </c>
    </row>
    <row r="1897" spans="1:2" x14ac:dyDescent="0.25">
      <c r="A1897" t="s">
        <v>8219</v>
      </c>
      <c r="B1897">
        <v>10</v>
      </c>
    </row>
    <row r="1898" spans="1:2" x14ac:dyDescent="0.25">
      <c r="A1898" t="s">
        <v>8219</v>
      </c>
      <c r="B1898">
        <v>35</v>
      </c>
    </row>
    <row r="1899" spans="1:2" x14ac:dyDescent="0.25">
      <c r="A1899" t="s">
        <v>8219</v>
      </c>
      <c r="B1899">
        <v>29</v>
      </c>
    </row>
    <row r="1900" spans="1:2" x14ac:dyDescent="0.25">
      <c r="A1900" t="s">
        <v>8219</v>
      </c>
      <c r="B1900">
        <v>13</v>
      </c>
    </row>
    <row r="1901" spans="1:2" x14ac:dyDescent="0.25">
      <c r="A1901" t="s">
        <v>8219</v>
      </c>
      <c r="B1901">
        <v>72</v>
      </c>
    </row>
    <row r="1902" spans="1:2" x14ac:dyDescent="0.25">
      <c r="A1902" t="s">
        <v>8219</v>
      </c>
      <c r="B1902">
        <v>78</v>
      </c>
    </row>
    <row r="1903" spans="1:2" x14ac:dyDescent="0.25">
      <c r="A1903" t="s">
        <v>8219</v>
      </c>
      <c r="B1903">
        <v>49</v>
      </c>
    </row>
    <row r="1904" spans="1:2" x14ac:dyDescent="0.25">
      <c r="A1904" t="s">
        <v>8219</v>
      </c>
      <c r="B1904">
        <v>42</v>
      </c>
    </row>
    <row r="1905" spans="1:2" x14ac:dyDescent="0.25">
      <c r="A1905" t="s">
        <v>8219</v>
      </c>
      <c r="B1905">
        <v>35</v>
      </c>
    </row>
    <row r="1906" spans="1:2" x14ac:dyDescent="0.25">
      <c r="A1906" t="s">
        <v>8219</v>
      </c>
      <c r="B1906">
        <v>42</v>
      </c>
    </row>
    <row r="1907" spans="1:2" x14ac:dyDescent="0.25">
      <c r="A1907" t="s">
        <v>8219</v>
      </c>
      <c r="B1907">
        <v>42</v>
      </c>
    </row>
    <row r="1908" spans="1:2" x14ac:dyDescent="0.25">
      <c r="A1908" t="s">
        <v>8219</v>
      </c>
      <c r="B1908">
        <v>31</v>
      </c>
    </row>
    <row r="1909" spans="1:2" x14ac:dyDescent="0.25">
      <c r="A1909" t="s">
        <v>8219</v>
      </c>
      <c r="B1909">
        <v>38</v>
      </c>
    </row>
    <row r="1910" spans="1:2" x14ac:dyDescent="0.25">
      <c r="A1910" t="s">
        <v>8219</v>
      </c>
      <c r="B1910">
        <v>8</v>
      </c>
    </row>
    <row r="1911" spans="1:2" x14ac:dyDescent="0.25">
      <c r="A1911" t="s">
        <v>8219</v>
      </c>
      <c r="B1911">
        <v>39</v>
      </c>
    </row>
    <row r="1912" spans="1:2" x14ac:dyDescent="0.25">
      <c r="A1912" t="s">
        <v>8219</v>
      </c>
      <c r="B1912">
        <v>29</v>
      </c>
    </row>
    <row r="1913" spans="1:2" x14ac:dyDescent="0.25">
      <c r="A1913" t="s">
        <v>8219</v>
      </c>
      <c r="B1913">
        <v>72</v>
      </c>
    </row>
    <row r="1914" spans="1:2" x14ac:dyDescent="0.25">
      <c r="A1914" t="s">
        <v>8219</v>
      </c>
      <c r="B1914">
        <v>15</v>
      </c>
    </row>
    <row r="1915" spans="1:2" x14ac:dyDescent="0.25">
      <c r="A1915" t="s">
        <v>8219</v>
      </c>
      <c r="B1915">
        <v>33</v>
      </c>
    </row>
    <row r="1916" spans="1:2" x14ac:dyDescent="0.25">
      <c r="A1916" t="s">
        <v>8219</v>
      </c>
      <c r="B1916">
        <v>15</v>
      </c>
    </row>
    <row r="1917" spans="1:2" x14ac:dyDescent="0.25">
      <c r="A1917" t="s">
        <v>8219</v>
      </c>
      <c r="B1917">
        <v>19</v>
      </c>
    </row>
    <row r="1918" spans="1:2" x14ac:dyDescent="0.25">
      <c r="A1918" t="s">
        <v>8219</v>
      </c>
      <c r="B1918">
        <v>17</v>
      </c>
    </row>
    <row r="1919" spans="1:2" x14ac:dyDescent="0.25">
      <c r="A1919" t="s">
        <v>8219</v>
      </c>
      <c r="B1919">
        <v>44</v>
      </c>
    </row>
    <row r="1920" spans="1:2" x14ac:dyDescent="0.25">
      <c r="A1920" t="s">
        <v>8219</v>
      </c>
      <c r="B1920">
        <v>10</v>
      </c>
    </row>
    <row r="1921" spans="1:2" x14ac:dyDescent="0.25">
      <c r="A1921" t="s">
        <v>8219</v>
      </c>
      <c r="B1921">
        <v>46</v>
      </c>
    </row>
    <row r="1922" spans="1:2" x14ac:dyDescent="0.25">
      <c r="A1922" t="s">
        <v>8219</v>
      </c>
      <c r="B1922">
        <v>11</v>
      </c>
    </row>
    <row r="1923" spans="1:2" x14ac:dyDescent="0.25">
      <c r="A1923" t="s">
        <v>8219</v>
      </c>
      <c r="B1923">
        <v>13</v>
      </c>
    </row>
    <row r="1924" spans="1:2" x14ac:dyDescent="0.25">
      <c r="A1924" t="s">
        <v>8219</v>
      </c>
      <c r="B1924">
        <v>33</v>
      </c>
    </row>
    <row r="1925" spans="1:2" x14ac:dyDescent="0.25">
      <c r="A1925" t="s">
        <v>8219</v>
      </c>
      <c r="B1925">
        <v>28</v>
      </c>
    </row>
    <row r="1926" spans="1:2" x14ac:dyDescent="0.25">
      <c r="A1926" t="s">
        <v>8219</v>
      </c>
      <c r="B1926">
        <v>21</v>
      </c>
    </row>
    <row r="1927" spans="1:2" x14ac:dyDescent="0.25">
      <c r="A1927" t="s">
        <v>8219</v>
      </c>
      <c r="B1927">
        <v>13</v>
      </c>
    </row>
    <row r="1928" spans="1:2" x14ac:dyDescent="0.25">
      <c r="A1928" t="s">
        <v>8219</v>
      </c>
      <c r="B1928">
        <v>34</v>
      </c>
    </row>
    <row r="1929" spans="1:2" x14ac:dyDescent="0.25">
      <c r="A1929" t="s">
        <v>8219</v>
      </c>
      <c r="B1929">
        <v>80</v>
      </c>
    </row>
    <row r="1930" spans="1:2" x14ac:dyDescent="0.25">
      <c r="A1930" t="s">
        <v>8219</v>
      </c>
      <c r="B1930">
        <v>74</v>
      </c>
    </row>
    <row r="1931" spans="1:2" x14ac:dyDescent="0.25">
      <c r="A1931" t="s">
        <v>8219</v>
      </c>
      <c r="B1931">
        <v>7</v>
      </c>
    </row>
    <row r="1932" spans="1:2" x14ac:dyDescent="0.25">
      <c r="A1932" t="s">
        <v>8219</v>
      </c>
      <c r="B1932">
        <v>34</v>
      </c>
    </row>
    <row r="1933" spans="1:2" x14ac:dyDescent="0.25">
      <c r="A1933" t="s">
        <v>8219</v>
      </c>
      <c r="B1933">
        <v>86</v>
      </c>
    </row>
    <row r="1934" spans="1:2" x14ac:dyDescent="0.25">
      <c r="A1934" t="s">
        <v>8219</v>
      </c>
      <c r="B1934">
        <v>37</v>
      </c>
    </row>
    <row r="1935" spans="1:2" x14ac:dyDescent="0.25">
      <c r="A1935" t="s">
        <v>8219</v>
      </c>
      <c r="B1935">
        <v>18</v>
      </c>
    </row>
    <row r="1936" spans="1:2" x14ac:dyDescent="0.25">
      <c r="A1936" t="s">
        <v>8219</v>
      </c>
      <c r="B1936">
        <v>22</v>
      </c>
    </row>
    <row r="1937" spans="1:2" x14ac:dyDescent="0.25">
      <c r="A1937" t="s">
        <v>8219</v>
      </c>
      <c r="B1937">
        <v>26</v>
      </c>
    </row>
    <row r="1938" spans="1:2" x14ac:dyDescent="0.25">
      <c r="A1938" t="s">
        <v>8219</v>
      </c>
      <c r="B1938">
        <v>27</v>
      </c>
    </row>
    <row r="1939" spans="1:2" x14ac:dyDescent="0.25">
      <c r="A1939" t="s">
        <v>8219</v>
      </c>
      <c r="B1939">
        <v>8</v>
      </c>
    </row>
    <row r="1940" spans="1:2" x14ac:dyDescent="0.25">
      <c r="A1940" t="s">
        <v>8219</v>
      </c>
      <c r="B1940">
        <v>204</v>
      </c>
    </row>
    <row r="1941" spans="1:2" x14ac:dyDescent="0.25">
      <c r="A1941" t="s">
        <v>8219</v>
      </c>
      <c r="B1941">
        <v>46</v>
      </c>
    </row>
    <row r="1942" spans="1:2" x14ac:dyDescent="0.25">
      <c r="A1942" t="s">
        <v>8219</v>
      </c>
      <c r="B1942">
        <v>17</v>
      </c>
    </row>
    <row r="1943" spans="1:2" x14ac:dyDescent="0.25">
      <c r="A1943" t="s">
        <v>8219</v>
      </c>
      <c r="B1943">
        <v>28</v>
      </c>
    </row>
    <row r="1944" spans="1:2" x14ac:dyDescent="0.25">
      <c r="A1944" t="s">
        <v>8219</v>
      </c>
      <c r="B1944">
        <v>83</v>
      </c>
    </row>
    <row r="1945" spans="1:2" x14ac:dyDescent="0.25">
      <c r="A1945" t="s">
        <v>8219</v>
      </c>
      <c r="B1945">
        <v>13</v>
      </c>
    </row>
    <row r="1946" spans="1:2" x14ac:dyDescent="0.25">
      <c r="A1946" t="s">
        <v>8219</v>
      </c>
      <c r="B1946">
        <v>8</v>
      </c>
    </row>
    <row r="1947" spans="1:2" x14ac:dyDescent="0.25">
      <c r="A1947" t="s">
        <v>8219</v>
      </c>
      <c r="B1947">
        <v>32</v>
      </c>
    </row>
    <row r="1948" spans="1:2" x14ac:dyDescent="0.25">
      <c r="A1948" t="s">
        <v>8219</v>
      </c>
      <c r="B1948">
        <v>85</v>
      </c>
    </row>
    <row r="1949" spans="1:2" x14ac:dyDescent="0.25">
      <c r="A1949" t="s">
        <v>8219</v>
      </c>
      <c r="B1949">
        <v>29</v>
      </c>
    </row>
    <row r="1950" spans="1:2" x14ac:dyDescent="0.25">
      <c r="A1950" t="s">
        <v>8219</v>
      </c>
      <c r="B1950">
        <v>24</v>
      </c>
    </row>
    <row r="1951" spans="1:2" x14ac:dyDescent="0.25">
      <c r="A1951" t="s">
        <v>8219</v>
      </c>
      <c r="B1951">
        <v>8</v>
      </c>
    </row>
    <row r="1952" spans="1:2" x14ac:dyDescent="0.25">
      <c r="A1952" t="s">
        <v>8219</v>
      </c>
      <c r="B1952">
        <v>19</v>
      </c>
    </row>
    <row r="1953" spans="1:2" x14ac:dyDescent="0.25">
      <c r="A1953" t="s">
        <v>8219</v>
      </c>
      <c r="B1953">
        <v>336</v>
      </c>
    </row>
    <row r="1954" spans="1:2" x14ac:dyDescent="0.25">
      <c r="A1954" t="s">
        <v>8219</v>
      </c>
      <c r="B1954">
        <v>13</v>
      </c>
    </row>
    <row r="1955" spans="1:2" x14ac:dyDescent="0.25">
      <c r="A1955" t="s">
        <v>8219</v>
      </c>
      <c r="B1955">
        <v>42</v>
      </c>
    </row>
    <row r="1956" spans="1:2" x14ac:dyDescent="0.25">
      <c r="A1956" t="s">
        <v>8219</v>
      </c>
      <c r="B1956">
        <v>64</v>
      </c>
    </row>
    <row r="1957" spans="1:2" x14ac:dyDescent="0.25">
      <c r="A1957" t="s">
        <v>8219</v>
      </c>
      <c r="B1957">
        <v>25</v>
      </c>
    </row>
    <row r="1958" spans="1:2" x14ac:dyDescent="0.25">
      <c r="A1958" t="s">
        <v>8219</v>
      </c>
      <c r="B1958">
        <v>20</v>
      </c>
    </row>
    <row r="1959" spans="1:2" x14ac:dyDescent="0.25">
      <c r="A1959" t="s">
        <v>8219</v>
      </c>
      <c r="B1959">
        <v>104</v>
      </c>
    </row>
    <row r="1960" spans="1:2" x14ac:dyDescent="0.25">
      <c r="A1960" t="s">
        <v>8219</v>
      </c>
      <c r="B1960">
        <v>53</v>
      </c>
    </row>
    <row r="1961" spans="1:2" x14ac:dyDescent="0.25">
      <c r="A1961" t="s">
        <v>8219</v>
      </c>
      <c r="B1961">
        <v>14</v>
      </c>
    </row>
    <row r="1962" spans="1:2" x14ac:dyDescent="0.25">
      <c r="A1962" t="s">
        <v>8219</v>
      </c>
      <c r="B1962">
        <v>20</v>
      </c>
    </row>
    <row r="1963" spans="1:2" x14ac:dyDescent="0.25">
      <c r="A1963" t="s">
        <v>8219</v>
      </c>
      <c r="B1963">
        <v>558</v>
      </c>
    </row>
    <row r="1964" spans="1:2" x14ac:dyDescent="0.25">
      <c r="A1964" t="s">
        <v>8219</v>
      </c>
      <c r="B1964">
        <v>22</v>
      </c>
    </row>
    <row r="1965" spans="1:2" x14ac:dyDescent="0.25">
      <c r="A1965" t="s">
        <v>8219</v>
      </c>
      <c r="B1965">
        <v>24</v>
      </c>
    </row>
    <row r="1966" spans="1:2" x14ac:dyDescent="0.25">
      <c r="A1966" t="s">
        <v>8219</v>
      </c>
      <c r="B1966">
        <v>74</v>
      </c>
    </row>
    <row r="1967" spans="1:2" x14ac:dyDescent="0.25">
      <c r="A1967" t="s">
        <v>8219</v>
      </c>
      <c r="B1967">
        <v>54</v>
      </c>
    </row>
    <row r="1968" spans="1:2" x14ac:dyDescent="0.25">
      <c r="A1968" t="s">
        <v>8219</v>
      </c>
      <c r="B1968">
        <v>31</v>
      </c>
    </row>
    <row r="1969" spans="1:2" x14ac:dyDescent="0.25">
      <c r="A1969" t="s">
        <v>8219</v>
      </c>
      <c r="B1969">
        <v>25</v>
      </c>
    </row>
    <row r="1970" spans="1:2" x14ac:dyDescent="0.25">
      <c r="A1970" t="s">
        <v>8219</v>
      </c>
      <c r="B1970">
        <v>17</v>
      </c>
    </row>
    <row r="1971" spans="1:2" x14ac:dyDescent="0.25">
      <c r="A1971" t="s">
        <v>8219</v>
      </c>
      <c r="B1971">
        <v>12</v>
      </c>
    </row>
    <row r="1972" spans="1:2" x14ac:dyDescent="0.25">
      <c r="A1972" t="s">
        <v>8219</v>
      </c>
      <c r="B1972">
        <v>38</v>
      </c>
    </row>
    <row r="1973" spans="1:2" x14ac:dyDescent="0.25">
      <c r="A1973" t="s">
        <v>8219</v>
      </c>
      <c r="B1973">
        <v>41</v>
      </c>
    </row>
    <row r="1974" spans="1:2" x14ac:dyDescent="0.25">
      <c r="A1974" t="s">
        <v>8219</v>
      </c>
      <c r="B1974">
        <v>19</v>
      </c>
    </row>
    <row r="1975" spans="1:2" x14ac:dyDescent="0.25">
      <c r="A1975" t="s">
        <v>8219</v>
      </c>
      <c r="B1975">
        <v>41</v>
      </c>
    </row>
    <row r="1976" spans="1:2" x14ac:dyDescent="0.25">
      <c r="A1976" t="s">
        <v>8219</v>
      </c>
      <c r="B1976">
        <v>26</v>
      </c>
    </row>
    <row r="1977" spans="1:2" x14ac:dyDescent="0.25">
      <c r="A1977" t="s">
        <v>8219</v>
      </c>
      <c r="B1977">
        <v>25</v>
      </c>
    </row>
    <row r="1978" spans="1:2" x14ac:dyDescent="0.25">
      <c r="A1978" t="s">
        <v>8219</v>
      </c>
      <c r="B1978">
        <v>9</v>
      </c>
    </row>
    <row r="1979" spans="1:2" x14ac:dyDescent="0.25">
      <c r="A1979" t="s">
        <v>8219</v>
      </c>
      <c r="B1979">
        <v>78</v>
      </c>
    </row>
    <row r="1980" spans="1:2" x14ac:dyDescent="0.25">
      <c r="A1980" t="s">
        <v>8219</v>
      </c>
      <c r="B1980">
        <v>45</v>
      </c>
    </row>
    <row r="1981" spans="1:2" x14ac:dyDescent="0.25">
      <c r="A1981" t="s">
        <v>8219</v>
      </c>
      <c r="B1981">
        <v>102</v>
      </c>
    </row>
    <row r="1982" spans="1:2" x14ac:dyDescent="0.25">
      <c r="A1982" t="s">
        <v>8219</v>
      </c>
      <c r="B1982">
        <v>5</v>
      </c>
    </row>
    <row r="1983" spans="1:2" x14ac:dyDescent="0.25">
      <c r="A1983" t="s">
        <v>8219</v>
      </c>
      <c r="B1983">
        <v>27</v>
      </c>
    </row>
    <row r="1984" spans="1:2" x14ac:dyDescent="0.25">
      <c r="A1984" t="s">
        <v>8219</v>
      </c>
      <c r="B1984">
        <v>37</v>
      </c>
    </row>
    <row r="1985" spans="1:2" x14ac:dyDescent="0.25">
      <c r="A1985" t="s">
        <v>8219</v>
      </c>
      <c r="B1985">
        <v>14</v>
      </c>
    </row>
    <row r="1986" spans="1:2" x14ac:dyDescent="0.25">
      <c r="A1986" t="s">
        <v>8219</v>
      </c>
      <c r="B1986">
        <v>27</v>
      </c>
    </row>
    <row r="1987" spans="1:2" x14ac:dyDescent="0.25">
      <c r="A1987" t="s">
        <v>8219</v>
      </c>
      <c r="B1987">
        <v>45</v>
      </c>
    </row>
    <row r="1988" spans="1:2" x14ac:dyDescent="0.25">
      <c r="A1988" t="s">
        <v>8219</v>
      </c>
      <c r="B1988">
        <v>49</v>
      </c>
    </row>
    <row r="1989" spans="1:2" x14ac:dyDescent="0.25">
      <c r="A1989" t="s">
        <v>8219</v>
      </c>
      <c r="B1989">
        <v>24</v>
      </c>
    </row>
    <row r="1990" spans="1:2" x14ac:dyDescent="0.25">
      <c r="A1990" t="s">
        <v>8219</v>
      </c>
      <c r="B1990">
        <v>112</v>
      </c>
    </row>
    <row r="1991" spans="1:2" x14ac:dyDescent="0.25">
      <c r="A1991" t="s">
        <v>8219</v>
      </c>
      <c r="B1991">
        <v>23</v>
      </c>
    </row>
    <row r="1992" spans="1:2" x14ac:dyDescent="0.25">
      <c r="A1992" t="s">
        <v>8219</v>
      </c>
      <c r="B1992">
        <v>54</v>
      </c>
    </row>
    <row r="1993" spans="1:2" x14ac:dyDescent="0.25">
      <c r="A1993" t="s">
        <v>8219</v>
      </c>
      <c r="B1993">
        <v>28</v>
      </c>
    </row>
    <row r="1994" spans="1:2" x14ac:dyDescent="0.25">
      <c r="A1994" t="s">
        <v>8219</v>
      </c>
      <c r="B1994">
        <v>11</v>
      </c>
    </row>
    <row r="1995" spans="1:2" x14ac:dyDescent="0.25">
      <c r="A1995" t="s">
        <v>8219</v>
      </c>
      <c r="B1995">
        <v>62</v>
      </c>
    </row>
    <row r="1996" spans="1:2" x14ac:dyDescent="0.25">
      <c r="A1996" t="s">
        <v>8219</v>
      </c>
      <c r="B1996">
        <v>73</v>
      </c>
    </row>
    <row r="1997" spans="1:2" x14ac:dyDescent="0.25">
      <c r="A1997" t="s">
        <v>8219</v>
      </c>
      <c r="B1997">
        <v>18</v>
      </c>
    </row>
    <row r="1998" spans="1:2" x14ac:dyDescent="0.25">
      <c r="A1998" t="s">
        <v>8219</v>
      </c>
      <c r="B1998">
        <v>35</v>
      </c>
    </row>
    <row r="1999" spans="1:2" x14ac:dyDescent="0.25">
      <c r="A1999" t="s">
        <v>8219</v>
      </c>
      <c r="B1999">
        <v>43</v>
      </c>
    </row>
    <row r="2000" spans="1:2" x14ac:dyDescent="0.25">
      <c r="A2000" t="s">
        <v>8219</v>
      </c>
      <c r="B2000">
        <v>36</v>
      </c>
    </row>
    <row r="2001" spans="1:2" x14ac:dyDescent="0.25">
      <c r="A2001" t="s">
        <v>8219</v>
      </c>
      <c r="B2001">
        <v>62</v>
      </c>
    </row>
    <row r="2002" spans="1:2" x14ac:dyDescent="0.25">
      <c r="A2002" t="s">
        <v>8219</v>
      </c>
      <c r="B2002">
        <v>15</v>
      </c>
    </row>
    <row r="2003" spans="1:2" x14ac:dyDescent="0.25">
      <c r="A2003" t="s">
        <v>8219</v>
      </c>
      <c r="B2003">
        <v>33</v>
      </c>
    </row>
    <row r="2004" spans="1:2" x14ac:dyDescent="0.25">
      <c r="A2004" t="s">
        <v>8219</v>
      </c>
      <c r="B2004">
        <v>27</v>
      </c>
    </row>
    <row r="2005" spans="1:2" x14ac:dyDescent="0.25">
      <c r="A2005" t="s">
        <v>8219</v>
      </c>
      <c r="B2005">
        <v>17</v>
      </c>
    </row>
    <row r="2006" spans="1:2" x14ac:dyDescent="0.25">
      <c r="A2006" t="s">
        <v>8219</v>
      </c>
      <c r="B2006">
        <v>4</v>
      </c>
    </row>
    <row r="2007" spans="1:2" x14ac:dyDescent="0.25">
      <c r="A2007" t="s">
        <v>8219</v>
      </c>
      <c r="B2007">
        <v>53</v>
      </c>
    </row>
    <row r="2008" spans="1:2" x14ac:dyDescent="0.25">
      <c r="A2008" t="s">
        <v>8219</v>
      </c>
      <c r="B2008">
        <v>49</v>
      </c>
    </row>
    <row r="2009" spans="1:2" x14ac:dyDescent="0.25">
      <c r="A2009" t="s">
        <v>8219</v>
      </c>
      <c r="B2009">
        <v>57</v>
      </c>
    </row>
    <row r="2010" spans="1:2" x14ac:dyDescent="0.25">
      <c r="A2010" t="s">
        <v>8219</v>
      </c>
      <c r="B2010">
        <v>69</v>
      </c>
    </row>
    <row r="2011" spans="1:2" x14ac:dyDescent="0.25">
      <c r="A2011" t="s">
        <v>8219</v>
      </c>
      <c r="B2011">
        <v>15</v>
      </c>
    </row>
    <row r="2012" spans="1:2" x14ac:dyDescent="0.25">
      <c r="A2012" t="s">
        <v>8219</v>
      </c>
      <c r="B2012">
        <v>64</v>
      </c>
    </row>
    <row r="2013" spans="1:2" x14ac:dyDescent="0.25">
      <c r="A2013" t="s">
        <v>8219</v>
      </c>
      <c r="B2013">
        <v>20</v>
      </c>
    </row>
    <row r="2014" spans="1:2" x14ac:dyDescent="0.25">
      <c r="A2014" t="s">
        <v>8219</v>
      </c>
      <c r="B2014">
        <v>27</v>
      </c>
    </row>
    <row r="2015" spans="1:2" x14ac:dyDescent="0.25">
      <c r="A2015" t="s">
        <v>8219</v>
      </c>
      <c r="B2015">
        <v>21</v>
      </c>
    </row>
    <row r="2016" spans="1:2" x14ac:dyDescent="0.25">
      <c r="A2016" t="s">
        <v>8219</v>
      </c>
      <c r="B2016">
        <v>31</v>
      </c>
    </row>
    <row r="2017" spans="1:2" x14ac:dyDescent="0.25">
      <c r="A2017" t="s">
        <v>8219</v>
      </c>
      <c r="B2017">
        <v>51</v>
      </c>
    </row>
    <row r="2018" spans="1:2" x14ac:dyDescent="0.25">
      <c r="A2018" t="s">
        <v>8219</v>
      </c>
      <c r="B2018">
        <v>57</v>
      </c>
    </row>
    <row r="2019" spans="1:2" x14ac:dyDescent="0.25">
      <c r="A2019" t="s">
        <v>8219</v>
      </c>
      <c r="B2019">
        <v>20</v>
      </c>
    </row>
    <row r="2020" spans="1:2" x14ac:dyDescent="0.25">
      <c r="A2020" t="s">
        <v>8219</v>
      </c>
      <c r="B2020">
        <v>71</v>
      </c>
    </row>
    <row r="2021" spans="1:2" x14ac:dyDescent="0.25">
      <c r="A2021" t="s">
        <v>8219</v>
      </c>
      <c r="B2021">
        <v>72</v>
      </c>
    </row>
    <row r="2022" spans="1:2" x14ac:dyDescent="0.25">
      <c r="A2022" t="s">
        <v>8219</v>
      </c>
      <c r="B2022">
        <v>45</v>
      </c>
    </row>
    <row r="2023" spans="1:2" x14ac:dyDescent="0.25">
      <c r="A2023" t="s">
        <v>8219</v>
      </c>
      <c r="B2023">
        <v>51</v>
      </c>
    </row>
    <row r="2024" spans="1:2" x14ac:dyDescent="0.25">
      <c r="A2024" t="s">
        <v>8219</v>
      </c>
      <c r="B2024">
        <v>56</v>
      </c>
    </row>
    <row r="2025" spans="1:2" x14ac:dyDescent="0.25">
      <c r="A2025" t="s">
        <v>8219</v>
      </c>
      <c r="B2025">
        <v>17</v>
      </c>
    </row>
    <row r="2026" spans="1:2" x14ac:dyDescent="0.25">
      <c r="A2026" t="s">
        <v>8219</v>
      </c>
      <c r="B2026">
        <v>197</v>
      </c>
    </row>
    <row r="2027" spans="1:2" x14ac:dyDescent="0.25">
      <c r="A2027" t="s">
        <v>8219</v>
      </c>
      <c r="B2027">
        <v>70</v>
      </c>
    </row>
    <row r="2028" spans="1:2" x14ac:dyDescent="0.25">
      <c r="A2028" t="s">
        <v>8219</v>
      </c>
      <c r="B2028">
        <v>21</v>
      </c>
    </row>
    <row r="2029" spans="1:2" x14ac:dyDescent="0.25">
      <c r="A2029" t="s">
        <v>8219</v>
      </c>
      <c r="B2029">
        <v>34</v>
      </c>
    </row>
    <row r="2030" spans="1:2" x14ac:dyDescent="0.25">
      <c r="A2030" t="s">
        <v>8219</v>
      </c>
      <c r="B2030">
        <v>39</v>
      </c>
    </row>
    <row r="2031" spans="1:2" x14ac:dyDescent="0.25">
      <c r="A2031" t="s">
        <v>8219</v>
      </c>
      <c r="B2031">
        <v>78</v>
      </c>
    </row>
    <row r="2032" spans="1:2" x14ac:dyDescent="0.25">
      <c r="A2032" t="s">
        <v>8219</v>
      </c>
      <c r="B2032">
        <v>48</v>
      </c>
    </row>
    <row r="2033" spans="1:2" x14ac:dyDescent="0.25">
      <c r="A2033" t="s">
        <v>8219</v>
      </c>
      <c r="B2033">
        <v>29</v>
      </c>
    </row>
    <row r="2034" spans="1:2" x14ac:dyDescent="0.25">
      <c r="A2034" t="s">
        <v>8219</v>
      </c>
      <c r="B2034">
        <v>73</v>
      </c>
    </row>
    <row r="2035" spans="1:2" x14ac:dyDescent="0.25">
      <c r="A2035" t="s">
        <v>8219</v>
      </c>
      <c r="B2035">
        <v>8</v>
      </c>
    </row>
    <row r="2036" spans="1:2" x14ac:dyDescent="0.25">
      <c r="A2036" t="s">
        <v>8219</v>
      </c>
      <c r="B2036">
        <v>17</v>
      </c>
    </row>
    <row r="2037" spans="1:2" x14ac:dyDescent="0.25">
      <c r="A2037" t="s">
        <v>8219</v>
      </c>
      <c r="B2037">
        <v>9</v>
      </c>
    </row>
    <row r="2038" spans="1:2" x14ac:dyDescent="0.25">
      <c r="A2038" t="s">
        <v>8219</v>
      </c>
      <c r="B2038">
        <v>17</v>
      </c>
    </row>
    <row r="2039" spans="1:2" x14ac:dyDescent="0.25">
      <c r="A2039" t="s">
        <v>8219</v>
      </c>
      <c r="B2039">
        <v>33</v>
      </c>
    </row>
    <row r="2040" spans="1:2" x14ac:dyDescent="0.25">
      <c r="A2040" t="s">
        <v>8219</v>
      </c>
      <c r="B2040">
        <v>38</v>
      </c>
    </row>
    <row r="2041" spans="1:2" x14ac:dyDescent="0.25">
      <c r="A2041" t="s">
        <v>8219</v>
      </c>
      <c r="B2041">
        <v>79</v>
      </c>
    </row>
    <row r="2042" spans="1:2" x14ac:dyDescent="0.25">
      <c r="A2042" t="s">
        <v>8219</v>
      </c>
      <c r="B2042">
        <v>46</v>
      </c>
    </row>
    <row r="2043" spans="1:2" x14ac:dyDescent="0.25">
      <c r="A2043" t="s">
        <v>8219</v>
      </c>
      <c r="B2043">
        <v>20</v>
      </c>
    </row>
    <row r="2044" spans="1:2" x14ac:dyDescent="0.25">
      <c r="A2044" t="s">
        <v>8219</v>
      </c>
      <c r="B2044">
        <v>20</v>
      </c>
    </row>
    <row r="2045" spans="1:2" x14ac:dyDescent="0.25">
      <c r="A2045" t="s">
        <v>8219</v>
      </c>
      <c r="B2045">
        <v>13</v>
      </c>
    </row>
    <row r="2046" spans="1:2" x14ac:dyDescent="0.25">
      <c r="A2046" t="s">
        <v>8219</v>
      </c>
      <c r="B2046">
        <v>22</v>
      </c>
    </row>
    <row r="2047" spans="1:2" x14ac:dyDescent="0.25">
      <c r="A2047" t="s">
        <v>8219</v>
      </c>
      <c r="B2047">
        <v>36</v>
      </c>
    </row>
    <row r="2048" spans="1:2" x14ac:dyDescent="0.25">
      <c r="A2048" t="s">
        <v>8219</v>
      </c>
      <c r="B2048">
        <v>40</v>
      </c>
    </row>
    <row r="2049" spans="1:2" x14ac:dyDescent="0.25">
      <c r="A2049" t="s">
        <v>8219</v>
      </c>
      <c r="B2049">
        <v>9</v>
      </c>
    </row>
    <row r="2050" spans="1:2" x14ac:dyDescent="0.25">
      <c r="A2050" t="s">
        <v>8219</v>
      </c>
      <c r="B2050">
        <v>19</v>
      </c>
    </row>
    <row r="2051" spans="1:2" x14ac:dyDescent="0.25">
      <c r="A2051" t="s">
        <v>8219</v>
      </c>
      <c r="B2051">
        <v>14</v>
      </c>
    </row>
    <row r="2052" spans="1:2" x14ac:dyDescent="0.25">
      <c r="A2052" t="s">
        <v>8219</v>
      </c>
      <c r="B2052">
        <v>38</v>
      </c>
    </row>
    <row r="2053" spans="1:2" x14ac:dyDescent="0.25">
      <c r="A2053" t="s">
        <v>8219</v>
      </c>
      <c r="B2053">
        <v>58</v>
      </c>
    </row>
    <row r="2054" spans="1:2" x14ac:dyDescent="0.25">
      <c r="A2054" t="s">
        <v>8219</v>
      </c>
      <c r="B2054">
        <v>28</v>
      </c>
    </row>
    <row r="2055" spans="1:2" x14ac:dyDescent="0.25">
      <c r="A2055" t="s">
        <v>8219</v>
      </c>
      <c r="B2055">
        <v>17</v>
      </c>
    </row>
    <row r="2056" spans="1:2" x14ac:dyDescent="0.25">
      <c r="A2056" t="s">
        <v>8219</v>
      </c>
      <c r="B2056">
        <v>12</v>
      </c>
    </row>
    <row r="2057" spans="1:2" x14ac:dyDescent="0.25">
      <c r="A2057" t="s">
        <v>8219</v>
      </c>
      <c r="B2057">
        <v>40</v>
      </c>
    </row>
    <row r="2058" spans="1:2" x14ac:dyDescent="0.25">
      <c r="A2058" t="s">
        <v>8219</v>
      </c>
      <c r="B2058">
        <v>57</v>
      </c>
    </row>
    <row r="2059" spans="1:2" x14ac:dyDescent="0.25">
      <c r="A2059" t="s">
        <v>8219</v>
      </c>
      <c r="B2059">
        <v>114</v>
      </c>
    </row>
    <row r="2060" spans="1:2" x14ac:dyDescent="0.25">
      <c r="A2060" t="s">
        <v>8219</v>
      </c>
      <c r="B2060">
        <v>31</v>
      </c>
    </row>
    <row r="2061" spans="1:2" x14ac:dyDescent="0.25">
      <c r="A2061" t="s">
        <v>8219</v>
      </c>
      <c r="B2061">
        <v>3</v>
      </c>
    </row>
    <row r="2062" spans="1:2" x14ac:dyDescent="0.25">
      <c r="A2062" t="s">
        <v>8219</v>
      </c>
      <c r="B2062">
        <v>16</v>
      </c>
    </row>
    <row r="2063" spans="1:2" x14ac:dyDescent="0.25">
      <c r="A2063" t="s">
        <v>8219</v>
      </c>
      <c r="B2063">
        <v>199</v>
      </c>
    </row>
    <row r="2064" spans="1:2" x14ac:dyDescent="0.25">
      <c r="A2064" t="s">
        <v>8219</v>
      </c>
      <c r="B2064">
        <v>31</v>
      </c>
    </row>
    <row r="2065" spans="1:2" x14ac:dyDescent="0.25">
      <c r="A2065" t="s">
        <v>8219</v>
      </c>
      <c r="B2065">
        <v>30</v>
      </c>
    </row>
    <row r="2066" spans="1:2" x14ac:dyDescent="0.25">
      <c r="A2066" t="s">
        <v>8219</v>
      </c>
      <c r="B2066">
        <v>34</v>
      </c>
    </row>
    <row r="2067" spans="1:2" x14ac:dyDescent="0.25">
      <c r="A2067" t="s">
        <v>8219</v>
      </c>
      <c r="B2067">
        <v>18</v>
      </c>
    </row>
    <row r="2068" spans="1:2" x14ac:dyDescent="0.25">
      <c r="A2068" t="s">
        <v>8219</v>
      </c>
      <c r="B2068">
        <v>67</v>
      </c>
    </row>
    <row r="2069" spans="1:2" x14ac:dyDescent="0.25">
      <c r="A2069" t="s">
        <v>8219</v>
      </c>
      <c r="B2069">
        <v>66</v>
      </c>
    </row>
    <row r="2070" spans="1:2" x14ac:dyDescent="0.25">
      <c r="A2070" t="s">
        <v>8219</v>
      </c>
      <c r="B2070">
        <v>23</v>
      </c>
    </row>
    <row r="2071" spans="1:2" x14ac:dyDescent="0.25">
      <c r="A2071" t="s">
        <v>8219</v>
      </c>
      <c r="B2071">
        <v>126</v>
      </c>
    </row>
    <row r="2072" spans="1:2" x14ac:dyDescent="0.25">
      <c r="A2072" t="s">
        <v>8219</v>
      </c>
      <c r="B2072">
        <v>6</v>
      </c>
    </row>
    <row r="2073" spans="1:2" x14ac:dyDescent="0.25">
      <c r="A2073" t="s">
        <v>8219</v>
      </c>
      <c r="B2073">
        <v>25</v>
      </c>
    </row>
    <row r="2074" spans="1:2" x14ac:dyDescent="0.25">
      <c r="A2074" t="s">
        <v>8219</v>
      </c>
      <c r="B2074">
        <v>39</v>
      </c>
    </row>
    <row r="2075" spans="1:2" x14ac:dyDescent="0.25">
      <c r="A2075" t="s">
        <v>8219</v>
      </c>
      <c r="B2075">
        <v>62</v>
      </c>
    </row>
    <row r="2076" spans="1:2" x14ac:dyDescent="0.25">
      <c r="A2076" t="s">
        <v>8219</v>
      </c>
      <c r="B2076">
        <v>31</v>
      </c>
    </row>
    <row r="2077" spans="1:2" x14ac:dyDescent="0.25">
      <c r="A2077" t="s">
        <v>8219</v>
      </c>
      <c r="B2077">
        <v>274</v>
      </c>
    </row>
    <row r="2078" spans="1:2" x14ac:dyDescent="0.25">
      <c r="A2078" t="s">
        <v>8219</v>
      </c>
      <c r="B2078">
        <v>17</v>
      </c>
    </row>
    <row r="2079" spans="1:2" x14ac:dyDescent="0.25">
      <c r="A2079" t="s">
        <v>8219</v>
      </c>
      <c r="B2079">
        <v>14</v>
      </c>
    </row>
    <row r="2080" spans="1:2" x14ac:dyDescent="0.25">
      <c r="A2080" t="s">
        <v>8219</v>
      </c>
      <c r="B2080">
        <v>60</v>
      </c>
    </row>
    <row r="2081" spans="1:2" x14ac:dyDescent="0.25">
      <c r="A2081" t="s">
        <v>8219</v>
      </c>
      <c r="B2081">
        <v>33</v>
      </c>
    </row>
    <row r="2082" spans="1:2" x14ac:dyDescent="0.25">
      <c r="A2082" t="s">
        <v>8219</v>
      </c>
      <c r="B2082">
        <v>78</v>
      </c>
    </row>
    <row r="2083" spans="1:2" x14ac:dyDescent="0.25">
      <c r="A2083" t="s">
        <v>8219</v>
      </c>
      <c r="B2083">
        <v>30</v>
      </c>
    </row>
    <row r="2084" spans="1:2" x14ac:dyDescent="0.25">
      <c r="A2084" t="s">
        <v>8219</v>
      </c>
      <c r="B2084">
        <v>136</v>
      </c>
    </row>
    <row r="2085" spans="1:2" x14ac:dyDescent="0.25">
      <c r="A2085" t="s">
        <v>8219</v>
      </c>
      <c r="B2085">
        <v>40</v>
      </c>
    </row>
    <row r="2086" spans="1:2" x14ac:dyDescent="0.25">
      <c r="A2086" t="s">
        <v>8219</v>
      </c>
      <c r="B2086">
        <v>18</v>
      </c>
    </row>
    <row r="2087" spans="1:2" x14ac:dyDescent="0.25">
      <c r="A2087" t="s">
        <v>8219</v>
      </c>
      <c r="B2087">
        <v>39</v>
      </c>
    </row>
    <row r="2088" spans="1:2" x14ac:dyDescent="0.25">
      <c r="A2088" t="s">
        <v>8219</v>
      </c>
      <c r="B2088">
        <v>21</v>
      </c>
    </row>
    <row r="2089" spans="1:2" x14ac:dyDescent="0.25">
      <c r="A2089" t="s">
        <v>8219</v>
      </c>
      <c r="B2089">
        <v>30</v>
      </c>
    </row>
    <row r="2090" spans="1:2" x14ac:dyDescent="0.25">
      <c r="A2090" t="s">
        <v>8219</v>
      </c>
      <c r="B2090">
        <v>27</v>
      </c>
    </row>
    <row r="2091" spans="1:2" x14ac:dyDescent="0.25">
      <c r="A2091" t="s">
        <v>8219</v>
      </c>
      <c r="B2091">
        <v>35</v>
      </c>
    </row>
    <row r="2092" spans="1:2" x14ac:dyDescent="0.25">
      <c r="A2092" t="s">
        <v>8219</v>
      </c>
      <c r="B2092">
        <v>13</v>
      </c>
    </row>
    <row r="2093" spans="1:2" x14ac:dyDescent="0.25">
      <c r="A2093" t="s">
        <v>8219</v>
      </c>
      <c r="B2093">
        <v>23</v>
      </c>
    </row>
    <row r="2094" spans="1:2" x14ac:dyDescent="0.25">
      <c r="A2094" t="s">
        <v>8219</v>
      </c>
      <c r="B2094">
        <v>39</v>
      </c>
    </row>
    <row r="2095" spans="1:2" x14ac:dyDescent="0.25">
      <c r="A2095" t="s">
        <v>8219</v>
      </c>
      <c r="B2095">
        <v>35</v>
      </c>
    </row>
    <row r="2096" spans="1:2" x14ac:dyDescent="0.25">
      <c r="A2096" t="s">
        <v>8219</v>
      </c>
      <c r="B2096">
        <v>27</v>
      </c>
    </row>
    <row r="2097" spans="1:2" x14ac:dyDescent="0.25">
      <c r="A2097" t="s">
        <v>8219</v>
      </c>
      <c r="B2097">
        <v>21</v>
      </c>
    </row>
    <row r="2098" spans="1:2" x14ac:dyDescent="0.25">
      <c r="A2098" t="s">
        <v>8219</v>
      </c>
      <c r="B2098">
        <v>104</v>
      </c>
    </row>
    <row r="2099" spans="1:2" x14ac:dyDescent="0.25">
      <c r="A2099" t="s">
        <v>8219</v>
      </c>
      <c r="B2099">
        <v>19</v>
      </c>
    </row>
    <row r="2100" spans="1:2" x14ac:dyDescent="0.25">
      <c r="A2100" t="s">
        <v>8219</v>
      </c>
      <c r="B2100">
        <v>97</v>
      </c>
    </row>
    <row r="2101" spans="1:2" x14ac:dyDescent="0.25">
      <c r="A2101" t="s">
        <v>8219</v>
      </c>
      <c r="B2101">
        <v>27</v>
      </c>
    </row>
    <row r="2102" spans="1:2" x14ac:dyDescent="0.25">
      <c r="A2102" t="s">
        <v>8219</v>
      </c>
      <c r="B2102">
        <v>24</v>
      </c>
    </row>
    <row r="2103" spans="1:2" x14ac:dyDescent="0.25">
      <c r="A2103" t="s">
        <v>8219</v>
      </c>
      <c r="B2103">
        <v>13</v>
      </c>
    </row>
    <row r="2104" spans="1:2" x14ac:dyDescent="0.25">
      <c r="A2104" t="s">
        <v>8219</v>
      </c>
      <c r="B2104">
        <v>46</v>
      </c>
    </row>
    <row r="2105" spans="1:2" x14ac:dyDescent="0.25">
      <c r="A2105" t="s">
        <v>8219</v>
      </c>
      <c r="B2105">
        <v>4</v>
      </c>
    </row>
    <row r="2106" spans="1:2" x14ac:dyDescent="0.25">
      <c r="A2106" t="s">
        <v>8219</v>
      </c>
      <c r="B2106">
        <v>40</v>
      </c>
    </row>
    <row r="2107" spans="1:2" x14ac:dyDescent="0.25">
      <c r="A2107" t="s">
        <v>8219</v>
      </c>
      <c r="B2107">
        <v>44</v>
      </c>
    </row>
    <row r="2108" spans="1:2" x14ac:dyDescent="0.25">
      <c r="A2108" t="s">
        <v>8219</v>
      </c>
      <c r="B2108">
        <v>35</v>
      </c>
    </row>
    <row r="2109" spans="1:2" x14ac:dyDescent="0.25">
      <c r="A2109" t="s">
        <v>8219</v>
      </c>
      <c r="B2109">
        <v>63</v>
      </c>
    </row>
    <row r="2110" spans="1:2" x14ac:dyDescent="0.25">
      <c r="A2110" t="s">
        <v>8219</v>
      </c>
      <c r="B2110">
        <v>89</v>
      </c>
    </row>
    <row r="2111" spans="1:2" x14ac:dyDescent="0.25">
      <c r="A2111" t="s">
        <v>8219</v>
      </c>
      <c r="B2111">
        <v>15</v>
      </c>
    </row>
    <row r="2112" spans="1:2" x14ac:dyDescent="0.25">
      <c r="A2112" t="s">
        <v>8219</v>
      </c>
      <c r="B2112">
        <v>46</v>
      </c>
    </row>
    <row r="2113" spans="1:2" x14ac:dyDescent="0.25">
      <c r="A2113" t="s">
        <v>8219</v>
      </c>
      <c r="B2113">
        <v>33</v>
      </c>
    </row>
    <row r="2114" spans="1:2" x14ac:dyDescent="0.25">
      <c r="A2114" t="s">
        <v>8219</v>
      </c>
      <c r="B2114">
        <v>52</v>
      </c>
    </row>
    <row r="2115" spans="1:2" x14ac:dyDescent="0.25">
      <c r="A2115" t="s">
        <v>8219</v>
      </c>
      <c r="B2115">
        <v>7</v>
      </c>
    </row>
    <row r="2116" spans="1:2" x14ac:dyDescent="0.25">
      <c r="A2116" t="s">
        <v>8219</v>
      </c>
      <c r="B2116">
        <v>28</v>
      </c>
    </row>
    <row r="2117" spans="1:2" x14ac:dyDescent="0.25">
      <c r="A2117" t="s">
        <v>8219</v>
      </c>
      <c r="B2117">
        <v>11</v>
      </c>
    </row>
    <row r="2118" spans="1:2" x14ac:dyDescent="0.25">
      <c r="A2118" t="s">
        <v>8219</v>
      </c>
      <c r="B2118">
        <v>15</v>
      </c>
    </row>
    <row r="2119" spans="1:2" x14ac:dyDescent="0.25">
      <c r="A2119" t="s">
        <v>8219</v>
      </c>
      <c r="B2119">
        <v>30</v>
      </c>
    </row>
    <row r="2120" spans="1:2" x14ac:dyDescent="0.25">
      <c r="A2120" t="s">
        <v>8219</v>
      </c>
      <c r="B2120">
        <v>27</v>
      </c>
    </row>
    <row r="2121" spans="1:2" x14ac:dyDescent="0.25">
      <c r="A2121" t="s">
        <v>8219</v>
      </c>
      <c r="B2121">
        <v>28</v>
      </c>
    </row>
    <row r="2122" spans="1:2" x14ac:dyDescent="0.25">
      <c r="A2122" t="s">
        <v>8219</v>
      </c>
      <c r="B2122">
        <v>17</v>
      </c>
    </row>
    <row r="2123" spans="1:2" x14ac:dyDescent="0.25">
      <c r="A2123" t="s">
        <v>8219</v>
      </c>
      <c r="B2123">
        <v>50</v>
      </c>
    </row>
    <row r="2124" spans="1:2" x14ac:dyDescent="0.25">
      <c r="A2124" t="s">
        <v>8219</v>
      </c>
      <c r="B2124">
        <v>26</v>
      </c>
    </row>
    <row r="2125" spans="1:2" x14ac:dyDescent="0.25">
      <c r="A2125" t="s">
        <v>8219</v>
      </c>
      <c r="B2125">
        <v>88</v>
      </c>
    </row>
    <row r="2126" spans="1:2" x14ac:dyDescent="0.25">
      <c r="A2126" t="s">
        <v>8219</v>
      </c>
      <c r="B2126">
        <v>91</v>
      </c>
    </row>
    <row r="2127" spans="1:2" x14ac:dyDescent="0.25">
      <c r="A2127" t="s">
        <v>8219</v>
      </c>
      <c r="B2127">
        <v>3</v>
      </c>
    </row>
    <row r="2128" spans="1:2" x14ac:dyDescent="0.25">
      <c r="A2128" t="s">
        <v>8219</v>
      </c>
      <c r="B2128">
        <v>28</v>
      </c>
    </row>
    <row r="2129" spans="1:2" x14ac:dyDescent="0.25">
      <c r="A2129" t="s">
        <v>8219</v>
      </c>
      <c r="B2129">
        <v>77</v>
      </c>
    </row>
    <row r="2130" spans="1:2" x14ac:dyDescent="0.25">
      <c r="A2130" t="s">
        <v>8219</v>
      </c>
      <c r="B2130">
        <v>27</v>
      </c>
    </row>
    <row r="2131" spans="1:2" x14ac:dyDescent="0.25">
      <c r="A2131" t="s">
        <v>8219</v>
      </c>
      <c r="B2131">
        <v>107</v>
      </c>
    </row>
    <row r="2132" spans="1:2" x14ac:dyDescent="0.25">
      <c r="A2132" t="s">
        <v>8219</v>
      </c>
      <c r="B2132">
        <v>96</v>
      </c>
    </row>
    <row r="2133" spans="1:2" x14ac:dyDescent="0.25">
      <c r="A2133" t="s">
        <v>8219</v>
      </c>
      <c r="B2133">
        <v>56</v>
      </c>
    </row>
    <row r="2134" spans="1:2" x14ac:dyDescent="0.25">
      <c r="A2134" t="s">
        <v>8219</v>
      </c>
      <c r="B2134">
        <v>58</v>
      </c>
    </row>
    <row r="2135" spans="1:2" x14ac:dyDescent="0.25">
      <c r="A2135" t="s">
        <v>8219</v>
      </c>
      <c r="B2135">
        <v>15</v>
      </c>
    </row>
    <row r="2136" spans="1:2" x14ac:dyDescent="0.25">
      <c r="A2136" t="s">
        <v>8219</v>
      </c>
      <c r="B2136">
        <v>20</v>
      </c>
    </row>
    <row r="2137" spans="1:2" x14ac:dyDescent="0.25">
      <c r="A2137" t="s">
        <v>8219</v>
      </c>
      <c r="B2137">
        <v>38</v>
      </c>
    </row>
    <row r="2138" spans="1:2" x14ac:dyDescent="0.25">
      <c r="A2138" t="s">
        <v>8219</v>
      </c>
      <c r="B2138">
        <v>33</v>
      </c>
    </row>
    <row r="2139" spans="1:2" x14ac:dyDescent="0.25">
      <c r="A2139" t="s">
        <v>8219</v>
      </c>
      <c r="B2139">
        <v>57</v>
      </c>
    </row>
    <row r="2140" spans="1:2" x14ac:dyDescent="0.25">
      <c r="A2140" t="s">
        <v>8219</v>
      </c>
      <c r="B2140">
        <v>25</v>
      </c>
    </row>
    <row r="2141" spans="1:2" x14ac:dyDescent="0.25">
      <c r="A2141" t="s">
        <v>8219</v>
      </c>
      <c r="B2141">
        <v>14</v>
      </c>
    </row>
    <row r="2142" spans="1:2" x14ac:dyDescent="0.25">
      <c r="A2142" t="s">
        <v>8219</v>
      </c>
      <c r="B2142">
        <v>94</v>
      </c>
    </row>
    <row r="2143" spans="1:2" x14ac:dyDescent="0.25">
      <c r="A2143" t="s">
        <v>8219</v>
      </c>
      <c r="B2143">
        <v>59</v>
      </c>
    </row>
    <row r="2144" spans="1:2" x14ac:dyDescent="0.25">
      <c r="A2144" t="s">
        <v>8219</v>
      </c>
      <c r="B2144">
        <v>36</v>
      </c>
    </row>
    <row r="2145" spans="1:2" x14ac:dyDescent="0.25">
      <c r="A2145" t="s">
        <v>8219</v>
      </c>
      <c r="B2145">
        <v>115</v>
      </c>
    </row>
    <row r="2146" spans="1:2" x14ac:dyDescent="0.25">
      <c r="A2146" t="s">
        <v>8219</v>
      </c>
      <c r="B2146">
        <v>30</v>
      </c>
    </row>
    <row r="2147" spans="1:2" x14ac:dyDescent="0.25">
      <c r="A2147" t="s">
        <v>8219</v>
      </c>
      <c r="B2147">
        <v>52</v>
      </c>
    </row>
    <row r="2148" spans="1:2" x14ac:dyDescent="0.25">
      <c r="A2148" t="s">
        <v>8219</v>
      </c>
      <c r="B2148">
        <v>27</v>
      </c>
    </row>
    <row r="2149" spans="1:2" x14ac:dyDescent="0.25">
      <c r="A2149" t="s">
        <v>8219</v>
      </c>
      <c r="B2149">
        <v>24</v>
      </c>
    </row>
    <row r="2150" spans="1:2" x14ac:dyDescent="0.25">
      <c r="A2150" t="s">
        <v>8219</v>
      </c>
      <c r="B2150">
        <v>10</v>
      </c>
    </row>
    <row r="2151" spans="1:2" x14ac:dyDescent="0.25">
      <c r="A2151" t="s">
        <v>8219</v>
      </c>
      <c r="B2151">
        <v>30</v>
      </c>
    </row>
    <row r="2152" spans="1:2" x14ac:dyDescent="0.25">
      <c r="A2152" t="s">
        <v>8219</v>
      </c>
      <c r="B2152">
        <v>71</v>
      </c>
    </row>
    <row r="2153" spans="1:2" x14ac:dyDescent="0.25">
      <c r="A2153" t="s">
        <v>8219</v>
      </c>
      <c r="B2153">
        <v>10</v>
      </c>
    </row>
    <row r="2154" spans="1:2" x14ac:dyDescent="0.25">
      <c r="A2154" t="s">
        <v>8219</v>
      </c>
      <c r="B2154">
        <v>24</v>
      </c>
    </row>
    <row r="2155" spans="1:2" x14ac:dyDescent="0.25">
      <c r="A2155" t="s">
        <v>8219</v>
      </c>
      <c r="B2155">
        <v>38</v>
      </c>
    </row>
    <row r="2156" spans="1:2" x14ac:dyDescent="0.25">
      <c r="A2156" t="s">
        <v>8219</v>
      </c>
      <c r="B2156">
        <v>26</v>
      </c>
    </row>
    <row r="2157" spans="1:2" x14ac:dyDescent="0.25">
      <c r="A2157" t="s">
        <v>8219</v>
      </c>
      <c r="B2157">
        <v>19</v>
      </c>
    </row>
    <row r="2158" spans="1:2" x14ac:dyDescent="0.25">
      <c r="A2158" t="s">
        <v>8219</v>
      </c>
      <c r="B2158">
        <v>11</v>
      </c>
    </row>
    <row r="2159" spans="1:2" x14ac:dyDescent="0.25">
      <c r="A2159" t="s">
        <v>8219</v>
      </c>
      <c r="B2159">
        <v>27</v>
      </c>
    </row>
    <row r="2160" spans="1:2" x14ac:dyDescent="0.25">
      <c r="A2160" t="s">
        <v>8219</v>
      </c>
      <c r="B2160">
        <v>34</v>
      </c>
    </row>
    <row r="2161" spans="1:2" x14ac:dyDescent="0.25">
      <c r="A2161" t="s">
        <v>8219</v>
      </c>
      <c r="B2161">
        <v>20</v>
      </c>
    </row>
    <row r="2162" spans="1:2" x14ac:dyDescent="0.25">
      <c r="A2162" t="s">
        <v>8219</v>
      </c>
      <c r="B2162">
        <v>37</v>
      </c>
    </row>
    <row r="2163" spans="1:2" x14ac:dyDescent="0.25">
      <c r="A2163" t="s">
        <v>8219</v>
      </c>
      <c r="B2163">
        <v>20</v>
      </c>
    </row>
    <row r="2164" spans="1:2" x14ac:dyDescent="0.25">
      <c r="A2164" t="s">
        <v>8219</v>
      </c>
      <c r="B2164">
        <v>10</v>
      </c>
    </row>
    <row r="2165" spans="1:2" x14ac:dyDescent="0.25">
      <c r="A2165" t="s">
        <v>8219</v>
      </c>
      <c r="B2165">
        <v>26</v>
      </c>
    </row>
    <row r="2166" spans="1:2" x14ac:dyDescent="0.25">
      <c r="A2166" t="s">
        <v>8219</v>
      </c>
      <c r="B2166">
        <v>20</v>
      </c>
    </row>
    <row r="2167" spans="1:2" x14ac:dyDescent="0.25">
      <c r="A2167" t="s">
        <v>8219</v>
      </c>
      <c r="B2167">
        <v>46</v>
      </c>
    </row>
    <row r="2168" spans="1:2" x14ac:dyDescent="0.25">
      <c r="A2168" t="s">
        <v>8219</v>
      </c>
      <c r="B2168">
        <v>76</v>
      </c>
    </row>
    <row r="2169" spans="1:2" x14ac:dyDescent="0.25">
      <c r="A2169" t="s">
        <v>8219</v>
      </c>
      <c r="B2169">
        <v>41</v>
      </c>
    </row>
    <row r="2170" spans="1:2" x14ac:dyDescent="0.25">
      <c r="A2170" t="s">
        <v>8219</v>
      </c>
      <c r="B2170">
        <v>7</v>
      </c>
    </row>
    <row r="2171" spans="1:2" x14ac:dyDescent="0.25">
      <c r="A2171" t="s">
        <v>8219</v>
      </c>
      <c r="B2171">
        <v>49</v>
      </c>
    </row>
    <row r="2172" spans="1:2" x14ac:dyDescent="0.25">
      <c r="A2172" t="s">
        <v>8219</v>
      </c>
      <c r="B2172">
        <v>26</v>
      </c>
    </row>
    <row r="2173" spans="1:2" x14ac:dyDescent="0.25">
      <c r="A2173" t="s">
        <v>8219</v>
      </c>
      <c r="B2173">
        <v>65</v>
      </c>
    </row>
    <row r="2174" spans="1:2" x14ac:dyDescent="0.25">
      <c r="A2174" t="s">
        <v>8219</v>
      </c>
      <c r="B2174">
        <v>28</v>
      </c>
    </row>
    <row r="2175" spans="1:2" x14ac:dyDescent="0.25">
      <c r="A2175" t="s">
        <v>8219</v>
      </c>
      <c r="B2175">
        <v>8</v>
      </c>
    </row>
    <row r="2176" spans="1:2" x14ac:dyDescent="0.25">
      <c r="A2176" t="s">
        <v>8219</v>
      </c>
      <c r="B2176">
        <v>3</v>
      </c>
    </row>
    <row r="2177" spans="1:2" x14ac:dyDescent="0.25">
      <c r="A2177" t="s">
        <v>8219</v>
      </c>
      <c r="B2177">
        <v>9</v>
      </c>
    </row>
    <row r="2178" spans="1:2" x14ac:dyDescent="0.25">
      <c r="A2178" t="s">
        <v>8219</v>
      </c>
      <c r="B2178">
        <v>9</v>
      </c>
    </row>
    <row r="2179" spans="1:2" x14ac:dyDescent="0.25">
      <c r="A2179" t="s">
        <v>8219</v>
      </c>
      <c r="B2179">
        <v>20</v>
      </c>
    </row>
    <row r="2180" spans="1:2" x14ac:dyDescent="0.25">
      <c r="A2180" t="s">
        <v>8219</v>
      </c>
      <c r="B2180">
        <v>57</v>
      </c>
    </row>
    <row r="2181" spans="1:2" x14ac:dyDescent="0.25">
      <c r="A2181" t="s">
        <v>8219</v>
      </c>
      <c r="B2181">
        <v>8</v>
      </c>
    </row>
    <row r="2182" spans="1:2" x14ac:dyDescent="0.25">
      <c r="A2182" t="s">
        <v>8219</v>
      </c>
      <c r="B2182">
        <v>14</v>
      </c>
    </row>
    <row r="2183" spans="1:2" x14ac:dyDescent="0.25">
      <c r="A2183" t="s">
        <v>8219</v>
      </c>
      <c r="B2183">
        <v>17</v>
      </c>
    </row>
    <row r="2184" spans="1:2" x14ac:dyDescent="0.25">
      <c r="A2184" t="s">
        <v>8219</v>
      </c>
      <c r="B2184">
        <v>100</v>
      </c>
    </row>
    <row r="2185" spans="1:2" x14ac:dyDescent="0.25">
      <c r="A2185" t="s">
        <v>8219</v>
      </c>
      <c r="B2185">
        <v>32</v>
      </c>
    </row>
    <row r="2186" spans="1:2" x14ac:dyDescent="0.25">
      <c r="A2186" t="s">
        <v>8219</v>
      </c>
      <c r="B2186">
        <v>3</v>
      </c>
    </row>
  </sheetData>
  <sortState xmlns:xlrd2="http://schemas.microsoft.com/office/spreadsheetml/2017/richdata2" ref="A2:E2188">
    <sortCondition ref="A2:A21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Category Pivot Table</vt:lpstr>
      <vt:lpstr>Sub-Category Pivot Table</vt:lpstr>
      <vt:lpstr>Category by Years Pivot Table</vt:lpstr>
      <vt:lpstr>Bonus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Nicole Marcum</cp:lastModifiedBy>
  <dcterms:created xsi:type="dcterms:W3CDTF">2017-04-20T15:17:24Z</dcterms:created>
  <dcterms:modified xsi:type="dcterms:W3CDTF">2020-05-08T02:49:34Z</dcterms:modified>
</cp:coreProperties>
</file>