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publishItems="1"/>
  <mc:AlternateContent xmlns:mc="http://schemas.openxmlformats.org/markup-compatibility/2006">
    <mc:Choice Requires="x15">
      <x15ac:absPath xmlns:x15ac="http://schemas.microsoft.com/office/spreadsheetml/2010/11/ac" url="/Users/marcus/Downloads/Excel+Dashboard+Datasets/"/>
    </mc:Choice>
  </mc:AlternateContent>
  <xr:revisionPtr revIDLastSave="0" documentId="13_ncr:1_{31F3D6B8-9BA6-ED46-BFA5-48723EA3F3AD}" xr6:coauthVersionLast="47" xr6:coauthVersionMax="47" xr10:uidLastSave="{00000000-0000-0000-0000-000000000000}"/>
  <workbookProtection lockStructure="1"/>
  <bookViews>
    <workbookView xWindow="0" yWindow="720" windowWidth="29400" windowHeight="18400" activeTab="2" xr2:uid="{DB438AB8-0F60-4224-9C67-97043B861F24}"/>
  </bookViews>
  <sheets>
    <sheet name="Data" sheetId="1" state="hidden" r:id="rId1"/>
    <sheet name="Data Prep" sheetId="2" state="hidden" r:id="rId2"/>
    <sheet name="Dashboard" sheetId="3" r:id="rId3"/>
  </sheets>
  <definedNames>
    <definedName name="_xlnm._FilterDatabase" localSheetId="0" hidden="1">Data!$A$1:$F$1919</definedName>
    <definedName name="_xlnm._FilterDatabase" localSheetId="1" hidden="1">'Data Prep'!$A$2:$A$12</definedName>
    <definedName name="_xlchart.v5.0" hidden="1">'Data Prep'!$O$2</definedName>
    <definedName name="_xlchart.v5.1" hidden="1">'Data Prep'!$O$3:$O$50</definedName>
    <definedName name="_xlchart.v5.2" hidden="1">'Data Prep'!$T$2</definedName>
    <definedName name="_xlchart.v5.3" hidden="1">'Data Prep'!$T$3:$T$50</definedName>
    <definedName name="Z_948164EF_B902_4A6C_8E3C_A935061C5153_.wvu.FilterData" localSheetId="0" hidden="1">Data!$A$1:$F$1919</definedName>
    <definedName name="Z_A1F01C08_243B_48FC_94A8_F102AEB1706D_.wvu.FilterData" localSheetId="0" hidden="1">Data!$A$1:$F$1919</definedName>
  </definedNames>
  <calcPr calcId="191029"/>
  <customWorkbookViews>
    <customWorkbookView name="ShowAllWorksheets" guid="{A1F01C08-243B-48FC-94A8-F102AEB1706D}" maximized="1" xWindow="-8" yWindow="-8" windowWidth="1936" windowHeight="1056" activeSheetId="8" showFormulaBar="0"/>
    <customWorkbookView name="Dashboard" guid="{948164EF-B902-4A6C-8E3C-A935061C5153}" maximized="1" xWindow="-8" yWindow="-8" windowWidth="1936" windowHeight="1056" activeSheetId="8" showFormulaBar="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8" i="2" l="1"/>
  <c r="T2" i="2" s="1"/>
  <c r="B6" i="3" a="1"/>
  <c r="B6" i="3" s="1"/>
  <c r="B3" i="2" s="1"/>
  <c r="S11" i="2" s="1"/>
  <c r="X50" i="2" a="1"/>
  <c r="X50" i="2" s="1"/>
  <c r="X49" i="2" a="1"/>
  <c r="X49" i="2" s="1"/>
  <c r="X48" i="2" a="1"/>
  <c r="X48" i="2" s="1"/>
  <c r="X47" i="2" a="1"/>
  <c r="X47" i="2" s="1"/>
  <c r="X46" i="2" a="1"/>
  <c r="X46" i="2" s="1"/>
  <c r="X45" i="2" a="1"/>
  <c r="X45" i="2" s="1"/>
  <c r="X44" i="2" a="1"/>
  <c r="X44" i="2" s="1"/>
  <c r="X43" i="2" a="1"/>
  <c r="X43" i="2" s="1"/>
  <c r="X42" i="2" a="1"/>
  <c r="X42" i="2" s="1"/>
  <c r="X41" i="2" a="1"/>
  <c r="X41" i="2" s="1"/>
  <c r="X40" i="2" a="1"/>
  <c r="X40" i="2" s="1"/>
  <c r="X39" i="2" a="1"/>
  <c r="X39" i="2" s="1"/>
  <c r="X38" i="2" a="1"/>
  <c r="X38" i="2" s="1"/>
  <c r="X37" i="2" a="1"/>
  <c r="X37" i="2" s="1"/>
  <c r="X36" i="2" a="1"/>
  <c r="X36" i="2" s="1"/>
  <c r="X35" i="2" a="1"/>
  <c r="X35" i="2" s="1"/>
  <c r="X34" i="2" a="1"/>
  <c r="X34" i="2" s="1"/>
  <c r="X33" i="2" a="1"/>
  <c r="X33" i="2" s="1"/>
  <c r="X32" i="2" a="1"/>
  <c r="X32" i="2" s="1"/>
  <c r="X31" i="2" a="1"/>
  <c r="X31" i="2" s="1"/>
  <c r="X30" i="2" a="1"/>
  <c r="X30" i="2" s="1"/>
  <c r="X29" i="2" a="1"/>
  <c r="X29" i="2" s="1"/>
  <c r="X28" i="2" a="1"/>
  <c r="X28" i="2" s="1"/>
  <c r="X27" i="2" a="1"/>
  <c r="X27" i="2" s="1"/>
  <c r="X26" i="2" a="1"/>
  <c r="X26" i="2" s="1"/>
  <c r="X25" i="2" a="1"/>
  <c r="X25" i="2" s="1"/>
  <c r="X24" i="2" a="1"/>
  <c r="X24" i="2" s="1"/>
  <c r="X23" i="2" a="1"/>
  <c r="X23" i="2" s="1"/>
  <c r="X22" i="2" a="1"/>
  <c r="X22" i="2" s="1"/>
  <c r="X21" i="2" a="1"/>
  <c r="X21" i="2" s="1"/>
  <c r="X20" i="2" a="1"/>
  <c r="X20" i="2" s="1"/>
  <c r="X19" i="2" a="1"/>
  <c r="X19" i="2" s="1"/>
  <c r="X18" i="2" a="1"/>
  <c r="X18" i="2" s="1"/>
  <c r="X17" i="2" a="1"/>
  <c r="X17" i="2" s="1"/>
  <c r="X16" i="2" a="1"/>
  <c r="X16" i="2" s="1"/>
  <c r="X15" i="2" a="1"/>
  <c r="X15" i="2" s="1"/>
  <c r="X14" i="2" a="1"/>
  <c r="X14" i="2" s="1"/>
  <c r="X13" i="2" a="1"/>
  <c r="X13" i="2" s="1"/>
  <c r="X12" i="2" a="1"/>
  <c r="X12" i="2" s="1"/>
  <c r="X11" i="2" a="1"/>
  <c r="X11" i="2" s="1"/>
  <c r="X10" i="2" a="1"/>
  <c r="X10" i="2" s="1"/>
  <c r="X9" i="2" a="1"/>
  <c r="X9" i="2" s="1"/>
  <c r="X8" i="2" a="1"/>
  <c r="X8" i="2" s="1"/>
  <c r="X7" i="2" a="1"/>
  <c r="X7" i="2" s="1"/>
  <c r="X6" i="2" a="1"/>
  <c r="X6" i="2" s="1"/>
  <c r="X5" i="2" a="1"/>
  <c r="X5" i="2" s="1"/>
  <c r="X4" i="2" a="1"/>
  <c r="X4" i="2" s="1"/>
  <c r="X3" i="2" a="1"/>
  <c r="X3" i="2" s="1"/>
  <c r="I9" i="2"/>
  <c r="I4" i="2"/>
  <c r="I8" i="2"/>
  <c r="I11" i="2"/>
  <c r="I6" i="2"/>
  <c r="I7" i="2"/>
  <c r="I12" i="2"/>
  <c r="I10" i="2"/>
  <c r="I3" i="2"/>
  <c r="I5" i="2"/>
  <c r="E7" i="2"/>
  <c r="E9" i="2"/>
  <c r="E4" i="2"/>
  <c r="E3" i="2"/>
  <c r="E12" i="2"/>
  <c r="E6" i="2"/>
  <c r="E8" i="2"/>
  <c r="E11" i="2"/>
  <c r="E10" i="2"/>
  <c r="E5" i="2"/>
  <c r="F11" i="2" l="1"/>
  <c r="F8" i="2"/>
  <c r="F10" i="2"/>
  <c r="F6" i="2"/>
  <c r="F3" i="2"/>
  <c r="F5" i="2"/>
  <c r="F9" i="2"/>
  <c r="S7" i="2"/>
  <c r="F7" i="2"/>
  <c r="F12" i="2"/>
  <c r="F4" i="2"/>
  <c r="P28" i="2"/>
  <c r="R28" i="2" s="1"/>
  <c r="P4" i="2"/>
  <c r="R4" i="2" s="1"/>
  <c r="S28" i="2"/>
  <c r="M4" i="2"/>
  <c r="P27" i="2"/>
  <c r="R27" i="2" s="1"/>
  <c r="P11" i="2"/>
  <c r="R11" i="2" s="1"/>
  <c r="S27" i="2"/>
  <c r="P42" i="2"/>
  <c r="R42" i="2" s="1"/>
  <c r="P10" i="2"/>
  <c r="R10" i="2" s="1"/>
  <c r="S43" i="2"/>
  <c r="I16" i="2"/>
  <c r="I17" i="2" s="1"/>
  <c r="M3" i="2"/>
  <c r="P46" i="2"/>
  <c r="R46" i="2" s="1"/>
  <c r="P38" i="2"/>
  <c r="R38" i="2" s="1"/>
  <c r="P30" i="2"/>
  <c r="R30" i="2" s="1"/>
  <c r="P22" i="2"/>
  <c r="R22" i="2" s="1"/>
  <c r="P14" i="2"/>
  <c r="R14" i="2" s="1"/>
  <c r="P6" i="2"/>
  <c r="R6" i="2" s="1"/>
  <c r="S47" i="2"/>
  <c r="S39" i="2"/>
  <c r="S31" i="2"/>
  <c r="S15" i="2"/>
  <c r="M6" i="2"/>
  <c r="P45" i="2"/>
  <c r="R45" i="2" s="1"/>
  <c r="P37" i="2"/>
  <c r="R37" i="2" s="1"/>
  <c r="P29" i="2"/>
  <c r="R29" i="2" s="1"/>
  <c r="P21" i="2"/>
  <c r="R21" i="2" s="1"/>
  <c r="P13" i="2"/>
  <c r="R13" i="2" s="1"/>
  <c r="P5" i="2"/>
  <c r="R5" i="2" s="1"/>
  <c r="S46" i="2"/>
  <c r="S38" i="2"/>
  <c r="S30" i="2"/>
  <c r="S10" i="2"/>
  <c r="P44" i="2"/>
  <c r="R44" i="2" s="1"/>
  <c r="P20" i="2"/>
  <c r="R20" i="2" s="1"/>
  <c r="S45" i="2"/>
  <c r="S9" i="2"/>
  <c r="P43" i="2"/>
  <c r="R43" i="2" s="1"/>
  <c r="P19" i="2"/>
  <c r="R19" i="2" s="1"/>
  <c r="S44" i="2"/>
  <c r="S8" i="2"/>
  <c r="P50" i="2"/>
  <c r="R50" i="2" s="1"/>
  <c r="P26" i="2"/>
  <c r="R26" i="2" s="1"/>
  <c r="S3" i="2"/>
  <c r="S26" i="2"/>
  <c r="L6" i="2"/>
  <c r="P49" i="2"/>
  <c r="R49" i="2" s="1"/>
  <c r="P41" i="2"/>
  <c r="R41" i="2" s="1"/>
  <c r="P33" i="2"/>
  <c r="R33" i="2" s="1"/>
  <c r="P25" i="2"/>
  <c r="R25" i="2" s="1"/>
  <c r="P17" i="2"/>
  <c r="R17" i="2" s="1"/>
  <c r="P9" i="2"/>
  <c r="R9" i="2" s="1"/>
  <c r="S50" i="2"/>
  <c r="S42" i="2"/>
  <c r="S34" i="2"/>
  <c r="S25" i="2"/>
  <c r="L5" i="2"/>
  <c r="P48" i="2"/>
  <c r="R48" i="2" s="1"/>
  <c r="P40" i="2"/>
  <c r="R40" i="2" s="1"/>
  <c r="P32" i="2"/>
  <c r="R32" i="2" s="1"/>
  <c r="P24" i="2"/>
  <c r="R24" i="2" s="1"/>
  <c r="P16" i="2"/>
  <c r="R16" i="2" s="1"/>
  <c r="P8" i="2"/>
  <c r="R8" i="2" s="1"/>
  <c r="S49" i="2"/>
  <c r="S41" i="2"/>
  <c r="S33" i="2"/>
  <c r="S24" i="2"/>
  <c r="M5" i="2"/>
  <c r="P36" i="2"/>
  <c r="R36" i="2" s="1"/>
  <c r="P12" i="2"/>
  <c r="R12" i="2" s="1"/>
  <c r="S37" i="2"/>
  <c r="H16" i="2"/>
  <c r="P35" i="2"/>
  <c r="R35" i="2" s="1"/>
  <c r="P3" i="2"/>
  <c r="R3" i="2" s="1"/>
  <c r="S36" i="2"/>
  <c r="L3" i="2"/>
  <c r="P34" i="2"/>
  <c r="R34" i="2" s="1"/>
  <c r="P18" i="2"/>
  <c r="R18" i="2" s="1"/>
  <c r="S35" i="2"/>
  <c r="L4" i="2"/>
  <c r="P47" i="2"/>
  <c r="R47" i="2" s="1"/>
  <c r="P39" i="2"/>
  <c r="R39" i="2" s="1"/>
  <c r="P31" i="2"/>
  <c r="R31" i="2" s="1"/>
  <c r="P23" i="2"/>
  <c r="R23" i="2" s="1"/>
  <c r="P15" i="2"/>
  <c r="R15" i="2" s="1"/>
  <c r="P7" i="2"/>
  <c r="R7" i="2" s="1"/>
  <c r="S48" i="2"/>
  <c r="S40" i="2"/>
  <c r="S32" i="2"/>
  <c r="S18" i="2"/>
  <c r="S22" i="2"/>
  <c r="S20" i="2"/>
  <c r="S19" i="2"/>
  <c r="S6" i="2"/>
  <c r="S17" i="2"/>
  <c r="S16" i="2"/>
  <c r="S5" i="2"/>
  <c r="S4" i="2"/>
  <c r="S23" i="2"/>
  <c r="S14" i="2"/>
  <c r="S29" i="2"/>
  <c r="S21" i="2"/>
  <c r="S13" i="2"/>
  <c r="S12" i="2"/>
  <c r="T11" i="2"/>
  <c r="T4" i="2" l="1"/>
  <c r="T42" i="2"/>
  <c r="T10" i="2"/>
  <c r="T14" i="2"/>
  <c r="T37" i="2"/>
  <c r="T33" i="2"/>
  <c r="T22" i="2"/>
  <c r="T13" i="2"/>
  <c r="T35" i="2"/>
  <c r="T5" i="2"/>
  <c r="T26" i="2"/>
  <c r="T20" i="2"/>
  <c r="T41" i="2"/>
  <c r="T40" i="2"/>
  <c r="T17" i="2"/>
  <c r="T21" i="2"/>
  <c r="T46" i="2"/>
  <c r="T23" i="2"/>
  <c r="T28" i="2"/>
  <c r="T18" i="2"/>
  <c r="T43" i="2"/>
  <c r="T32" i="2"/>
  <c r="T12" i="2"/>
  <c r="T16" i="2"/>
  <c r="T34" i="2"/>
  <c r="T38" i="2"/>
  <c r="T19" i="2"/>
  <c r="T50" i="2"/>
  <c r="T9" i="2"/>
  <c r="T31" i="2"/>
  <c r="T7" i="2"/>
  <c r="T3" i="2"/>
  <c r="T45" i="2"/>
  <c r="T39" i="2"/>
  <c r="T29" i="2"/>
  <c r="T36" i="2"/>
  <c r="T24" i="2"/>
  <c r="T47" i="2"/>
  <c r="T8" i="2"/>
  <c r="T49" i="2"/>
  <c r="T25" i="2"/>
  <c r="T44" i="2"/>
  <c r="T30" i="2"/>
  <c r="T27" i="2"/>
  <c r="T48" i="2"/>
  <c r="T6" i="2"/>
  <c r="T15" i="2"/>
  <c r="I1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6">
    <bk>
      <extLst>
        <ext uri="{3e2802c4-a4d2-4d8b-9148-e3be6c30e623}">
          <xlrd:rvb i="0"/>
        </ext>
      </extLst>
    </bk>
    <bk>
      <extLst>
        <ext uri="{3e2802c4-a4d2-4d8b-9148-e3be6c30e623}">
          <xlrd:rvb i="1"/>
        </ext>
      </extLst>
    </bk>
    <bk>
      <extLst>
        <ext uri="{3e2802c4-a4d2-4d8b-9148-e3be6c30e623}">
          <xlrd:rvb i="37"/>
        </ext>
      </extLst>
    </bk>
    <bk>
      <extLst>
        <ext uri="{3e2802c4-a4d2-4d8b-9148-e3be6c30e623}">
          <xlrd:rvb i="38"/>
        </ext>
      </extLst>
    </bk>
    <bk>
      <extLst>
        <ext uri="{3e2802c4-a4d2-4d8b-9148-e3be6c30e623}">
          <xlrd:rvb i="70"/>
        </ext>
      </extLst>
    </bk>
    <bk>
      <extLst>
        <ext uri="{3e2802c4-a4d2-4d8b-9148-e3be6c30e623}">
          <xlrd:rvb i="71"/>
        </ext>
      </extLst>
    </bk>
    <bk>
      <extLst>
        <ext uri="{3e2802c4-a4d2-4d8b-9148-e3be6c30e623}">
          <xlrd:rvb i="100"/>
        </ext>
      </extLst>
    </bk>
    <bk>
      <extLst>
        <ext uri="{3e2802c4-a4d2-4d8b-9148-e3be6c30e623}">
          <xlrd:rvb i="101"/>
        </ext>
      </extLst>
    </bk>
    <bk>
      <extLst>
        <ext uri="{3e2802c4-a4d2-4d8b-9148-e3be6c30e623}">
          <xlrd:rvb i="134"/>
        </ext>
      </extLst>
    </bk>
    <bk>
      <extLst>
        <ext uri="{3e2802c4-a4d2-4d8b-9148-e3be6c30e623}">
          <xlrd:rvb i="135"/>
        </ext>
      </extLst>
    </bk>
    <bk>
      <extLst>
        <ext uri="{3e2802c4-a4d2-4d8b-9148-e3be6c30e623}">
          <xlrd:rvb i="165"/>
        </ext>
      </extLst>
    </bk>
    <bk>
      <extLst>
        <ext uri="{3e2802c4-a4d2-4d8b-9148-e3be6c30e623}">
          <xlrd:rvb i="166"/>
        </ext>
      </extLst>
    </bk>
    <bk>
      <extLst>
        <ext uri="{3e2802c4-a4d2-4d8b-9148-e3be6c30e623}">
          <xlrd:rvb i="197"/>
        </ext>
      </extLst>
    </bk>
    <bk>
      <extLst>
        <ext uri="{3e2802c4-a4d2-4d8b-9148-e3be6c30e623}">
          <xlrd:rvb i="198"/>
        </ext>
      </extLst>
    </bk>
    <bk>
      <extLst>
        <ext uri="{3e2802c4-a4d2-4d8b-9148-e3be6c30e623}">
          <xlrd:rvb i="226"/>
        </ext>
      </extLst>
    </bk>
    <bk>
      <extLst>
        <ext uri="{3e2802c4-a4d2-4d8b-9148-e3be6c30e623}">
          <xlrd:rvb i="227"/>
        </ext>
      </extLst>
    </bk>
    <bk>
      <extLst>
        <ext uri="{3e2802c4-a4d2-4d8b-9148-e3be6c30e623}">
          <xlrd:rvb i="255"/>
        </ext>
      </extLst>
    </bk>
    <bk>
      <extLst>
        <ext uri="{3e2802c4-a4d2-4d8b-9148-e3be6c30e623}">
          <xlrd:rvb i="256"/>
        </ext>
      </extLst>
    </bk>
    <bk>
      <extLst>
        <ext uri="{3e2802c4-a4d2-4d8b-9148-e3be6c30e623}">
          <xlrd:rvb i="281"/>
        </ext>
      </extLst>
    </bk>
    <bk>
      <extLst>
        <ext uri="{3e2802c4-a4d2-4d8b-9148-e3be6c30e623}">
          <xlrd:rvb i="282"/>
        </ext>
      </extLst>
    </bk>
    <bk>
      <extLst>
        <ext uri="{3e2802c4-a4d2-4d8b-9148-e3be6c30e623}">
          <xlrd:rvb i="308"/>
        </ext>
      </extLst>
    </bk>
    <bk>
      <extLst>
        <ext uri="{3e2802c4-a4d2-4d8b-9148-e3be6c30e623}">
          <xlrd:rvb i="309"/>
        </ext>
      </extLst>
    </bk>
    <bk>
      <extLst>
        <ext uri="{3e2802c4-a4d2-4d8b-9148-e3be6c30e623}">
          <xlrd:rvb i="336"/>
        </ext>
      </extLst>
    </bk>
    <bk>
      <extLst>
        <ext uri="{3e2802c4-a4d2-4d8b-9148-e3be6c30e623}">
          <xlrd:rvb i="337"/>
        </ext>
      </extLst>
    </bk>
    <bk>
      <extLst>
        <ext uri="{3e2802c4-a4d2-4d8b-9148-e3be6c30e623}">
          <xlrd:rvb i="362"/>
        </ext>
      </extLst>
    </bk>
    <bk>
      <extLst>
        <ext uri="{3e2802c4-a4d2-4d8b-9148-e3be6c30e623}">
          <xlrd:rvb i="363"/>
        </ext>
      </extLst>
    </bk>
    <bk>
      <extLst>
        <ext uri="{3e2802c4-a4d2-4d8b-9148-e3be6c30e623}">
          <xlrd:rvb i="387"/>
        </ext>
      </extLst>
    </bk>
    <bk>
      <extLst>
        <ext uri="{3e2802c4-a4d2-4d8b-9148-e3be6c30e623}">
          <xlrd:rvb i="388"/>
        </ext>
      </extLst>
    </bk>
    <bk>
      <extLst>
        <ext uri="{3e2802c4-a4d2-4d8b-9148-e3be6c30e623}">
          <xlrd:rvb i="412"/>
        </ext>
      </extLst>
    </bk>
    <bk>
      <extLst>
        <ext uri="{3e2802c4-a4d2-4d8b-9148-e3be6c30e623}">
          <xlrd:rvb i="413"/>
        </ext>
      </extLst>
    </bk>
    <bk>
      <extLst>
        <ext uri="{3e2802c4-a4d2-4d8b-9148-e3be6c30e623}">
          <xlrd:rvb i="439"/>
        </ext>
      </extLst>
    </bk>
    <bk>
      <extLst>
        <ext uri="{3e2802c4-a4d2-4d8b-9148-e3be6c30e623}">
          <xlrd:rvb i="440"/>
        </ext>
      </extLst>
    </bk>
    <bk>
      <extLst>
        <ext uri="{3e2802c4-a4d2-4d8b-9148-e3be6c30e623}">
          <xlrd:rvb i="466"/>
        </ext>
      </extLst>
    </bk>
    <bk>
      <extLst>
        <ext uri="{3e2802c4-a4d2-4d8b-9148-e3be6c30e623}">
          <xlrd:rvb i="467"/>
        </ext>
      </extLst>
    </bk>
    <bk>
      <extLst>
        <ext uri="{3e2802c4-a4d2-4d8b-9148-e3be6c30e623}">
          <xlrd:rvb i="491"/>
        </ext>
      </extLst>
    </bk>
    <bk>
      <extLst>
        <ext uri="{3e2802c4-a4d2-4d8b-9148-e3be6c30e623}">
          <xlrd:rvb i="492"/>
        </ext>
      </extLst>
    </bk>
    <bk>
      <extLst>
        <ext uri="{3e2802c4-a4d2-4d8b-9148-e3be6c30e623}">
          <xlrd:rvb i="517"/>
        </ext>
      </extLst>
    </bk>
    <bk>
      <extLst>
        <ext uri="{3e2802c4-a4d2-4d8b-9148-e3be6c30e623}">
          <xlrd:rvb i="518"/>
        </ext>
      </extLst>
    </bk>
    <bk>
      <extLst>
        <ext uri="{3e2802c4-a4d2-4d8b-9148-e3be6c30e623}">
          <xlrd:rvb i="541"/>
        </ext>
      </extLst>
    </bk>
    <bk>
      <extLst>
        <ext uri="{3e2802c4-a4d2-4d8b-9148-e3be6c30e623}">
          <xlrd:rvb i="542"/>
        </ext>
      </extLst>
    </bk>
    <bk>
      <extLst>
        <ext uri="{3e2802c4-a4d2-4d8b-9148-e3be6c30e623}">
          <xlrd:rvb i="568"/>
        </ext>
      </extLst>
    </bk>
    <bk>
      <extLst>
        <ext uri="{3e2802c4-a4d2-4d8b-9148-e3be6c30e623}">
          <xlrd:rvb i="569"/>
        </ext>
      </extLst>
    </bk>
    <bk>
      <extLst>
        <ext uri="{3e2802c4-a4d2-4d8b-9148-e3be6c30e623}">
          <xlrd:rvb i="593"/>
        </ext>
      </extLst>
    </bk>
    <bk>
      <extLst>
        <ext uri="{3e2802c4-a4d2-4d8b-9148-e3be6c30e623}">
          <xlrd:rvb i="594"/>
        </ext>
      </extLst>
    </bk>
    <bk>
      <extLst>
        <ext uri="{3e2802c4-a4d2-4d8b-9148-e3be6c30e623}">
          <xlrd:rvb i="617"/>
        </ext>
      </extLst>
    </bk>
    <bk>
      <extLst>
        <ext uri="{3e2802c4-a4d2-4d8b-9148-e3be6c30e623}">
          <xlrd:rvb i="618"/>
        </ext>
      </extLst>
    </bk>
    <bk>
      <extLst>
        <ext uri="{3e2802c4-a4d2-4d8b-9148-e3be6c30e623}">
          <xlrd:rvb i="638"/>
        </ext>
      </extLst>
    </bk>
    <bk>
      <extLst>
        <ext uri="{3e2802c4-a4d2-4d8b-9148-e3be6c30e623}">
          <xlrd:rvb i="639"/>
        </ext>
      </extLst>
    </bk>
    <bk>
      <extLst>
        <ext uri="{3e2802c4-a4d2-4d8b-9148-e3be6c30e623}">
          <xlrd:rvb i="666"/>
        </ext>
      </extLst>
    </bk>
    <bk>
      <extLst>
        <ext uri="{3e2802c4-a4d2-4d8b-9148-e3be6c30e623}">
          <xlrd:rvb i="667"/>
        </ext>
      </extLst>
    </bk>
    <bk>
      <extLst>
        <ext uri="{3e2802c4-a4d2-4d8b-9148-e3be6c30e623}">
          <xlrd:rvb i="691"/>
        </ext>
      </extLst>
    </bk>
    <bk>
      <extLst>
        <ext uri="{3e2802c4-a4d2-4d8b-9148-e3be6c30e623}">
          <xlrd:rvb i="692"/>
        </ext>
      </extLst>
    </bk>
    <bk>
      <extLst>
        <ext uri="{3e2802c4-a4d2-4d8b-9148-e3be6c30e623}">
          <xlrd:rvb i="718"/>
        </ext>
      </extLst>
    </bk>
    <bk>
      <extLst>
        <ext uri="{3e2802c4-a4d2-4d8b-9148-e3be6c30e623}">
          <xlrd:rvb i="719"/>
        </ext>
      </extLst>
    </bk>
    <bk>
      <extLst>
        <ext uri="{3e2802c4-a4d2-4d8b-9148-e3be6c30e623}">
          <xlrd:rvb i="741"/>
        </ext>
      </extLst>
    </bk>
    <bk>
      <extLst>
        <ext uri="{3e2802c4-a4d2-4d8b-9148-e3be6c30e623}">
          <xlrd:rvb i="742"/>
        </ext>
      </extLst>
    </bk>
    <bk>
      <extLst>
        <ext uri="{3e2802c4-a4d2-4d8b-9148-e3be6c30e623}">
          <xlrd:rvb i="765"/>
        </ext>
      </extLst>
    </bk>
    <bk>
      <extLst>
        <ext uri="{3e2802c4-a4d2-4d8b-9148-e3be6c30e623}">
          <xlrd:rvb i="766"/>
        </ext>
      </extLst>
    </bk>
    <bk>
      <extLst>
        <ext uri="{3e2802c4-a4d2-4d8b-9148-e3be6c30e623}">
          <xlrd:rvb i="786"/>
        </ext>
      </extLst>
    </bk>
    <bk>
      <extLst>
        <ext uri="{3e2802c4-a4d2-4d8b-9148-e3be6c30e623}">
          <xlrd:rvb i="787"/>
        </ext>
      </extLst>
    </bk>
    <bk>
      <extLst>
        <ext uri="{3e2802c4-a4d2-4d8b-9148-e3be6c30e623}">
          <xlrd:rvb i="808"/>
        </ext>
      </extLst>
    </bk>
    <bk>
      <extLst>
        <ext uri="{3e2802c4-a4d2-4d8b-9148-e3be6c30e623}">
          <xlrd:rvb i="809"/>
        </ext>
      </extLst>
    </bk>
    <bk>
      <extLst>
        <ext uri="{3e2802c4-a4d2-4d8b-9148-e3be6c30e623}">
          <xlrd:rvb i="832"/>
        </ext>
      </extLst>
    </bk>
    <bk>
      <extLst>
        <ext uri="{3e2802c4-a4d2-4d8b-9148-e3be6c30e623}">
          <xlrd:rvb i="833"/>
        </ext>
      </extLst>
    </bk>
    <bk>
      <extLst>
        <ext uri="{3e2802c4-a4d2-4d8b-9148-e3be6c30e623}">
          <xlrd:rvb i="857"/>
        </ext>
      </extLst>
    </bk>
    <bk>
      <extLst>
        <ext uri="{3e2802c4-a4d2-4d8b-9148-e3be6c30e623}">
          <xlrd:rvb i="858"/>
        </ext>
      </extLst>
    </bk>
    <bk>
      <extLst>
        <ext uri="{3e2802c4-a4d2-4d8b-9148-e3be6c30e623}">
          <xlrd:rvb i="879"/>
        </ext>
      </extLst>
    </bk>
    <bk>
      <extLst>
        <ext uri="{3e2802c4-a4d2-4d8b-9148-e3be6c30e623}">
          <xlrd:rvb i="880"/>
        </ext>
      </extLst>
    </bk>
    <bk>
      <extLst>
        <ext uri="{3e2802c4-a4d2-4d8b-9148-e3be6c30e623}">
          <xlrd:rvb i="901"/>
        </ext>
      </extLst>
    </bk>
    <bk>
      <extLst>
        <ext uri="{3e2802c4-a4d2-4d8b-9148-e3be6c30e623}">
          <xlrd:rvb i="902"/>
        </ext>
      </extLst>
    </bk>
    <bk>
      <extLst>
        <ext uri="{3e2802c4-a4d2-4d8b-9148-e3be6c30e623}">
          <xlrd:rvb i="923"/>
        </ext>
      </extLst>
    </bk>
    <bk>
      <extLst>
        <ext uri="{3e2802c4-a4d2-4d8b-9148-e3be6c30e623}">
          <xlrd:rvb i="924"/>
        </ext>
      </extLst>
    </bk>
    <bk>
      <extLst>
        <ext uri="{3e2802c4-a4d2-4d8b-9148-e3be6c30e623}">
          <xlrd:rvb i="946"/>
        </ext>
      </extLst>
    </bk>
    <bk>
      <extLst>
        <ext uri="{3e2802c4-a4d2-4d8b-9148-e3be6c30e623}">
          <xlrd:rvb i="947"/>
        </ext>
      </extLst>
    </bk>
    <bk>
      <extLst>
        <ext uri="{3e2802c4-a4d2-4d8b-9148-e3be6c30e623}">
          <xlrd:rvb i="967"/>
        </ext>
      </extLst>
    </bk>
    <bk>
      <extLst>
        <ext uri="{3e2802c4-a4d2-4d8b-9148-e3be6c30e623}">
          <xlrd:rvb i="968"/>
        </ext>
      </extLst>
    </bk>
    <bk>
      <extLst>
        <ext uri="{3e2802c4-a4d2-4d8b-9148-e3be6c30e623}">
          <xlrd:rvb i="990"/>
        </ext>
      </extLst>
    </bk>
    <bk>
      <extLst>
        <ext uri="{3e2802c4-a4d2-4d8b-9148-e3be6c30e623}">
          <xlrd:rvb i="991"/>
        </ext>
      </extLst>
    </bk>
    <bk>
      <extLst>
        <ext uri="{3e2802c4-a4d2-4d8b-9148-e3be6c30e623}">
          <xlrd:rvb i="1012"/>
        </ext>
      </extLst>
    </bk>
    <bk>
      <extLst>
        <ext uri="{3e2802c4-a4d2-4d8b-9148-e3be6c30e623}">
          <xlrd:rvb i="1013"/>
        </ext>
      </extLst>
    </bk>
    <bk>
      <extLst>
        <ext uri="{3e2802c4-a4d2-4d8b-9148-e3be6c30e623}">
          <xlrd:rvb i="1032"/>
        </ext>
      </extLst>
    </bk>
    <bk>
      <extLst>
        <ext uri="{3e2802c4-a4d2-4d8b-9148-e3be6c30e623}">
          <xlrd:rvb i="1033"/>
        </ext>
      </extLst>
    </bk>
    <bk>
      <extLst>
        <ext uri="{3e2802c4-a4d2-4d8b-9148-e3be6c30e623}">
          <xlrd:rvb i="1056"/>
        </ext>
      </extLst>
    </bk>
    <bk>
      <extLst>
        <ext uri="{3e2802c4-a4d2-4d8b-9148-e3be6c30e623}">
          <xlrd:rvb i="1057"/>
        </ext>
      </extLst>
    </bk>
    <bk>
      <extLst>
        <ext uri="{3e2802c4-a4d2-4d8b-9148-e3be6c30e623}">
          <xlrd:rvb i="1081"/>
        </ext>
      </extLst>
    </bk>
    <bk>
      <extLst>
        <ext uri="{3e2802c4-a4d2-4d8b-9148-e3be6c30e623}">
          <xlrd:rvb i="1082"/>
        </ext>
      </extLst>
    </bk>
    <bk>
      <extLst>
        <ext uri="{3e2802c4-a4d2-4d8b-9148-e3be6c30e623}">
          <xlrd:rvb i="1103"/>
        </ext>
      </extLst>
    </bk>
    <bk>
      <extLst>
        <ext uri="{3e2802c4-a4d2-4d8b-9148-e3be6c30e623}">
          <xlrd:rvb i="1104"/>
        </ext>
      </extLst>
    </bk>
    <bk>
      <extLst>
        <ext uri="{3e2802c4-a4d2-4d8b-9148-e3be6c30e623}">
          <xlrd:rvb i="1125"/>
        </ext>
      </extLst>
    </bk>
    <bk>
      <extLst>
        <ext uri="{3e2802c4-a4d2-4d8b-9148-e3be6c30e623}">
          <xlrd:rvb i="1126"/>
        </ext>
      </extLst>
    </bk>
    <bk>
      <extLst>
        <ext uri="{3e2802c4-a4d2-4d8b-9148-e3be6c30e623}">
          <xlrd:rvb i="1149"/>
        </ext>
      </extLst>
    </bk>
    <bk>
      <extLst>
        <ext uri="{3e2802c4-a4d2-4d8b-9148-e3be6c30e623}">
          <xlrd:rvb i="1150"/>
        </ext>
      </extLst>
    </bk>
    <bk>
      <extLst>
        <ext uri="{3e2802c4-a4d2-4d8b-9148-e3be6c30e623}">
          <xlrd:rvb i="1173"/>
        </ext>
      </extLst>
    </bk>
    <bk>
      <extLst>
        <ext uri="{3e2802c4-a4d2-4d8b-9148-e3be6c30e623}">
          <xlrd:rvb i="1174"/>
        </ext>
      </extLst>
    </bk>
    <bk>
      <extLst>
        <ext uri="{3e2802c4-a4d2-4d8b-9148-e3be6c30e623}">
          <xlrd:rvb i="1195"/>
        </ext>
      </extLst>
    </bk>
    <bk>
      <extLst>
        <ext uri="{3e2802c4-a4d2-4d8b-9148-e3be6c30e623}">
          <xlrd:rvb i="1196"/>
        </ext>
      </extLst>
    </bk>
  </futureMetadata>
  <cellMetadata count="1">
    <bk>
      <rc t="1" v="0"/>
    </bk>
  </cellMetadata>
  <valueMetadata count="9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valueMetadata>
</metadata>
</file>

<file path=xl/sharedStrings.xml><?xml version="1.0" encoding="utf-8"?>
<sst xmlns="http://schemas.openxmlformats.org/spreadsheetml/2006/main" count="3947" uniqueCount="82">
  <si>
    <t>State</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</si>
  <si>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</si>
  <si>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</si>
  <si>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</si>
  <si>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</si>
  <si>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</si>
  <si>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</si>
  <si>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</si>
  <si>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</si>
  <si>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</si>
  <si>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</si>
  <si>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</si>
  <si>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</si>
  <si>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</si>
  <si>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</si>
  <si>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</si>
  <si>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</si>
  <si>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</si>
  <si>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</si>
  <si>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</si>
  <si>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</si>
  <si>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</si>
  <si>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</si>
  <si>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</si>
  <si>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</si>
  <si>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</si>
  <si>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</si>
  <si>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</si>
  <si>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</si>
  <si>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</si>
  <si>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</si>
  <si>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</si>
  <si>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</si>
  <si>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</si>
  <si>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</si>
  <si>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</si>
  <si>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</si>
  <si>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</si>
  <si>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</si>
  <si>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</si>
  <si>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</si>
  <si>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</si>
  <si>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</si>
  <si>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</si>
  <si>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</si>
  <si>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</si>
  <si>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</si>
  <si>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</si>
  <si>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</si>
  <si>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Industry</t>
  </si>
  <si>
    <t>Year</t>
  </si>
  <si>
    <t>Construction</t>
  </si>
  <si>
    <t>Manufacturing</t>
  </si>
  <si>
    <t>Information</t>
  </si>
  <si>
    <t>Trade &amp; Transportation</t>
  </si>
  <si>
    <t>Natural Resources</t>
  </si>
  <si>
    <t>Finance</t>
  </si>
  <si>
    <t>Business Services</t>
  </si>
  <si>
    <t>Education &amp; Health</t>
  </si>
  <si>
    <t>Leisure &amp; Hospitality</t>
  </si>
  <si>
    <t>Other Services</t>
  </si>
  <si>
    <t>Establishments</t>
  </si>
  <si>
    <t>Employees</t>
  </si>
  <si>
    <t>Avg Annual Wage</t>
  </si>
  <si>
    <t>INDUSTRY FILTER</t>
  </si>
  <si>
    <t>Selection</t>
  </si>
  <si>
    <t>DATE FILTER</t>
  </si>
  <si>
    <t>Current Year:</t>
  </si>
  <si>
    <t>AVG WAGE BY INDUSTRY</t>
  </si>
  <si>
    <t>Industy</t>
  </si>
  <si>
    <t>EMPLOYEES BY INDUSTRY</t>
  </si>
  <si>
    <t>Others</t>
  </si>
  <si>
    <t>WAGE &amp; EMPLOYEES TRENDS</t>
  </si>
  <si>
    <t>Years</t>
  </si>
  <si>
    <t>Avg Wage</t>
  </si>
  <si>
    <t>COMPARISONS BY STATE</t>
  </si>
  <si>
    <t>Population</t>
  </si>
  <si>
    <t>Employees per 1000 Capita</t>
  </si>
  <si>
    <t>METRIC FILTER</t>
  </si>
  <si>
    <t>METRIC</t>
  </si>
  <si>
    <t>Average Wages</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</si>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</sst>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409]#,##0"/>
    <numFmt numFmtId="166" formatCode="#,##0;\$#,##0;"/>
    <numFmt numFmtId="167" formatCode=";;;"/>
  </numFmts>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24"/>
      <color theme="1" tint="0.249977111117893"/>
      <name val="Calibri"/>
      <family val="2"/>
      <scheme val="minor"/>
    </font>
    <font>
      <sz val="12"/>
      <color rgb="FF000000"/>
      <name val="Calibri"/>
      <family val="2"/>
    </font>
  </fonts>
  <fills count="9">
    <fill>
      <patternFill patternType="none"/>
    </fill>
    <fill>
      <patternFill patternType="gray125"/>
    </fill>
    <fill>
      <patternFill patternType="solid">
        <fgColor theme="3" tint="0.79998168889431442"/>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7">
    <xf numFmtId="0" fontId="0" fillId="0" borderId="0" xfId="0"/>
    <xf numFmtId="3" fontId="0" fillId="0" borderId="0" xfId="0" applyNumberFormat="1"/>
    <xf numFmtId="164" fontId="0" fillId="0" borderId="0" xfId="0" applyNumberFormat="1"/>
    <xf numFmtId="0" fontId="1" fillId="2" borderId="0" xfId="0" applyFont="1" applyFill="1"/>
    <xf numFmtId="0" fontId="1" fillId="0" borderId="0" xfId="0" applyFont="1" applyAlignment="1">
      <alignment horizontal="right"/>
    </xf>
    <xf numFmtId="0" fontId="0" fillId="0" borderId="0" xfId="0" applyAlignment="1">
      <alignment horizontal="left"/>
    </xf>
    <xf numFmtId="0" fontId="1" fillId="4" borderId="0" xfId="0" applyFont="1" applyFill="1"/>
    <xf numFmtId="0" fontId="2" fillId="5" borderId="0" xfId="0" applyFont="1" applyFill="1" applyAlignment="1">
      <alignment horizontal="centerContinuous"/>
    </xf>
    <xf numFmtId="0" fontId="2" fillId="3" borderId="0" xfId="0" applyFont="1" applyFill="1" applyAlignment="1">
      <alignment horizontal="centerContinuous"/>
    </xf>
    <xf numFmtId="0" fontId="1" fillId="6" borderId="0" xfId="0" applyFont="1" applyFill="1"/>
    <xf numFmtId="165" fontId="0" fillId="0" borderId="0" xfId="0" applyNumberFormat="1"/>
    <xf numFmtId="1" fontId="0" fillId="0" borderId="0" xfId="0" applyNumberFormat="1"/>
    <xf numFmtId="166" fontId="0" fillId="0" borderId="0" xfId="0" applyNumberFormat="1"/>
    <xf numFmtId="0" fontId="4" fillId="7" borderId="0" xfId="0" applyFont="1" applyFill="1" applyAlignment="1">
      <alignment horizontal="center"/>
    </xf>
    <xf numFmtId="0" fontId="0" fillId="8" borderId="0" xfId="0" applyFill="1"/>
    <xf numFmtId="9" fontId="0" fillId="0" borderId="0" xfId="1" applyFont="1"/>
    <xf numFmtId="167" fontId="0" fillId="0" borderId="0" xfId="0" applyNumberFormat="1" applyAlignment="1" applyProtection="1">
      <alignment horizontal="left"/>
      <protection locked="0"/>
    </xf>
  </cellXfs>
  <cellStyles count="2">
    <cellStyle name="Normal" xfId="0" builtinId="0"/>
    <cellStyle name="Per cent" xfId="1" builtinId="5"/>
  </cellStyles>
  <dxfs count="0"/>
  <tableStyles count="0" defaultTableStyle="TableStyleMedium2" defaultPivotStyle="PivotStyleLight16"/>
  <colors>
    <mruColors>
      <color rgb="FFFF5050"/>
      <color rgb="FF269999"/>
      <color rgb="FFFF9300"/>
      <color rgb="FF358CFF"/>
      <color rgb="FF3490FF"/>
      <color rgb="FF0432FF"/>
      <color rgb="FF2E75E2"/>
      <color rgb="FF2E75E8"/>
      <color rgb="FF3295FF"/>
      <color rgb="FF2F87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54838709677417"/>
          <c:y val="0.21710526315789475"/>
          <c:w val="0.81702508960573461"/>
          <c:h val="0.61201719850808123"/>
        </c:manualLayout>
      </c:layout>
      <c:barChart>
        <c:barDir val="col"/>
        <c:grouping val="clustered"/>
        <c:varyColors val="0"/>
        <c:ser>
          <c:idx val="2"/>
          <c:order val="0"/>
          <c:tx>
            <c:strRef>
              <c:f>'Data Prep'!$M$2</c:f>
              <c:strCache>
                <c:ptCount val="1"/>
                <c:pt idx="0">
                  <c:v>Employees</c:v>
                </c:pt>
              </c:strCache>
            </c:strRef>
          </c:tx>
          <c:spPr>
            <a:solidFill>
              <a:srgbClr val="FF5050"/>
            </a:solidFill>
            <a:ln>
              <a:noFill/>
            </a:ln>
            <a:effectLst/>
          </c:spPr>
          <c:invertIfNegative val="0"/>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Prep'!$K$3:$K$6</c:f>
              <c:numCache>
                <c:formatCode>General</c:formatCode>
                <c:ptCount val="4"/>
                <c:pt idx="0">
                  <c:v>2017</c:v>
                </c:pt>
                <c:pt idx="1">
                  <c:v>2018</c:v>
                </c:pt>
                <c:pt idx="2">
                  <c:v>2019</c:v>
                </c:pt>
                <c:pt idx="3">
                  <c:v>2020</c:v>
                </c:pt>
              </c:numCache>
            </c:numRef>
          </c:cat>
          <c:val>
            <c:numRef>
              <c:f>'Data Prep'!$M$3:$M$6</c:f>
              <c:numCache>
                <c:formatCode>#,##0</c:formatCode>
                <c:ptCount val="4"/>
                <c:pt idx="0">
                  <c:v>1864222</c:v>
                </c:pt>
                <c:pt idx="1">
                  <c:v>1917445</c:v>
                </c:pt>
                <c:pt idx="2">
                  <c:v>1917640</c:v>
                </c:pt>
                <c:pt idx="3">
                  <c:v>1762873</c:v>
                </c:pt>
              </c:numCache>
            </c:numRef>
          </c:val>
          <c:extLst>
            <c:ext xmlns:c16="http://schemas.microsoft.com/office/drawing/2014/chart" uri="{C3380CC4-5D6E-409C-BE32-E72D297353CC}">
              <c16:uniqueId val="{00000000-4912-E04B-9597-D5EC0FD05B2A}"/>
            </c:ext>
          </c:extLst>
        </c:ser>
        <c:dLbls>
          <c:showLegendKey val="0"/>
          <c:showVal val="0"/>
          <c:showCatName val="0"/>
          <c:showSerName val="0"/>
          <c:showPercent val="0"/>
          <c:showBubbleSize val="0"/>
        </c:dLbls>
        <c:gapWidth val="85"/>
        <c:axId val="1758000416"/>
        <c:axId val="1756333392"/>
      </c:barChart>
      <c:catAx>
        <c:axId val="175800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GH"/>
          </a:p>
        </c:txPr>
        <c:crossAx val="1756333392"/>
        <c:crosses val="autoZero"/>
        <c:auto val="1"/>
        <c:lblAlgn val="ctr"/>
        <c:lblOffset val="100"/>
        <c:noMultiLvlLbl val="0"/>
      </c:catAx>
      <c:valAx>
        <c:axId val="1756333392"/>
        <c:scaling>
          <c:orientation val="minMax"/>
          <c:max val="300000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Total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 sourceLinked="0"/>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5800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682943409052292E-2"/>
          <c:y val="1.5255750511501029E-2"/>
          <c:w val="0.421088200305897"/>
          <c:h val="0.92175212350424696"/>
        </c:manualLayout>
      </c:layout>
      <c:doughnutChart>
        <c:varyColors val="1"/>
        <c:ser>
          <c:idx val="0"/>
          <c:order val="0"/>
          <c:spPr>
            <a:solidFill>
              <a:srgbClr val="FF9300"/>
            </a:solidFill>
          </c:spPr>
          <c:dPt>
            <c:idx val="0"/>
            <c:bubble3D val="0"/>
            <c:spPr>
              <a:solidFill>
                <a:srgbClr val="FF5050"/>
              </a:solidFill>
              <a:ln w="19050">
                <a:solidFill>
                  <a:schemeClr val="lt1"/>
                </a:solidFill>
              </a:ln>
              <a:effectLst/>
            </c:spPr>
            <c:extLst>
              <c:ext xmlns:c16="http://schemas.microsoft.com/office/drawing/2014/chart" uri="{C3380CC4-5D6E-409C-BE32-E72D297353CC}">
                <c16:uniqueId val="{00000001-5A7A-194A-9A02-68431CA369A0}"/>
              </c:ext>
            </c:extLst>
          </c:dPt>
          <c:dPt>
            <c:idx val="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3-5A7A-194A-9A02-68431CA369A0}"/>
              </c:ext>
            </c:extLst>
          </c:dPt>
          <c:cat>
            <c:strRef>
              <c:f>'Data Prep'!$H$16:$H$17</c:f>
              <c:strCache>
                <c:ptCount val="2"/>
                <c:pt idx="0">
                  <c:v>Natural Resources</c:v>
                </c:pt>
                <c:pt idx="1">
                  <c:v>Others</c:v>
                </c:pt>
              </c:strCache>
            </c:strRef>
          </c:cat>
          <c:val>
            <c:numRef>
              <c:f>'Data Prep'!$I$16:$I$17</c:f>
              <c:numCache>
                <c:formatCode>[$$-409]#,##0</c:formatCode>
                <c:ptCount val="2"/>
                <c:pt idx="0">
                  <c:v>1762873</c:v>
                </c:pt>
                <c:pt idx="1">
                  <c:v>114886466</c:v>
                </c:pt>
              </c:numCache>
            </c:numRef>
          </c:val>
          <c:extLst>
            <c:ext xmlns:c16="http://schemas.microsoft.com/office/drawing/2014/chart" uri="{C3380CC4-5D6E-409C-BE32-E72D297353CC}">
              <c16:uniqueId val="{00000004-5A7A-194A-9A02-68431CA369A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'Data Prep'!$E$2</c:f>
              <c:strCache>
                <c:ptCount val="1"/>
                <c:pt idx="0">
                  <c:v>Avg Annual Wage</c:v>
                </c:pt>
              </c:strCache>
            </c:strRef>
          </c:tx>
          <c:spPr>
            <a:solidFill>
              <a:schemeClr val="accent3">
                <a:lumMod val="60000"/>
                <a:lumOff val="40000"/>
              </a:schemeClr>
            </a:solidFill>
            <a:ln>
              <a:noFill/>
            </a:ln>
            <a:effectLst/>
          </c:spPr>
          <c:invertIfNegative val="0"/>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Prep'!$E$3:$E$12</c:f>
              <c:numCache>
                <c:formatCode>[$$-409]#,##0</c:formatCode>
                <c:ptCount val="10"/>
                <c:pt idx="0">
                  <c:v>93586.333333333328</c:v>
                </c:pt>
                <c:pt idx="1">
                  <c:v>90040.666666666672</c:v>
                </c:pt>
                <c:pt idx="2">
                  <c:v>74713.0625</c:v>
                </c:pt>
                <c:pt idx="3">
                  <c:v>68427.875</c:v>
                </c:pt>
                <c:pt idx="4">
                  <c:v>63896.895833333336</c:v>
                </c:pt>
                <c:pt idx="5">
                  <c:v>55605.9375</c:v>
                </c:pt>
                <c:pt idx="6">
                  <c:v>53607.208333333336</c:v>
                </c:pt>
                <c:pt idx="7">
                  <c:v>49366.8125</c:v>
                </c:pt>
                <c:pt idx="8">
                  <c:v>40790.1875</c:v>
                </c:pt>
                <c:pt idx="9">
                  <c:v>23286.416666666668</c:v>
                </c:pt>
              </c:numCache>
            </c:numRef>
          </c:val>
          <c:extLst>
            <c:ext xmlns:c16="http://schemas.microsoft.com/office/drawing/2014/chart" uri="{C3380CC4-5D6E-409C-BE32-E72D297353CC}">
              <c16:uniqueId val="{00000000-EDE7-7B4A-A0F5-33E9A2A7B765}"/>
            </c:ext>
          </c:extLst>
        </c:ser>
        <c:ser>
          <c:idx val="1"/>
          <c:order val="1"/>
          <c:tx>
            <c:strRef>
              <c:f>'Data Prep'!$F$2</c:f>
              <c:strCache>
                <c:ptCount val="1"/>
                <c:pt idx="0">
                  <c:v>Selection</c:v>
                </c:pt>
              </c:strCache>
            </c:strRef>
          </c:tx>
          <c:spPr>
            <a:solidFill>
              <a:srgbClr val="269999"/>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Prep'!$F$3:$F$12</c:f>
              <c:numCache>
                <c:formatCode>General</c:formatCode>
                <c:ptCount val="10"/>
                <c:pt idx="0">
                  <c:v>0</c:v>
                </c:pt>
                <c:pt idx="1">
                  <c:v>0</c:v>
                </c:pt>
                <c:pt idx="2">
                  <c:v>0</c:v>
                </c:pt>
                <c:pt idx="3">
                  <c:v>0</c:v>
                </c:pt>
                <c:pt idx="4">
                  <c:v>0</c:v>
                </c:pt>
                <c:pt idx="5">
                  <c:v>55605.9375</c:v>
                </c:pt>
                <c:pt idx="6">
                  <c:v>0</c:v>
                </c:pt>
                <c:pt idx="7">
                  <c:v>0</c:v>
                </c:pt>
                <c:pt idx="8">
                  <c:v>0</c:v>
                </c:pt>
                <c:pt idx="9">
                  <c:v>0</c:v>
                </c:pt>
              </c:numCache>
            </c:numRef>
          </c:val>
          <c:extLst>
            <c:ext xmlns:c16="http://schemas.microsoft.com/office/drawing/2014/chart" uri="{C3380CC4-5D6E-409C-BE32-E72D297353CC}">
              <c16:uniqueId val="{00000001-EDE7-7B4A-A0F5-33E9A2A7B765}"/>
            </c:ext>
          </c:extLst>
        </c:ser>
        <c:dLbls>
          <c:showLegendKey val="0"/>
          <c:showVal val="0"/>
          <c:showCatName val="0"/>
          <c:showSerName val="0"/>
          <c:showPercent val="0"/>
          <c:showBubbleSize val="0"/>
        </c:dLbls>
        <c:gapWidth val="85"/>
        <c:overlap val="100"/>
        <c:axId val="1757856272"/>
        <c:axId val="1757858000"/>
      </c:barChart>
      <c:catAx>
        <c:axId val="1757856272"/>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GH"/>
          </a:p>
        </c:txPr>
        <c:crossAx val="1757858000"/>
        <c:crosses val="autoZero"/>
        <c:auto val="1"/>
        <c:lblAlgn val="ctr"/>
        <c:lblOffset val="100"/>
        <c:noMultiLvlLbl val="0"/>
      </c:catAx>
      <c:valAx>
        <c:axId val="1757858000"/>
        <c:scaling>
          <c:orientation val="minMax"/>
        </c:scaling>
        <c:delete val="0"/>
        <c:axPos val="t"/>
        <c:numFmt formatCode="&quot;$&quot;#,##0,&quot;K&quot;" sourceLinked="0"/>
        <c:majorTickMark val="out"/>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5785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11827956989248"/>
          <c:y val="0.33045614035087728"/>
          <c:w val="0.8219611661445545"/>
          <c:h val="0.59235087719298229"/>
        </c:manualLayout>
      </c:layout>
      <c:lineChart>
        <c:grouping val="standard"/>
        <c:varyColors val="0"/>
        <c:ser>
          <c:idx val="1"/>
          <c:order val="0"/>
          <c:tx>
            <c:strRef>
              <c:f>'Data Prep'!$L$2</c:f>
              <c:strCache>
                <c:ptCount val="1"/>
                <c:pt idx="0">
                  <c:v>Avg Wage</c:v>
                </c:pt>
              </c:strCache>
            </c:strRef>
          </c:tx>
          <c:spPr>
            <a:ln w="28575" cap="rnd">
              <a:solidFill>
                <a:srgbClr val="269999"/>
              </a:solidFill>
              <a:round/>
            </a:ln>
            <a:effectLst/>
          </c:spPr>
          <c:marker>
            <c:symbol val="circle"/>
            <c:size val="7"/>
            <c:spPr>
              <a:solidFill>
                <a:schemeClr val="bg1"/>
              </a:solidFill>
              <a:ln w="28575">
                <a:solidFill>
                  <a:srgbClr val="269999"/>
                </a:solidFill>
              </a:ln>
              <a:effectLst/>
            </c:spPr>
          </c:marker>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Prep'!$K$3:$K$6</c:f>
              <c:numCache>
                <c:formatCode>General</c:formatCode>
                <c:ptCount val="4"/>
                <c:pt idx="0">
                  <c:v>2017</c:v>
                </c:pt>
                <c:pt idx="1">
                  <c:v>2018</c:v>
                </c:pt>
                <c:pt idx="2">
                  <c:v>2019</c:v>
                </c:pt>
                <c:pt idx="3">
                  <c:v>2020</c:v>
                </c:pt>
              </c:numCache>
            </c:numRef>
          </c:cat>
          <c:val>
            <c:numRef>
              <c:f>'Data Prep'!$L$3:$L$6</c:f>
              <c:numCache>
                <c:formatCode>[$$-409]#,##0</c:formatCode>
                <c:ptCount val="4"/>
                <c:pt idx="0">
                  <c:v>51626.702127659577</c:v>
                </c:pt>
                <c:pt idx="1">
                  <c:v>53173.9375</c:v>
                </c:pt>
                <c:pt idx="2">
                  <c:v>54723.895833333336</c:v>
                </c:pt>
                <c:pt idx="3">
                  <c:v>55605.9375</c:v>
                </c:pt>
              </c:numCache>
            </c:numRef>
          </c:val>
          <c:smooth val="0"/>
          <c:extLst>
            <c:ext xmlns:c16="http://schemas.microsoft.com/office/drawing/2014/chart" uri="{C3380CC4-5D6E-409C-BE32-E72D297353CC}">
              <c16:uniqueId val="{00000000-5EAC-424D-B03A-7896214D588F}"/>
            </c:ext>
          </c:extLst>
        </c:ser>
        <c:dLbls>
          <c:showLegendKey val="0"/>
          <c:showVal val="0"/>
          <c:showCatName val="0"/>
          <c:showSerName val="0"/>
          <c:showPercent val="0"/>
          <c:showBubbleSize val="0"/>
        </c:dLbls>
        <c:marker val="1"/>
        <c:smooth val="0"/>
        <c:axId val="1758000416"/>
        <c:axId val="1756333392"/>
      </c:lineChart>
      <c:catAx>
        <c:axId val="1758000416"/>
        <c:scaling>
          <c:orientation val="minMax"/>
        </c:scaling>
        <c:delete val="1"/>
        <c:axPos val="b"/>
        <c:numFmt formatCode="General" sourceLinked="1"/>
        <c:majorTickMark val="none"/>
        <c:minorTickMark val="none"/>
        <c:tickLblPos val="nextTo"/>
        <c:crossAx val="1756333392"/>
        <c:crosses val="autoZero"/>
        <c:auto val="1"/>
        <c:lblAlgn val="ctr"/>
        <c:lblOffset val="100"/>
        <c:noMultiLvlLbl val="0"/>
      </c:catAx>
      <c:valAx>
        <c:axId val="17563333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Average</a:t>
                </a:r>
                <a:r>
                  <a:rPr lang="en-GB" b="1" baseline="0"/>
                  <a:t>  Wages</a:t>
                </a:r>
                <a:endParaRPr lang="en-GB" b="1"/>
              </a:p>
            </c:rich>
          </c:tx>
          <c:layout>
            <c:manualLayout>
              <c:xMode val="edge"/>
              <c:yMode val="edge"/>
              <c:x val="3.8095238095238099E-2"/>
              <c:y val="0.309825671354399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 sourceLinked="0"/>
        <c:majorTickMark val="none"/>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5800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ln>
              <a:noFill/>
            </a:ln>
          </cx:spPr>
        </cx:plotSurface>
        <cx:series layoutId="regionMap" uniqueId="{BD41BBAC-5500-AE44-AF34-C48AC3E96889}">
          <cx:tx>
            <cx:txData>
              <cx:f>_xlchart.v5.2</cx:f>
              <cx:v>Average Wages</cx:v>
            </cx:txData>
          </cx:tx>
          <cx:spPr>
            <a:solidFill>
              <a:schemeClr val="bg1"/>
            </a:solidFill>
          </cx:spPr>
          <cx:dataId val="0"/>
          <cx:layoutPr>
            <cx:geography cultureLanguage="en-GB" cultureRegion="GH" attribution="Powered by Bing">
              <cx:geoCache provider="{E9337A44-BEBE-4D9F-B70C-5C5E7DAFC167}">
                <cx:binary>1H1pc9u4svZfSeXzpQcAQRI4deZUDUjtku3YjrN8YTmOQ4ILuID7r79NS8o4dOx7p+xb72tNJrFF
qtnEQ/TydAP69233r9vk7qZ816WJ0v+67f58H1ZV/q8//tC34V16o09SeVtmOvtRndxm6R/Zjx/y
9u6P7+VNK1XwB0GY/nEb3pTVXff+P/8GacFdts1ubyqZqQ/1Xdlf3Ok6qfQzx3576N1tVqtq/HgA
kv58/1HJ6u77u8vqprrT79/dqUpW/VWf3/35/pcz37/7Yyrv0bXfJaBeVX+Hz5r8xEKm5SDLfv8u
yVRweN/g/ARhZlKMLH7/co4XPb1J4YP/a33utbn5/r280/rd4d9HH//lFh4dlTpz96PhZqPSHy/v
7/KPX0f7P/+evAH3PXnnASDTQfqfDoHqqVSe1FUpbyv85/tPd7p6dy3LQCp5cxybPSC/nPpPAWEn
NiWWwzD5Oe4PcWHoxMamY3KE0f3LPF57j8svav3Xu2dg+lXL38P0vLRfJMCIXL//H57a/y+B3N1I
dXccxJcDSK0Tk9o2tcy/J85DAG1+QrCNKXLoHmB6vPYewHt1Xgzc76VMANvN3iRg13dlmqnqOGyv
ABk9QY5F4D+YTA+xcsiJbROb28zcY2UdL7rH6qDJi9F6Ss4Er+urN4nXZVZX4TvvJs6qVzSUlJ5Q
E+aR5Ti/NZRgHk+IiSjH9mSGPdTnxdA9K2yC36X3JvE7C2V2fO5fYbKhE4oty6Tc+enAHs45Rk4c
xE2LEbzHlR+vvZ9zozYvRu23QiZonS3fJFoXIcRI71Y6uVHfjyP3CqjhE5swwi12AIVNLCU+sTBj
CPze/oRJWPJQqxej96ywCYoXqzeJ4uld+255k+Y6lOVrBifmic0sG8P8+u3kcwBGx7EJR3x/nBwf
of3k+0WtF+P4vLQJkKdvczqeZiU4P/emzBKpXtH9mdaJZXLTsUz0W/fn8BPMLIodzH6P5C96vRzK
58VNsXTf5KQ8K++CTB1nxCsYVfOEm8xmtmn/dHUPXSEm6MSyGMYmPl704APvFXkxaPv7eSRmAtbZ
xZsE62N1Ex5H7eVQAU9iEtOBufT7rA5jcJAOI4TYQKTs2Zk9VqMej4b4IX3zy3DvOaTHdMnvhPzy
QWBF3mZ2sLsp+9eNVUx2wi3iQP49iVFsiCyBVjH5IfOexChHTV6M1pOCJojt3mg+ECc3YZa+sjMD
rpHah6gEgb17aAi5AywlMxE65nrTnOCg0YuRO3tK0AS5s82btImfbiCeVEH1qk7MgXwOA4XMnsjD
752YTRkCLnl8TXzZ3zq9GL1nRE3w+/TXm8RvH0y+OpMCCFLbRAwfWK6J3RyZFGpzkzyRkT/U6sUY
PitsguLp27Sf/wdFA7CP4NgQ43Qf7E95TCgqcMdhlJL98SmPeShjvBi94609EjRB7vqNzj/Iynd3
nbx9RT7MBB6TQEUHU/u32GFkn2BwfoDuxHKO6fNem0fD/U/jy2dETZA73b1Ny3nX3Hy/OUbmr5MP
WDYFdhmikvEF2DyMWDC2T2xgObll/dbrnd7r8wq4jbf1SMwUszdamIMiz81rcibUOUGmaWHu/N5M
YsSh+AqW1Dbp8VHZJ3G7vSqPBvqfzrOn5EwA273RVE5qndWlPI7dK0wzdmLajvUzdkTARz6cZpyc
UMcxbSgX7BmUSfK9O2j0cuCeEjRF7uyNmsf23ZesjF8POUqA2+KEmuYh5JiGJBYUFIBNgQreb5Eb
PdKo0YuRe1LQBLnTL28SuZ1U6k6/bmXVhg4GjqnJD9TxxLdxeoI5ZOOQEByfl4OVPOryYtB+3tUj
SRPUdqdvErVV1r5iMAJzDbpJbMuhv/dr3AT6BCEbo8PxiZUctXk00P/Utf1WyASt1V9vEq2dvA1l
cPOazD89YQ51OLR57a3fpJzKrBMHCjvAqByOTxA7avRi1J4UNEFut3qTyF3djdZR371iCRUKb4xC
bx6Cavf9axKSsNF6msSiT5RQf6r0YuyeljQB7+ptGsltVkstXzUDMNEJZ5CQsWmnF8cnjGOo37BD
OXWSAPzU5cWoPS1pgtr2bRrLq7vuRh/jglfIADBwjyajUAXdT7dpMAKFOYgxgd069MuCJd27rn1M
cq/Oi0H7vZQJYFef36SNHHOk8U+ev2biBl1cBDGHHcqlnP+auDHItC1IACg5pAePHNxPpV4M3oMb
fCRrAuHu8k1CuLlR+lUnHTuhjMKMcg49etNJB2k5g+UBsHJgH75MFgfs9Xk02P80pHxCzASzzdvE
7PTuW3mj45ujuXq5qaTQvEUcoJKdA5M8iUxgSQf4vtFOHiKXSRXgqNGLcXtS0AS509mbnG2rBFq5
MvmKTo6iE0wo9DJbh+hjmg5AMxeFNiHrpzk9PjV7J3fU6MXIPSlogtxq+yaR8+6Sm/bmNRsqoS8I
oknomDxawomfcywIX5hNTXwgKCdz7qjRi5F7UtAEOe9tzjn3JpE/svJ1l1o5J5Cm2Tbk2L8NLTGG
IAU7YFLpIQv/ddb9rdOL0XtG1AQ/921mBavv0DJ0HL5XcHUUAhAOvuyIzMRgYkwhvoT2WAgwj1c9
mMpRkRfjdX87j6RMoFq9zfaEkTBf35X6rj+O3CvgBQ4OKtjcMg9Z3CQ0cQAuyBVgNe0+nuST9Ptv
nR4N+j8NKp8RNcHvdP0mndzuRuub27DWd1X1mjEKOQFbaAJr+fuKNywdsBGsJTbZJBn4RZ8Xw/e8
tAmCuzdqLNX3V6a9+MlIJDswAw+vSTZunxAG6ZzNDw2Yk+m32iv0YvCekjOBbfU2+cq/kptvN6/a
FgskCqwkJvaRSjYfwcYozDiCDtwXBJ8Pua+DQi+G7Sk5E9j+eptJwSepbzOl5euWd2zopbRMQG7/
mgDHobwDi+kgQtlHngDsQ+B+qvRi6J6WNAHv0+pNOrvFXQY7MLwiiWLCkm/KCGNHPhm82cOOE2ZC
sywFN4gOJMoEuoNCLwbuKTkT2BZv08Nt4Gmvb+NXjDBNaIGFNR8Esu0JYBb4NuAxocV5PxUnvu2o
yosRe1LQBLLNlzc50/YL3f8PFjLCIjgES3LIscAzdXIIKnMw22CF1R6/SaXgV71ejOL/IG6C5aX7
JrGcJ1kpX7MdlrATa2x1JSaEIL+YS2jQY45Jybh6Z3xNzOVBkxfD9pScCV7ztxmiuBm0MdxW8rau
joHCK+Tk41pvC1vQEbuHBv8KHWx+4pjgCTGZcJYPtHkxbs/JmmDnXr3JueZmMNluvr8i+TWub+QM
agXH1RwT4GDLrhOLOgzaYo9Py577OqryCqjt7+mRoClkb7Mb9q8yfu2CKvR7jWU3Ex8KppMgZexj
NjlsiwKtzvevyZQ7avRowP8p+/WkoAlyf128ycn2qc9gl7bg+Ni/gpGENmbOYQ+oJ4CDeios0ceU
gg09Znq/ZHJ7hV6M2+HGHsmZwPbpbcaW59Cmp/ukuXnV+g5UVRmH8s5hSj1ao+M4J8xkbGxy2EMH
k/Ihdg+1ejTw/3TiPStsguL520zq/irlkL3meh1YGger9aEn77hGYJKL32+6MO44BK1E91YTHOFD
AA8KvRi7p+RMYPvr6/8bm/n0Jpc/d/70bqqb2f2WoQ/2uXz+6HGDzMlHDwP8W8u6H/vV9z/fYxMg
ebDz5SjkF2iWUIeX8gjXg4/c3ejqz/cGtsBjQse6RaCZ1gFv2MJ2m+P7NuzqRm3olcAMtn4Dh/r+
nRr3nvnzPSGw3xuUKIDDhkZ42K0KUhFYjjQewhAxQfGJIdgQzsFwBP/cq/U8S3rY1OXnWBx+f6fq
9DyTqtLjzQBlkO/PGzWlsPgBttbh0L9mQxcwpQz0y29vLsDzjKf/F/DoyRBZAblEeWQskz6pl0aS
9SJSeBfL2PiUqEGJvFUbXNX0IxtQKAgv+3Wc5nzR4OFaawN7ia/aGZUIe2ig3bpCqVfFhbFBqM6E
HeBy0XDtu12F01leVau2NlOhCiu4aJmhtmasr2TO5qiSS4dWxrqPQ3+N/KT1DBu7FTfymUP8albj
wFj6DdKzoNXLHnf2V8bDUCTYcdyE551grDWXskK56FXrLE3lqxlv9HA+dKUSyM4qLwu7eB6z+kMR
NJE7oIrM6zaJRaUjtqvqYDZo+2OhQo9wfVlk3ZLafj4bjMraBLE16+pgOUTmsOSBo4VyRN6Z2QbT
KJnDs1S6SPrBzC+d2POdBomQtvRMN+2tLnNh9DldlFFeL9K8rRetYX+rrP4TU7Q8bQPnA6FlftZU
JRNJn83aIk4/9FaVrJh2LJFFnIqsktZFm0ceLZzqk2b+jyKvG2HHPJ13pm0IRJN8JmvbLVLsxW2s
l4TX/QxhrZZdJOdR09anFg12aec3q8gpPJzYdJ1l3Y8sa+OztjY+GxKd64wMF6nV9W4d6+BSyXJe
OXbnhgXNd00ZYEHyhK4ihX60cI8bGaLbqOL2aekkoed3Ue4FqKqWxTBcFZ0TuHkVqkWeOcV5GsQS
6Iif2//+5km2oew6fZBtGzZuGAsM0Bg9rjB++CCnA6WR4Wv7UhWRGyO/Xlpmbc3CLulnvtX4Kwvn
1QyuG6ZJ9BVZyrPyNBMsodHaCok+a3iWe0aGHc9us0UbN/iDozrL00Njnhcis3lwhbPcEUPPgrWT
Nx9kjJrFEEb9LOnqOcFKLtoanyY4zlc5tVxuVOm66zs3aAtnwcohE7hwpGca+bBteIthls2QofVp
lupF2BvdzE5q6dpVcuvk8Y3TDPqTruSCD851k9TWRZjjWTO0X0mqAq/R8KjywHZrbWZnEe4vNGWV
a9ZZ7zlBS67KJCuEMlEh7Crll88POEFgBX8dcdj4dTRC4+oBiBopxBwPRzyH7aACH+Xq0ini2gv7
yllXYT9rm9DcmUHqct/6pIIwOEu2XZw3m6g3zru8+Vohw/BimXde0ZuByOvy1qpVKZykUUsTp+W2
lzURMdlJLKN5xEgkkvGvoAiki4N+mOm8xeuoay239GvXqCPzHEfZqg41W8vuW6BovE7y5pOODbaM
EnlehDESSDqhN7D0ujR80Qad/EjyDG9glNTWIOaC1YGzTsrWNYOiO7eYfx3QjizKQsm1nePWjVXb
uI4csBic/EuL9DZJcrVI68FYULbV+VB5PZj4WcG7yG1Y/kUizc7tlq5hY9Z0iQbzu7LrbVsSvHTA
uPWmlou0wYVbqCi77oN2S33Ts1LkzCpqVJ5pZqJmXT4Po9xxzQiFLg0yvun71K1bFHsyzEyRpCFd
RwSvwA+dJmiQAvcW98zKWoSkXaXScXGT2fMyb3yhI/7ZserbbJDbODT9bU4/pjqTlxZtVnGlkZvo
KHADM16EWXhRMYO5A26Ia7QRn6E6QMuU14uIKk9XqtwqpEsvSozTJtRSxNFgbXIbf7TVcFbTtpgj
HXde3xVEJFq2cx6yeCmlLgQPnRSe5n6DhpK4RNbMy/NiWSQxPa0Dzyn7dmOEDDxJA1N6aPJ+U0gk
zJxka8fOPdYG9Yoametz1rpNgrp54RhsrcxYigDntRgsal0yVi/zpu7XfR/smsZKFzDRv1d2TERJ
GkPUhEvXZ/GtCrVepklJ1hJ5SVWhHTxXLrNij5Ah3hZW6YURyjc1GBOSD2rXtr2a9xjP/SII5oUe
4rOu/2CGKT33a6lc5VuLTlrDrO6tfAHbWuS7+78clYu8qIt1D3cmAhXnS5VaSnCr2tHE772hZV9N
IoM5qst4jnN7CZMgXtYq9Xhv6YXhKypUS7plBHy020RBvDa15bYkMBd0oNrrBwfcUxxswxa8I2H5
eWXr27oM2+XzZgCbvxpeSBZhL01Yj2ea0BYDES4HpuahGSBB4/tB4xgXUVJaog2xLYgquOBOxL3G
GlYDp+WHuGDrvmuZVzo1d4faDQ1HrmCy6BmKeb/p5GCJQcH0SlVzHZQ6dzG491UTdN+HAFmXMl37
IRiLuttqyxeJVayZMuyFUebWLM3zam1UtZuGZnVasPxzx2nsFUNXr1oLnmQj6KXbVj3Z8iCRM9tZ
hGeocpwZCUoXIMfbTNaRyLSuZinBxoya6s72zXoTBjUTIcGVyHK/2QywbZpbEtW7gdoWYVfMszLp
BA19kN/JaGYh4inf5cT/1qVmsEwRTTelpl6ddckSFqquUeKQXdGA7W+NRrqw+3a/zeHywqoMMuth
Ym3NHHO3Qr4UUV0l4HsSuqgMJ/XqrkrnlRlHwlSGtSl6dN2k4dcml99sI+AL0gQuR3awSXEp8ibA
s9rqrY12Wjes7GGueMFmDrWIy6Vq16Ue3CiPcjHABN7YnBARNGYzl37VCokrumuVmQvWp2iW8h7i
MisONjIAeKsuaj27SyIwAPFCl4Aoke1S8zzeVZ1NPNhGUrlZ0MZbFsTfMwfbi6K/kAYP59SxDBeZ
hr4gEaq3SWFfmcr1aZZusWKLrMjTbT04wfn9X8uuqX88/9SO9OED3zU+tCYEzw5isCk2MFUOpGMP
H9q2wNoIhtK/0H7HPd4EfOPbOd8MFdFLYCuv8zJdGsbQXTTWbTTwfketOTZI5ppyKG6Qby4MlcQz
AyUQBZNOe5JkZB7GpNumbVwJY7gweh2tu8o2FnHJPhhW0n9hSlcudAOGF3nqKFdyJBe0aoQsdDqD
fYQbN7dK7nJWNh5VabcrMrBlplMO80F2yZYENRep3foLUOObLVu8qax4mHV6mFXa3DXdB+U7bNv5
tnZtVTvCqCi6sPykhCAaQLNLdM1D3xucAS9bc6hciATtrdXOKpg551HapV7mJ87CsbRXyNqYPz/w
dMwn/s437geejrkNhhUzpnO/TfnDgVdDrEscBs5FYg/VrItwd1rkYD0/03rwz1XHhwWiYeBlzJq3
VSW4EW4yLettDtSV21MjukizUxVaxqyokn7ey9j26ji/Rj6yNk0RGG5JG35qVLkAv2KKjGHrVJXI
EDJMNhgig5WfBYnLwGS4JNPOMiMJ5ARWk2+S3oyvgJM+S2L2pVRhth6aMHQV8dXWjplg4M4vq8DX
3oCSYA5R8sqg2ofmu+dCWejZ/c0gQXcaxoQ4sPHAuMLv4SC1aSnLgbbWBcSI4DGjmJxJ/EEPqF6X
YYMWcM3PNoli1266eo3qoYN0JWrcosF0lTZg6gxuqUWs6wpi3651ez+FsJYWgZc7eTFTMcdeFeGN
HfBhh7iqhemnJdhtZa9YLpt1XMmdU0SfshrRZaa3YdpskZNnc52HeNUSpgQL6nllp3zBtfOtD1Nr
CVZxuHK4FmVn8lVuos3AtNw2TerhnPWiRNEwzyFi9AhLOw+zqD9NKBi5WDZoY0g9N1APGQ7P6Lqo
FNumKJNC+2296lXfChafRoEMP0PKbS2V/NQYdbmVNZ33dRzuHNsMvLoP6RXCfe6a8WBvUp2bAgIJ
MCTrIJCNG8kU8isSNyJs2nZBujk1UOUWGhsuzyMmqsL6bLcwLVvIdWZdqyxRspAKmulg2aY29iJl
4022IhglIuC2sTQgaDrHtJUzg5elZ1RJumvL3iVhKD2d2bCMMqkv5IDmRuU7oqgK+3TIfMeLJAq3
3JKfa1OD2dCda2bxN9J11Q2LiSsrNojC8tkyhZiwhVD83G/M7412+y5Vour9xFMptQSuS7q490A0
VOcMDNQ2Q8WpzI2zpMXsrCyMcs7CJJtR4g0q0afUalcFMux1xrGbORleJ4GbWYYUJHKMdR7aK6TK
4NqMU0vYvew/yCJcl3YYCdmjT2nF8Me246s4KbWnOqOHrNPAbk+knjWN0vPKYGoTMee8yj+mJI3O
igKyHFKFc2LxzlUaLE+QLiRpzI3ulEiLpt60VHI3Tto7B9eOhzI7mOeyRKInaXxlynUojXBbsCCb
5zqR4v5XFuiFk0a3ZpZmq76DKA6mFKS9REP8zQt4ZmDYaUK2EC0lomurS9Ps03nYt75wqoCLvgvQ
DgaXiednMRiz6SzmsPcEgqW40Bw1EjaTjJQpnNY6booLy4bgoEt55OVW7aw1MCqn4JQuBhtMv1Uq
eubExiUJfUuQQuezpO2KRe8XoYsjGyIKyO460yo3ZkTrmfTPjVR9oCRSV5YUNqmGD4hE4VKaPQey
ISQfOdPUlbAIR7AGqUVG8qsqYtYCafDb93bWLKtUyES3q9DvAYmgbs9Y7H9vWHOBEpNfBYGaZwDz
aRP7kSA4Kuc+ECgu+Ew2s/Isd0nDugVEuMgDdqYWkDgnc93q2HMM21/6OA/dLrQHMOB+JZLWmZdG
zzbGwNipX2TBsk6LVOR2oeDCgTqzanNj9NKH1IkPwlJB/cXJh1UUxcOVjYtmlgQonBUdsVyVf2hU
ZQEhk4UfzaEolrGE6yZGF12l/qXNx7PRYOw6nyUrTnWyqiUnovDBuiEn+NDgFO18jgYvReY28m0p
WlYC82GZn7SNEzfsSby1C4jzm5CmXtCjaMZr5zbNAnUR1Mh2YXPKYOOYRiLybKm42W7wGM4EEe2B
ueGOlzddISwImS4qPLgVcAgLzbtKSAs8l1T1yowhoevwANG8NIp5kjQLBcGeSJ3UPyVFxoWBbMsN
UVQtWFimoqoMdaq7GHiN1riWTdbMlJ+jRdljsHF2DWkGBB1ZRqyNIlcIhcXGyhpL+H49uH4WWbPa
Dj1phoUY0tYWTc2Dua8kS0Vrl/DoFEU1Y3kdLxMeKBEG0acwClJRdMj0klpzoQLMRJZwyGG1v20i
u/8A4+BZOr5trQRfZnYVL6zMDNYyV/rMThLhZFXkVm2R3mJ6Bh7XvzEy3Xt+BTMywG2yijNpAqHo
b3yaxqeSyXWW1MnHBFvfgLDBu2L8rSr4hgfDRVEk5joBMvMqUVU8C6CYNbfldaoNcqaRNs/90HTc
vIyTOdNICR+lDCDk8QUjTifiDNJvGv/wy/abXTD7Q3RNTCNYh7od5t2yiszsgzS+yypkblWWbBMm
ViACR5mLvrGYh1HGPtIhSRfAIhYzI0qyRdxC3gVu4NrQqe2FFfjKODBtz1fIM0Pwv51Oe0GGVF4l
PcndqlPRKrDUxzzI6kWNFFrn6KoxSwh5MlN+YU26LMpdNQTZdggsNq+y6js2I7bpU1LOnaqvxBDL
eYBDeYqAJ//QBtXKMhp7HlBDgXnN++vYh8cOgqMwrIbPRdfDwxM3ykstrNwerPgWvkAsXlL1Je9S
x6W24yxJZG0bmmfnTpcNwmi65Dyn5WVdsWCe8MKYZxZPdkNdNIL7QE82soOYzND9OqijT0oSa8Yg
hnJrxtNFqloET0sTCovg8HOKncJt28Y5j6wcOIfyO/AU5DQMcu51UsZCxeEw505iL2hDtVtJPJdB
xa6WCmKjC4hWVoYa8JbR8GPkV8YsD5ZJVJXLom8joMGsdGPnPYSBkD+J2qD+MjWYnuMyKD0zws0F
zucpsrIZqnToJSqUg0hL/7yzgDiljUpWadBUXk1Nf03jtISBkoFwcCsFNNsSsDpt41VFexlkSbIj
rO8WZtOv0zQpxH3Y3Fs3VZKXK0jeLwe/j92+59FCGT05ldJLeL/I6+g2idpkjhKGtqRAYjAa5rWO
H7pZpt3A7v2t0RbDadvEgeB5YYqGUghmYe3ycsDmF0c5S6z1FwcPZInSvltxDEFCXEW2G0unPcVR
8XUAsniGzBSJhrUXUEPgMGj8HCZLuY5Q3Z4meaeBazJ/JEUwzOIO959or86CMiSC5gXYNBqXF3Fp
zzm/xlyrzwy4c69KLCQ6WKixtCF233vKQy3n/GFV4jbL+1IG4eFL5H7++p+rLIU/919y9veb43fQ
/f0b7O+y//K6Z8+CZtOxQ0RPTxq1+Snr769TG6s5P79bbVIf2n/d3RPFo2cP/u8qS+OGiw9iikeF
peM3tL3LfryDfpc6/fZ3d/BYvNl//lBlcuyxLgQV4nFx7aHT6VBoguIwxg4Uh4GjgRWCdCRyD4Wm
+/4b2LWMcVjVCcvkxx3fD4UmOAQbiEBrN2ewHdP9ZvDHofgF0uAuO/z+sNA0Nlo9zPsgEIIVNbB2
1BrTGdsc7/xhStNjFeOw79DSAE+c5yINfljDpobMD+lU4LSFCDLyIsY8H99ZOhS6uayh1oSG78RQ
QiN/Jjswxmm0bNvzNl8ieVYVnzGFKSjPHwzz75S9r3o9yFLvtTVt+HY6aH2nBEK4X7XNLNvOGQOm
0+jQGodMC53m57CIbxA+/dzzfKsb8D9DKixnaaTowmGxyIfTnjXLwqi+kVTD9CXLAXgTYEBmYBh2
MmPz1rRXPaWibSH8ykJRq1DwM8e803kv4i4VoX8GYgqlRez7QDHl56O43k5df3wPzojLdk6L7HY8
p4GctIJS0Hg5sM/LlvsuBD4gGvxGUIvc3LKmvn9rPGUUWeR4MWrA8nY+imqtfK1ZPUP5LQXpR6WK
kd0FnUYF7xUu2nmGLCDOUnc8R4K4oOiF34Krg4ROZ4bwOWSQkrjjzwX8rFvf9SsqIHqf6yCeSYbO
xnPC1J6V1qII4aNwGHgOEeTwkfHUAN6LiNsXymPVGY27FalTyGvh/7KejZ+GHAHMn//V1kUyG2XA
d056RZivfSMQBXy2gIwo6BcFaNWmfDeKIxGQtnpJgdkaz4hl+6GAs7MKTPV42bZCPwgrRRDXrknP
LL2hkOnCJ2IFAuAa93rBxQvszI+3Ol5PG51wOF5USBSqWY6HqBne/9stLfRNR7VLinp2fwMghwIp
7RtyMQ7PeO/jxcd7AFpjVqh4Pv48DqE//gzHdJYKnnlRfIVAtd5U1xR1gpShFiShDowXWgDJKGoK
U4N0AlJg0WTnEbny7dSDQqSLqrXkvrBHvwC/jidr3AHRyZY9KgWCCLZIUpdGzbyOoKZQq834vj+U
oml8Lxq+SrjGKBdSmbmMUzcGcaMIAj/zyhEKKlajVjaBBPDwUUYgp46oiNtoJiUVPvw8HitGsbOc
wp2BtJhKCIhxdYmSZg6sqztqMH4M/KTNv0BEPYshl2iKft5wYLyjJrtJIyy4bY5Bi5uONGQOpFgA
ZGLo3TRd6pZ1fNEZ/hUPDEg7zPxrDMxaApw07yE8TJPrNrcjT1qmUJARBdrZ6N7ZFSV2h6B2K+BU
nJDs6k7WnmI1Fn2xABoqAQqdXcXqM9FJJAzpF24cAaPRo/ZW0cBLQxVBmRsmjIHD8wSbMw1EbCzr
mdlWHxKUu7mtZ3U2wAiaZ//N3pUsSapj2S+SGaOALfg8u8ecGyynQggxSMx8fR/kWeX5orLfs973
RqY7SES4O0i695wLHmJJpB9Z/7+G/hM6A3UAf3u4/9caCr7Xb4VJNDhDj/g3NsMCndCzfKybHl6w
R3086O+rJtAXYMfgzaQBXqYYIMMBCMavRRP0UNsBCNzxAJdADd4ZHvJr0XRhco0AVnvm1QDx8X9B
Z4Dj/ZdVc/57TMvEq48oGI0gDti40u+rpu91Y54jBPdzqpt/qWFEPmdy01PXCrEIlDl9TTkNM7Ph
P2SBlCllpn1VvOZbwCG6dalKnMH74ZqwDqfDNh+WQL6XT0p19bVNrRDn4+pJN0nbuFErciQMk7F6
SmTlHFvXv3ieyXFo6YIGd6zR7e7OxB93rTPU4TTpSKqoVnbaJcepCuNalMdHgzR5efRZw4ZwROg/
qnEUXDzMuqd9dK9DGukQ1/dJtBqh11fl5e3KSUi/qJk034VnnlysBj/NbNiPZtt+jGooFt3gIveZ
ZGKXYQO8TtwmfXKMDhE0z+qW3lTQsDBKdcytWB6dJq42cRm/PFRar5uHTvpiWUs32Gk9SWl96Nsr
sUsaR0JWw76YmzpLhr0W8UsTm0Dl/6VH9k6GfVnhwKC9dXOXyyGDTU+U+v1Wib7d4O080CEfMI8q
imFbAMuAOGbdhdgi19ekxyPPGQmLcoHsEulatwxZ1uX7bEzof3fjNM/3TkUQDYlsL1uqwu+PdM4v
6N7Ul9kY+nXN97NVGxrEaNaF2wCTwwkLVabkRzrF1iLuumTnBIn/XmUI4QXVRxBXyXoozcgL2uHE
Bpx3+xH5cdNEOK9QTr33eeu8mkieeH0lPwaLFhsPJ96VdutT41qWjn3zOO1/Gw5wjhMRO2Hrymtd
b1EQM935vrzcxThFmpjGRIZ5TLs1LQwc/hz/jIRPjBuk6vCLkGQhAYE6e2YZnN25QSZzz1rT2T/0
LSvinWclV63STTtNwdkRWbdI8/7XHAwBiLBMhnxVF7w/tHPTGW53mPJOLMmA39cng3Z56Oo0n0Kb
1eWy8jiWHdtha7OWb1pqJ6dBwm42fJYZETDhxdzeXoh8Xm8dG2H8f3sWKrfYwu2sXyO1BS/cXiIp
nYUd3p59040hmrXyiHfKi7a5tZXZ7FGj5CoRlvzRmfVpNFj+1a5SMxRVkLyMdW5ja+VZZ6ti05oO
Zr6PeV/tvTQZEOQJ2n1iVKR/YU0bq2Vs5eTE5pgLkaOJjN2YXu4NIg2HQpi731SzkfjSjZBMDJYP
Q9oF6eUH4t/s19jZMed1vOSFcCJuYTeE6Lm/5Gbw3OEfuunGsfA9I7blLB+6NJ4OASf2MUfG9KYc
0R4Mn9wHxSlPtl6KEPpYWs4haKfikOVrLaR8Sru7/t5lY+0csOH3l4myf1n6eRi3CEP0gMXDckS+
K1S1wU7+mODsLZ0jb/Hca4VkJwAq2MlNEHLE4xbbtGLMnPXdDxmvX/a8Nn7YubkbO9asdcquVmK8
eUgmIH13b3qrwn5l9CIpM/Oumzw8HbNYHcpZNSR5cWi87P0xqGHKjT5NijPA7F0m3Vkmpo2vcU4a
iGY5GVZ7jCdId1XW1ivee12kRQH82CVAKP7h+9C7I2L+OSFdZOOe3uVTkYaT08XHnltBxAY3/+6X
C0LE9M1oqFyQNs+O/ohTUe/+WhX+2cHli7JCQO63/cAfDnuo2vFpkcW52cZ7rPGWVuqi3OnnRbZE
yLds6sn9CXBGu2nwiR8GW5kHZCoQVfMQb1zLvHkhyPi0Ye5U2bIBenhdzZ9i6xNgWyz3nLT4oszO
LbfGiK2qmo1axxJAB7yhYLupT92jmfNt7qjM3xacfxOTyyJiqHU1JV8zC79Q0cnhWgFXoiXd9N1W
0DZ/vgtVejDYlF4a1pNnt3FFCEh4e9DGKk/6qCiU2mrRkDg4U0SSPe4XZyFcsrOnEeEzYfC3SchL
wnL+wzTS9yxrzZeSpvaqSDMPmBbk3lhHo6rnxiXljrdWAgmYuO7Mo5NP1ZLGRvFiFjjIM4Sk16PA
fpm3Vraz+qJBbq1zbqRFg6rBHeBJXozcDJ/FTpzyKTloSbv5tZALUeHSY+05t7vbtjURFmSWnV9K
JDPWA+VkHTSp9wIg7ZmqpPsWJxnwc1YAYKdUiCQESbxAVrH8Fp965I+WZl57i0lU2P40GUWZhr9L
0QLW8vlHg/d3mShTjTpmqOmJNzP/dWfmcWvIy1olP3q8qG0hOpXdgLaYrnayzLjV4VzZBUM4NfJC
gZ5YjTGAJTYf8mejypuDV7QJEGh82NtS4BcwOfEezxOyx140COMciFpZdjHSJf826J7WaT8tftI9
xn4y/Mn5ocMO0wq7wduK1CqWVeq4x8rJyNYEAG6ddU53yYn0I+YQRD689gnJDudfqgdwr7aT7y0D
0qQIE9s99Cyzd65X27teGT6yCrPMsEXIQ2/W3rtaSxugmCyWHu7us6PWB1aPMH3aikOPzNdGWka9
rWKkbANui0We2cG7Xzbn0Szjnykp1mYnq20eIDxiBr1xEhayID1HhrTucohNPlkIJKE7CHnmFc12
2k+rxpiWSzfnWOYyL8fS4H4bZBYcGhv32lTmbFmXnb2MuZFdkwyNUTUGdNgVKKfMrnZHsitC0vka
4VcJ1AF02s8hkmxyv2sQT/j32N6XZNfy8f2hcoYuP3qTvbXxkS8s1VsbuPM+rDL7JVNVlA8UGey5
cWzZL2MBSE8xr/sPg+5pHSAS6s9mQMiscLAYWXwa11hJrUJa218n0asD8K0/HTGYp8Fv3VdPBIAA
JumzOSX9EwMYOecuuVUGKQ9VYCeR2TDzG/WcTZz41ps35e6KdYnY9gkznrC4fNcOViZ+Vq5bPyHN
LbfO6BiritjkTbX+2gGI81sQJzxCFLI/A2BRHbD6TIiSwCDWAMatk8nKowJvT4/KeEqO2Viw40it
sl4As7vtays5YWvMnmTcXBCXMo7SoezJLEmw4V7HAK6CUTcdUZdRmcZRSw8PaacYPo/6zxzaA1iI
+D5HwxOEJKwciYBYAgyPRKm/u3d5afo7YvvQ/tYdLlM/krXX2shYui15jTs2LXCMczc288kr4rQF
tqpYDbSVqmFBPJ88sawgtz5v1+7s1RWTXP/TY+uvTy1EgOfj5Ezfw6tj8G7kOWX9G9o/ZtmQkkwU
PzMr6C6l1VVhz+P6W5WxfZepkYXZyUxzxcIu6Q688awXvwUao+HkwIQ/IfhnDwYifqJc6dXNz5CR
q0cmdmlXlMGKN/24mrxMAJAORsDf//kzI+K3ILLjGQgd+y54vh7IarY7H/1///MJwP9eKTz7e2ID
rQaAmR9WadZtstyvwrscpIxdaunU4cCbcnNX+kAEHodJLZE+Q8iUMZtdJmOii3HEk1YPaTIzjlQ5
ORHuRMAVnLxbFMoaAdam/Kx1uqEioOs6Bb1AG9zZ6ikrWXc+Mj/9P2xO5vjDX/9jBBJcvJuJ4pXk
WGb8T//xKBDjmugQ/wD49iiDonwdxgIHdd9+r+2q3RZ94i8QbnfeuYEzetdJHKEQIniWZb6d4sp5
t3073aSl7S+1GLflD2HX6mL7hFw9N3m6j64Kb+U0jK313DIor7VxdNJ2V/Rf0mGqdwne8L038IlU
CMKje5cb71cvcwHaWyH5WO+bsiXLciw6ZDRL3p1Z0Ea1yyiwjEjax067zXy3U+GA8PU+FZ53b/hQ
9wqgBMg99+Viqiwz7HIyRnq9d0CqSJvGf3dMVq8Gq0QCrKzUE54aP7SDwvMs9AwCXMUkPIC8AJ2t
h6D+EK4fIWqcodgYA+9jwEPdBc7vZULOYlUAIbQ0Ovq76Iw0CblNnnIPNAlupuyoe7phFQ7YPkDF
q0+GdEryf0CC0U/snDljg1O+bWCttT0aaPtv96tpA3oQDJwC9OMrenIBEk06qo5DbpzrNB1vdtCg
8QJnwVKLrdxZ1AZBmiW36Hh3SxCL37JEtCHtRRiYxlYAGWj5V06y+JopFuyNNn/tSj++OlMfX0ez
Qio/ATqoE6XHI6Po7SijPF3rEdpxSpI3rE7uXo/QeoRZ51m1okgcX8+qJT1Cz5qbzIoes7BR2RF3
JYCQ84XTrNzJpF7ZtnR3ZtZkTnTvzrLu6ab3mbvrKU48gG6g2/JpYSjb3bRZVqz+/rFjWv/9NSDU
h/qMNgpJ4/V1Gunz29dgpYB6Vqlr/RBVrSJEf7NzrsQt8FMBIkiSnXXTjWZ25qnNo7Lyq5XWaV/d
U41nL3szAMJ5HvEwDLJvAFIY3z/px0Flp6p/+qTO5qtbCT805cj2j2m0W0040BTCJvera929sZGv
AhyQ3K/+MNTIrG+sJset859/RPcKpGyOCU50D/3jYsSs1sA3kb02an3qgOzCfCWQ/ZcdDjsMTZMF
IrzLn7vaIaYmHD53fxvG7FIiNP95slluSEUWtCLBolWDd6TIrB91Dykqy2mHo8vbJ+QMn+xE+QdZ
gnHg9225clkzdqFVMv+gLRSB14MWR0TkVk2fSrAYkM8D9LR/qS3zbQrq5IaY23DySs8IPTIZHyIP
apAqMhMoDb94roS113qEDziAq361yVlqflj0NlqdeqeIy20rUxHAozD6D7OahZwWf//DteaCQZ+W
DySJUbyeIu2KELY++v72w+VlaWZ9Z+U/EObBN0zjYQrb1vKPWQ82V6yyvZZKbjFjwaxcLBFjbpAF
gstvlp5vhljIu6oZDfAjHFATsel2+sXDeZiS4O5TV1l+GHkMeETcro0ezy0ra9epOTQnE+yGK+gw
2PGBsxd4RXDVqqIp6p3jAtruFL5/teammqha5ZzkQEND1H5Z4yOlSWm71rpeAOyOHcjWVwWQT2bv
7nXv0WgdZaxY4RGdhNrgWVKoe/dP434zu1k/ImmN43saO5/n/18v97i6rLEkApzyJ9egAWdK4DPa
T8ZADqVXkIPugR/z2mUuWX/SD7PbQ2cr7PmBlp03Y4icP8Z/8uudpIpUT93FJ0NZyrgL9YR1UrQL
H38t8Cj/UeoZKYKCmwCRQ9a6zj7OemePoBzfT8E+qTMF1G4DvTb6Q5aqMLdT9+73GIF44zWOjXH9
UD2G6TmZs07jJ8SzDRAGCmSkSdO/Npb7Yc/B/mygiwaRla+0A9AZYRO5jhGrvQyJWCrqyy/+6E8L
MSqcqVrpHRgIkwtAgehHgNCUDnRQwUDAZIZ4Gqw+2wDe3GwKzha9kPHZiqdN5XsVcFx1cq5E85HH
pXwFs6Y6APQ0IsoMsU2Zt80z0JXuvnkLelg78WU2W3u1Jd4hT0sZsaLtL/bA1XY06LSuAK196ksE
8QtPeD+M4IP7AOIIaSIJQ9Lp5ssJSDXut4i02/OK3k63Cu8LDClXZKN1LgeJdUz9+wCtQnqjXRVM
tosk4dNNzxQn9jWoSnbUHt1Q4h9EUG+ZxLKPaMARFx9nYNT9iTe4Qxd6MeJeoykRvMCTUjfa+ngy
PgwZ1haAutLdQ9XrSR4P1MeVHjrtbf5n+ngDEPm8bifThHW8CbIi1Ov6XZ4towmmVmLGx4fqsfyb
f9gNaL/H5uDTdI+x+AjEr6s5Zs/+YbPwiQ41n1FwuEL5WGpYqAIMDuRfzyi2ErUCYr/+7qhka9G0
OogqBsFY8p+DCgACdwHxPdy7SfDWVMTb4UlpfE+QtS7xFH81mW0s48EN9nXg1UdscJ1FrkowajLJ
9l47E6xq2h0noOyfaW6twLz13wuzKDYd3q22HDwWvDdO+7UCHfYiQHa4JkHygbD+9e/XlzkH+tfl
xQV5IkB9HmyODJN+jpyaQeZbg2UU3ykfnEjxgd7iLAY+kdGLlmbyGEDCwowEAaYjyml5BYi0Omor
UKhqJywQD+LAc1aZ5CzK4ineD6OM97pX2f25MyYEomY9Mp5UAcaCrm7csV7QaTR2feLGSErQeCdJ
p/ZN1hjrrmyaM0sHLLmIQjz7TCZRG1RO2ILZEYEpSnBdAP0OCUWDSCrZ657WTcBXb1svXj9UDzft
22ZdAgzMPJaoea407U5gmckXbMLcleenxWrikrw2IE9FoDnUOy0CI/VGQM84awlkMTlMzWsAkO2l
ldMV+zG++fuvyfycRsZvMsAPEtsDA3tbVKf7FKyMiWkMlXLJt5SAiNgW5IsNru1VN+CHCCRo+AV/
ZoCwTgpsdGoUm3akxTV1eXFVbZKfMxdoDyLjJGrihF5SP+rSLh2RVf7q9iQ+67nMeVYfIPXJAJ/9
cQ03xXfqY8Ol59N6kqqXxCxQJcCarm0FLkkm42Dfxi7IFbyZViKm1k3wnEVp3/Vf+8YEN7N0/uWL
fl0I6n+1ehqEiRskTyOfmlVnFvHeyLxm2QG6u3BoeXqkg5xJ4k+1zez3FJGit7nw6UGniEaQYI7C
lH8clLaNIaIUA7x5gJ6X+EN7nK/SMAHIeDVmv1/BJfKSun0fVbJsbnku2yM4PScwxpubVuGmGAFf
srOlFk2wz1cIoyRDCVa0R0EDVj9BDC0vvZ0G18H2n3rcVe+K1tOqHbD6FXFL3yVrQWkN+NOQM3FW
PWg51azv8iFdOiPg70U8ophDJtIFInfl3hkBrWl6cnw0zKC/RNUML3HWIcb+xGZiBuLYvxorduw9
COggVMRJ7WyFKxZap13GJrf3rGbmOgP1MFS8bN+s78rr7DejkeMxlwYS17NISDWslD3SFVWp/aaw
QIZ9VySnX2PKRDo3M2F0Dd6qPPm2dCKBf+N7TY+TURlfUlD2e0q6Q6fa8omOOOwbvPgiR3dcuClx
dl7fjC8AP2xy5Fy+2Mi+LAlYLFu8oC1954AhaP+cAcg1cdRi0GLghvPgj8LGMxSB3PaOzgGk9M/o
RxC35rdo/+VZibvOQzkPRHMCH/jMz1txN+krlbeq/ObXONHYYM+fQYqiZzmxIWpyg6+0rm8rhWSi
YW2Uj3Xi4ceA2NvHIj7I3m72PkIhYesN5joZ2+CtS/ol76zpKw/yetEbfnJwynjc2WOxTYilLoVL
sSCB/+CxtL5oVeNwUBfd2gwfOm1wJ4obWHTHOMZIqYI0VHlprsBsxdEotwG7QLoAjAfmO0g8A0ei
xSSpOCoNzKzte1drKa2tOPrNQXfB814Izoetlpp5trv3PBokqinkcUb3HRDtoUPi6skZWLqpM8Ar
EQI2bomiTVhMHuiL3BtXvC7ZQTcxHA9jVcgIiYxi8dDpnj9b/1edjWIZYIE+P7y0K3JkY+QbXbBg
VW0gBdl6S0KkwSNHeDJsaWxt3fl0Es9HGVo1qzo2AVGZVaMnyjPJp4U9S1pVA2++Q2JChKkV84vl
9Vj2cSyzwYv4kEokGyex5aqt6PjBUra3sJ16jsGJR9rPlmCIwQ1fjAv8Wpae+iK2b51ybloPNEy/
VKOXbLVo4YTDp/zDBa8NAKYw4GW2524N4OjI2HMzN52JBHzQPN01LLfDRAzVjlHlnrMir/bMbfbW
0Cp8BWiIg+9GsJ7vJpOqp5olxk5xsw61lU0d0A3GWG0JNg6LEWy9E2AqalcPoEo0RdberMkIQhxY
42+9bEBxc+KflMo3pKTVW1/37sKYB0lGwF9NKF+JJG0LIB4zHJR01ytwZro3BHn4SHdtI47XFVdD
iBi2tBd4WYqPLFSwSZwmM9ZVArCsT/KNzu0UHTKOLnBOa534McBW2AIAs/OBynnDJkJEwxQI4D79
6QkBTZBNcZBP4sJdZg0ZFs7ko2LIMHkX5jTBwXTJVksSpU0uuucbJUjYJT35qDwBLO6wyowxnlCF
Aw9ePx27TWOlH/q56xYx6E7aoOV8GhbTWFn7T89nABZvfTu4Yc7TCmtUHi9ZUPZXr+TlIlFW+iIC
JHqbLGcfTkl/eJlRfR/Kcdf5eQw+QX8l2QR2RgYBrLP4pBtf0nzmPy0NrwMiUusIceNTWZjv6WQj
ma0NpA2sUyW7dVAExiEeJzR+bh606DdiAqp1llVN6430qsvdb1bdrVrG7WHch2g//MQueqqhFucU
tUoWJuNONHGje9KNidA8YF83ChL5U8ylWPQ0U2ttS0pWHiuze9FSGxfdk1T8myuYEZk2QoCV7wJK
PTeB5PXCBwxl+dC1NCPnPg5WSV7Tw0PvZd58hut+4krkbBkSJzA8y3MwLl1zpZXa2Sg6vlW8OGUg
OG0BBBHvox1sGhTuAAuqF5e25d+0mqdOts7ypl1pscMPPeR4mJ1pEfvPQUMWWt/4XrlDFh21Jkxf
vGcDA5gWOOWVbyY49tHS/FKSKkBkEQ+CYhiDS1XkAIeZgfoaZ0jDA76TXIF9AmzBBu56HDrAxMcu
XQwxafa6ySwKLv9DHshUzKVpUElm9sm1OUFton0GVuHerDwQ54QFojUnxcULSB7ViqQ/minyhmb4
jhzvEIG+255LXlNkVlusYZnwXod8uGrP1DJeeR/4L645jisiYrELmPFprsR3MoSWq4vXT+a+RyUn
udJdZ8hsGeru4KTrqmqTrYG3a+5p97318M3UAe22XkLlC0odNQsq+nTTIc3zgsIJzbLHCrLCtlW9
lKOPD5LVqJ0zW4O8x7o/Mxe11QP1b1vTwom0WOd4pDnmQEItgm5dHNoO+xQtFvjCPOHQWzJJhkBV
x34GwHK3cV8nISjoB2QGvC88LpIoNf3iaaprsnRjM8a90ZU74jOwiM3IaiNTZN5JjhVb9kFpPTtF
Y4aNV40oKmbsW2WTL5nlbJEhSJ5pzfzLZI9LnD55HZUk+wC/Pz9ahLPn0ki7pQsAOOrTOgXqZYhx
X7pYYcb8oBsT+b57T4ut6eWHfm4eLiQG19l0C4SCmmRcmQVfGoB37nWDOHCzd1DlqAobnyK9k/sE
VTecFrV6enbWTRnk6RakzK8Ple5NRJkrJy1NkCTyZpE69vglt4IzgDjZc+Olcq/1yaznBjmTbHwa
OmXve0B2FirJYnAxWXlCeLU86Z7hqfIkuvGXdZxFrdPWQAAK08dqendqBo7qaLgnmw71Uc3UYlLV
8lunSDRVNP8Yk1ataivvtm4lrafKTr5aE3bAgItuWNCoUzlyddI9C9GvBQ7ZNELkCN8T8WHWFp8C
4V8nrsLjGLqHQQ8ea1eiesNYrLVB6+4zuFb65GGLtnas+oASABEQuukZ+DrkrKVv38WxTvq7CAo8
yqiRCpWDhnhXTmrcN1UvER/xsstUdT3isQb+dByXQ9oO7aVuPL7IzNRFgpTbL8C6S0ToQOZWfxWJ
ov0KjLXqkH+NfXDcQ5nbz4ZVph+d7QxRXgBR7DSCrgbwEfalMOo9qomla9DYqivgGnY0SYpwMOoQ
rXHnCpTRcl6LtDC29ixpFYrNibPwWh7RFkTiwkUqHB8LzDnL5BLFvPDBKnn0K8puZt9N64Z6xgqQ
5vaD5QJwMto+m2nnHSpDlJEFsvhH4wkSDm06HFOLTk+N5RyD3G8/rKJEHbTUAnhkHg78DsiMBQff
g6914h4BCn+nk/W68VgR3EVtKHWG/+ED4g5bFK5cmqR1niyHrzrRNW8C9+c+B9wKRUtY88btvlr1
jPh3K75KM6xl7x201SjqqLBz/9lpJEpcoAiKx0fjWBoxBxSrBA8xqPmxpMjmzpJW6aYoPsaB2mdN
2Z5IUIFvH1yMrEgX0gLdPZZ1/WrlrhM2ufL2WhTW8LUZexckaxiLGFxBQ/KblnyyTLyhfTJymkZc
yoVdUXqoxx4lCiq/6kLwKX/JWpn2QxxKVYvlw1EbPomtV9rAhlW/zafd/uT7pzkbiYyg0bcM+xDh
nlsrSTe2mrkhCKxkS4F9c5Q6PEeloLeRtvTHXDYJxRZB0kQw7SxTQT7qAJX3JttGQcH519r1xrgf
RYU4dNmbK3M0sk08IOo7mEW+dyskpxWeIl8Sl59VQqpnrU9Z+ktfmOLsYp90s7qvTZ6yixwQdquq
QaFenzx5fEhe3RglIZwCZ7B69MdXhfiDdiAUxRRS0xnO6cjNA53aCvdHUn8rwNcfgE37khPqLBX3
S3DLRH+jA+f3uX3OfyRWXj0NSW1vndYDpx6/8Y+pRGWY+eI2SpehiuJUITXneKfKBqi6mA29cDas
TPsQiT4wVDiw4BoQrhuN/9ZQcd17GD75fRK1s0xZFvl0SBaPqXTv03yPa1jY0AOZN1WLlBrZyi3H
YVPLsfnw1ars2uxLTW1AYAW+Jm762RcEeaIu9kbEQu0JiAYpl9otL5tDgCAKuEwiRVUvYoRpM6r9
0HtqnxpZvX+I3azLfNJigzN3tXx3/M+Qh64qhz4sMxUv/uTMGpVulJsCVFaWIQg7+BWAI/jc1vw7
q9ziODMGn9Xou1HWu9OmIbENThCWLAZKGQjVOqCEj8dduBQVDR5hKH9IUcKMsnuQyQ8QeeN1+naP
ID0G3GVOkn09OxtTZSxwS7Md6YwI+a4W/Dtr+tWbdcTh8l+OXUWABAQHm3o4lsyNFh9NCcL8vjF/
PjSfvFC6042mRvSAuYE9qMr6ls3YuBFYIsD5mnanRbMhDjaXGQongZ3wTJVfAHdFPsBv9kNpTwEo
gsI8EjMzUFAxKD6EVDuWxfTHOHivNk361yKh7tJRtbXnuYdCa6k0FjXKm4Z9lZOd5eVAaMcm+Neo
aHmmTverGVDBNOxxalmjTENy0YaG9M3ZaFdaQPUslFjxRjAbEbTb1QGPiiZRoZ0Y2U+zQWWTQPyr
S9nP1PCR6yEZTgVsmo4Mqamdmvp8Pfl9dQM0kUUTFuhvYhDwwCDskVDMJKDvRg2ialC447mlAJLb
g7M0URuTxUG9YGRqvslupRHPqfRR4SGX6YnOqD4TtJyxnMqrQ0QfWk5hfWsmcmZNFr+YTeqsXcPB
/jUz1YvjozBVQasvg+e+TEZe3jzw92+G52OjIG2x1qI2EIWadeBknLQKJcKQy0ZarLHfcFoGCsCs
fphZ/abyGGQXr25WdpAMO2PKpjOOhgMK4gzFd6fc+1Mmf+SdRMoWvPKriInc4k+v1wHSx8+s4Wmo
XeqRru3G7D9A5aCLRHrxYQos/9BjuVu03dR8uKhgoK+LgDh+qNij3ipX0WVdxP1poNOvpgTYaQ/e
PegU/9YH/sARTOJA+Escm6KH88NnRHGksBzNOGwz95rGBl/zQbJXbPWMRTWwfHMX/dqPBMM/ocXJ
5EXEYzGhaCSc3cwGQ742gj2CaRAbZPulmamjtqZN/I6AtHfCozR9xTH4VA1ee7lPhLRzgvKlNz3Q
tCkYsE1+bVHk875u5wCd9RkxQ71oa13bc+QQFT0+VFoPkFwvEU1uaLLFgY83N0e1bA245lez6QAf
laOQ21JM3wEcnjYtiNLnUuJGkaWNVORo8vB/ODuTJbeRpUs/EcwwD1tOyZnJzGQO2sBUUglDYJ6B
p+8PQV2xbvX/96IXCkO4RwBJCgQi3I+fI0Tt/RxJueqQt7N2M+pzSyT5W5RZGWW/Zfvi+/NGUAFq
a/uQ+HoEL54KLWuuRNXVpQrgdJVMrr+y/RFkSwnWuvCs+EU2XpvsIPBNz/deVBOntZWdPSXiPsBV
rOnJiCkxdpp8EbT6XrHEcJKNr8NAsZCHo/fZTfFmqgP/Hd6j8NDXFJWZYvLeI330NnrmwAs0d73e
h+Wy0byd9FZG8rPITPcsp1pJt2hVwmUEPooXI7Hug2y30I8FdE8LOScP7AQ6xSyA7QEaXpOlydSb
1bHPR0/bjIVTrgeeTgsjrl2NXWFUH9U4pypNuuCegtxzHm/I/4J0LLRVkKRUNbMQumit2+1jI73K
Xm4FzeW/7arejxZrP8bqSdLLsUao1/dhkmf2zzmkXZqGaOyPhKpuuZqu5WaILJa+7loyyo6eRh/D
lNztqTroazvPq5032/97vLR3VZ6/VQFbDtvwKXtuQZHPR3oKvFxPqNVRBMHyYVSmbV5OPJj+LDph
yzSOU18epMmFUuBZ3rKVv2/I8O3KAiIp0iv9x/+6vJMOvbH+LmotZF30X+vJx7KxFb1G7LlNFrX9
SdCk/yIC3m19C4ZRZ+6GUX8hPspCKIn1U1CT6pF2Q3jc2NXEu021s7eOdX7FfiPQjZsSphFFbibV
JamqfAld+Vb5nXWFtRJiGQ/OEmm3XRZybM0LAlpet9bzzt73qufvufUIdP+p26g1J1kmYmy2EujK
ekN59nXoOudCD1n7UcRqtZl6fVhJW+pY+nqK23o90xUBzdCfq6GyXuPEKVaWV5VPfL3WK0Fz9VDa
hpiL3s1XOeTPhAFwI1vlGMCip6Zvg16vJ92JrvrcExXPxDyN32KlnxZ17ew7e5oLmZvBP0vaICtI
ITWBHpWs/z5LkubQBTYUCkVzGmdwmmz0eeMlLOfT77t6J03xvEEL58YmqLUE/yhI0JDCUyZfgakk
GL1Vlrfa3vCH070rY4WmKE5RYet72asmnQeq65bUgPmQ4g7+q2wAOH4Yg11SVuDBjyK0aT0zpa+r
udv6rFjMQvlmisaBX6ooNqyuRshncOaR5y3jqVXuZzOiOe7sxBa1pKXyauid/jr9GHrVrpbKmKsL
24S6bmh6a+NVnr0z4/cMtMov1adWxbOazyAs4JXN7J92BCGnHqdsryPRkMQw7bOqxfUVMq7qqoXt
3ZRlHfvxeUQzNM5ZOuWw2eT62p7ajmLLDhBAGeXA7tGx87BaQVv8qlZqDp16MAE1m2EP0n0fWWrT
tBoMo17+Y6YcZAXBTwH/9nIgrPZS1cY1Nc3xc1LZ6hM+okh+7lIv8C3h4fVcR9N9lNYQU3MbYOew
g8mGNQ0349QBo/1jy4Is3JEhLSljbEyIwpNp0akgXWEF50VYRwd/sMOD7Mpmgu6KtFKSL8q8YCks
jVqihOFGHgoQKfZSHsqZDdXtarFtarvcJmEHHVYZUn9rOt1PgEIc6N1faqICBqiM+tL4bb8PNF5P
kEgAtOuUb6Qmup96rO99oV3TRFX3aZC2wVPbWaTQI7L9blaFJ2J1LKi6dno2erVf61Vm3DoqGFJY
ap6tTDVuAz0x96Svp+JG+tR55OwrKqHdff/3POnTZkTwn3mml4CtDkW4rEVRL40hI6M2+u0OzHX/
xGugeM0NeA/zGdwDD+vCJCYY29DVp5H5Vw9KaDG2qf6sTFV+6EWZrzUQ7N9K1mbFZPzVBvN/uUos
o+sicQZ0qS+lQzPCpa2xY6p6fjRVHRr7yGq4QUuHV+F8bjiFLkOgRO+hRthE77V8qzVCOQLpESx6
TWsfl6m1r5Pu99Fg51tf6cMthHkzDGYe8vDKo8e00CxU6sn8+MxyfTGUhv0ZODpsRkIMT4OX+J9D
qi3CzEy/85pq1rqWir3N4/mNr+nZ5sG3CEIfhol46t78KgSqJVp1Ayta96bEkHsoYZ3B+IC3U2vq
EQlHGJnjQx7h1su+NcSLRXntG3XyBIJVczo8zlQ7oLfzeSrjF5SnVYfKF+0x9TxjCa+/sixkt3b4
z5+bDuIc6NXmw/vA+Ugo8bvGnfQk7Y+mnIIr2DNK7Yvqncd+/auaYw5UNvxkydtBf+Ulb4XtBMBJ
W9hghkg9mFEcLwtlOIvKGa6dk47XIalYEgEUkCbZWEMJM2TdXmSPCPZwvXvlhLBirdDBSPk4R+Xx
+E7KYf84R2S648ELq3dpSnmUnLWiByQ0lwID13YO3Vwu3MzNo5sqwUeEwsJTICuKpQOUu9pszLl6
WPZlUwtfgKgul/IE/z7rP/pxFLyUuulSkG6lWw1I7UpzFPXd1IFh2I3WPflBo73Db14CvRmsfTlp
yQ5aZwW2EpBKYRblG/i40lvoQPyatNBrhnaW3OKs1Hd2WEF12avJrbNEeLQzo1rcuyFVSrqX32Sv
VMCyemXVLCdPlIcqNsqDPHo0SuSSIpH9mFwWfObzyDpoy0PcNHBaFq22tpX2zfesFGqipr9FdVzv
q8EVS9mNbSuBVg820FJNh1seQsXgmyb1oPNgZ1DcI5RpySKxrf7WR651glLiRzb3MsId5zge36Wv
gcLu4kUFGghMFIFvPI9BeJC+xIysa+koG+nLi8J58QOYBuazeBlvvCb7W7oGMxQ3jadREEfjMhbb
zEnNNzkuG9tFXBERldd2enNFmt1dQd0FR0NrZze/H3fCIlUJdj6/TWHzoeZefZY+FwpvGEAHcZRO
fubpMvWqeC+9EHbnK5MV9VZ28444QTYM6saEk8WuCvcAH2F0Kv67GcdVp/baUZqntiqIUJvT72Gx
Rv0UFA6rNoj0eiXHwDfAmKmZpm2iV9ffXTlR+uXsuI3VjQ8544KIjLcv7F7dsxwg5sQrG0iPlRhH
A+L8pUIyfdX4hsd/1WzsSxQDFvdBbgSuWJ0ILvb6dHo000wJqsdmsgfht9PmnnRKuxiJf1Mh7lVP
/WSGC2nMNKrYF49BxM+jNZzY84JG+dUVoNtI+YJb7TWxygc7OcomDIBJd/dqJdm6bZPeXWmZvUSj
M/Nx/BkjDxUlTo8OX3bujMNFOGMHdX5Q7Eszrt+jkrf74FkB8Ri6lV6+TEKNn2XPbJPVZHTjK6sX
tho5RIUwOPVVma98nQR5NCnG/MQyr2EpZmblNFjFXhzGS5Y62cro8hzKHu65ZeqQaQ9U8mb3vlZ5
lzB1p2Nq6uZVnscteIFnxvM0ny+Po+ZsjT4AbC4hTZQfTai8NL+k6W6f4MDMQwgA5R8hbZ2bU9bb
Be067LR8o3m9yaqJZ6SYgvoSTFSLIphwauYNVzU30q5AQRFqqnGSQ82y760F39Td9hgmZ/0ZK+2p
O5ZHbaY2aoto/Ob7EBpoufo5RE6zHVqv2cTU9kl74NvTJ6IezdZSy3bjmWW0YKESHs0y7pdNWZpP
bdp1L6OT9i+htg3dxrxKCysUfUucU1k4k+cnSyRUVHJKVr1TAqd7MQHxPWvs/+9eAEGU4kSht5ST
w1T83QGsXdntKN7bodwNWapfjTYRFBbalHHwoNDSyL2F36Wxjtz2teocki9MyCCQv+Z2c5A+m/X+
xVPGD+kLCNeedL3OFm0T6S9uZ73D9/pT9/PuLS4D+7WwN7XSeM2S090Uz1dO5uyzk9pZuiJvtnJo
5xrTE2QlNQ8LvOnke8c/59HHWp4nFqxX+4jS4VrTL8a8Myrn3VKRGa9a3Bsn2QvUhlhQM/RrJWez
5EV+dZ7HS2c+j1dr69/jid/2a+n0jak6OyP8umkIaCmBynZyBxcxDwu6tr4wX3hJmS/QFViLePTy
XVOF1kum6cFlLKKtdMphoTaYqzogHP+YZfWvOaVbVzlHL4z2aRKjtXxMGrTqxfX1+CTn+Eru7t35
wuZ8zX9dWHaDOD6KKrrZdqddKgtqZRUZpHfoUn55lTH9HRpvuWIkVF5Teay5+vTVRJBWDZMB+IjX
zKas4NQTuU9gTWETlIOQvEYOBL+941rvfpFuAxQWynJIX+u5qYKeCgwFhEyWJ+krYlH1WY+so+zJ
EU5ZOws48pqdnOV1aXysRu8v2MutnNPCzw0quQWp5fQ7qoGLhS5CcYYbWN+lTncBETGoi0q2ke8F
J039kiPuJgoRxVn2S7JMIOPUgzabpN2e2JxkcTlABd12l9yo2YIkovyaaqNalao27uva8D/66s1N
9eJr6lV/23dNu7YiURKDTCgRERDshoGiLkuvKF7yuTF96NrCKSx20mZoGgFftkGtG7xQDpe/+ARh
QXfk3UL65KgCogfKFMqT1XfGxZgbK4PvtLeaeCNttQa1F2QSxsUJnSsbF33/MJVGa57hcNdr1gUL
Ob0AKs4PPl3yi6bA5OdkC+soG8X1CHXJw7wrOczNYISUtK6Xj0H10P4eTr7XYgX6ny6CFbuBzOzO
9OMfPDf+HiDrIe45TUfNDyN+wXn3SsGvQzpf9b9naGEghqz8sjpvowRqCdsgzNFpk1qvYyg8aJYd
+xgbtbaP4FOaYdXBFcqFPaph4LSslTHUzleYpO5Gi63hSZu7Csk7WJKsD9fwnV3cacE6FyTZ8xBK
imTyja2VKMYHPMM3Cu6sZx1W3LeJ7Ko01yKMUX7JhqXsBobvrdIuNf+fk4xCZEtrqkBvEZwutPAv
O7T0VdE0Br+GMbgEWQCHslF8sq/8MlVQNZ1pWS9l6R+ludKoJB4rBEnaKCk/M2EPi2LobRLMQ/RO
JuY+e9B1wohO2j4nLupOJGO+CMXA4AFOaJMUY/BljOGz34PJU3iMXgjjl1DqYIftRlvxw5iDm0H4
VU6bPraKzzDTbBYaU7wK8wHOx87U1uAtj6pPAKVjx3jqNB1G/zm7XfWEgMbOiE8gZ8Ubr5eDTHNX
UdhtJhe9H5kcp9pr2ZPleW9AvR/GAnJhOcygFoYqsCq7mDB5XMfR+pSnRWUiXUOBBJRpvkq7dlu/
/KoT+Kgcu4H7erZ2k88/qBNrMss8UacSzkNS7FOhwAENOmBXj39ZnRqPC80YX2O0hbYFuckcDSI3
3GZUAB0nizyCaBvvSW1Ck7KGpmvOTUcJA2oiB4KrmsadJ215dGoCpE/mnmV23Yb1sNgp9qgcqgJd
q7pPvbeoHJULxMRH2ROGOb3NnCezy0Xm7JDDYT6HLaitoWDtmFfk6aOWaj4fmlTurjz8TF3vR9FZ
yk/fr5ckK6Jw0bDQcftq/AHPSAIdRW+9wx0TzQCjEmju0K37aKheJ2UYodIqoZyYux11us+eGq5Q
BGoIbxugNTMKFtZoLPnnQne71wBoFQ/yl2jo6fRpuRIGJAfSp4TFcArNkpJFnGEtGCG0n2jjiKOg
pGDDdUlqCaNZFh37i6lMzUvRqtodBKYP5a9MHVP4A0iqOSxwVxIcpnXDJmPT/6FVdbE1TAvM22DY
X1VOyLWuv/MrHtZJSHE1j9Zfuh+OVLKXCRQu8B2tamPkCYwEiaINzl42lG8AyJSHDOQwH21nX87N
v/3/GPqYbzRt93u+NMrpd3eFZkdQZvrVbYkbDYXovjsqsBBHhXFUnN0SbgmA2uEl8pTwux5kcLp3
pvdWldQ/g4RRL4THNdTSGgEDW1UflBgiWUO1k32VWv4VyqnuKfRCVsxD41+lrW8zZcm9bGy6TCUw
nHTchwn8O1kxlU8tkOdPGLO/uzAsPSME4b5mqfEU8oBgtwqvuphskMg89+x1OxAkAsXQHn297t3T
WABj8MJ+ZY0kIDOwHy8NIImtGur5FtyN8hL2/IYK1k03Q8Csrhl1Sm7Nrz6mYoBf07bEyZq7igc7
qptHNyh/gJh2zos0N6il7ESRIrbHWuGDd7wPKN/ottLretYvilS9s3RKk+w2eX8wqX+/DUOPhGEv
3LXZt9oXEbETylbWq55pwckJ6zcxuM4iV7t4BjlwcVQANogYeWt97oKxq7YVRKWUZtKlMEHZKz6Z
cAiuopsRFcFZC4nrK9ZXlocfKjJEb3Wd6RuwYvm65gt4M/wZSetU4bKrFevNJTlxNov4lvSQzetN
P2yUyji2ltO+djPCE5bxDIBvLA7jDBKFTSrYTYkqQA/glePiJlpWLACvstePOuwIKZBLt/SugISL
PTg7+zkECsB9Ww8/tLZke5Gl33wzDtes7Vne6K56bgskkuSIAlY5JY9/NEStlrVLPt6fQHU4lYOW
hgdtU43KTq9MZ7uMjn4FY7YTayFoMdHuLVRVPnvTXfa8hm6tY3fnvgjJIfBFfHaJ5a9ZiepPRjXC
ihsQH4H0K1hMGhCXvAvXScltHukQUzimoZxjkJ37oeA1w+/fetMDLVgYZVFczSSMt6mhKCf0Yn43
aoLuBJwcu4e9AXmZmEODmEqvU4EwDF/KlF9aMM6//FSsKltNfmQRET27AuxEDaLYdC37RHVQ+4M9
cWFVT+2XptD9mbI/+Msp9E2sW+MvI/CRV+vVb7WeI4A5Bt7RsuJgoYiqXagUG79HRhbvoeYZl7Jb
hbb9BGaFLN3s1QX8FGHqWxvwadU7idt85cBpvR1nr60TMLLNkuDO7GUxRBVvw/+EQnDifQLzimKU
uMozFS01CHndvwHTGd9G5PPkHN3Qs61f5PalHYbvALraX767M9Wm/ptkcLoYhFbcbMpp1vVoZqdU
I7hvhWn2hPCMf1WBSy7H0Mq/C7faUqPX/EpLa9cTaPkWhyiIIY45XQUSdk+Rkjb7rAgRjFJFDt1F
q9+MOVXrUrr5tw0d8DybR8DP1Bbqe5MkDmACL+eOo0I8oRT1aYDH4NnyQAAjxrKxEOObYfzdXsne
AI1q0a50muoAW01NTGtEZW0ZQ9p+kI10Pbq2HgGqcuEt+8ecLKGqQis9ZcvrIz9Xc1ODOVlpFTz3
cE7mZ+JLQNikW6td8Q9PxJ6OFTtjpJeqlpvHTqIZdrnLu/jeWHnA6qhvNmWfgFedHX3pA8zIav0L
wix/18puFccuLIQAVuchqjXNvMB+R/JFiw5kxKt8IQ/HQJsPp6x+yv3ufPcgzxEd4Cguw408/Mf4
0L2MBFiuaH9sIqIjH5NqZCdyikDK5m7UBPXWgEZ9pfld8KG2urEiaDJtpZc3NRIZedufpJekOsxd
ivpqjWX5Op9yaDTlXZ4yaqdmIbvylD3Zr5XsBixv7qeUXbgSniwEW7f8BtV93RCtCijHgqRMjRYP
mzxCE2DaW30FG7fsPxo579GVRw8bCxbU15oTGR6T0vpbU6SURxud+4yspfvsUsuV2Pl0fNjNYdAX
aQJmQo5gf+s+JzMqsSESS4bqP1P1iq9Gt7t+IccNe9MgKcvzWTz1YeueqvkINaffR9LGVum391/j
/icvoASEd+ez5Elw8mFzFUJ39s1APSFMRFTIup5pmkt5aJoTqw55eB8gx5LM0xeh29X3qdJWyfny
8B+TSJc4+0KzkOpEgJJCAaXaRh1AXaQfg+cpDQJqNjSWlRUwnTLzSD7+cYzCCc4Uky/lsIfdE3DM
8rwAbk+o2l1Id2PqJ1DF/eExTon1aF9H4+dgWc6uQYNm49TqsNeFN+w7a6ZCl/3JTUZUKHPfXD/8
ZpHhl0Ol8T7+3tfNQAcXCAgU1qdFrF4yN5u+B7ldrVW0UpBOivpXRAw/pd1Hidgax6HWKVRnmZdA
oX1N0cB6hvN6WnOzN6uqthWWHaFRb0k9qrDVDZDOTmVjH0BZ3kfLKSwuvYso3mSH3B+zekvZeKS4
TtImGyMBWwyEl6eKGvqLzq3n4OlcJbvo68wkyCM8flmZsu96QWlqMN58I22uhaqX16QQ72ZRjJ8w
CMBOuIHuXb01twp95VvtdwbHSHp1N4l1/n1sI4wZpsF0oUzbXcY26ny9Uejsr6BNArL0d2W0zlGP
kuEtqkBohiq7pyj2hzeWusgTsQJfSa9S58mpnry/pDMpDY0l0gFcQtIuo6naaEZwMcYORKNZeifZ
pC1J7oWFtNJTp3jx4t5/+OWRU7ZbtJr1fdsKtUXeMfJXRUZ01YsRy7U6YhVo9yjtQfad2SiP/mVz
E9Q9F0QmWYgZEGroJngf14iOTecElxaR1HtjOdAFD/FUbv7loGAA1qfSVRcPB/G94JKaWXzifln+
yy7P6Yf56whzxU72BlvvyaoRSJ5rg2S1z6T1+c4yc2q1/lP2I+0WmzRK0R6FRIzZGYx7mO5HLtVD
j9NJmzznn7HS9K+z62Fw0OwSrv9hEgrVzFBXWGhBeyKNCyoR2pE0XZ/nu84V8yF9eZTBlLowkuio
h+gGCMc3zhBamWdTnwIYdcaV1inF2R59iIi1KEMFTokzQPez12T90Hfeop64UcAq8+mqMfoYdW6j
zOzStewilZWvoDIpd+CG4w9Di//WZ2iTdArrhV+Jc2OM/0yC8bnUlOgDLKO3tzvoDOWgYCgrHlel
DrqB8/OzTpbgIeuDHDyE/qkiHX11bZt8GveENNepVUFLi8SVnKSb7OWUb3foQ5F9lcIWzxLSwBql
vmKhgid5fiAdwKD/y5JrX7HoxDNg4fqOl/jfz3O/Tm19Ps7RDxSLUa68b7MRTAGB5vBQqf5oLwHQ
Aw2bGyobm1U2JTwnsqKlXFFp42NKwepRHjXSOE02m/NZUu4+SPqjWm9+j7+PkhNESkYd4i+guf86
iXTfJ8VOKI7tHgl09yC8tn7qWu+NAK9yCM3Bqk7yMOqzgAorjCM/SB4aFDWA9nM6MHYUOnIfRD7R
kNhXDhHRkUWenQfvZ+P68WoOIxYLmXSU6cf/OSkpXQACfqcnFSPcNH2V7U1U85KSAtVSn9GkFfvz
OynZvf/HXau90p//dIcInuqFZCrTYAOqV4kYln1picOgxU3w9OA1a4zxfoHYIsty/tO9nwE+nwHy
mBTJajZJV+3LtizjKpvK1ttTbIbA7dEMW6ICrewiB8GyLmuNa1YnJuK/ARUjiq8uHzaPZ/CqFg6J
1/lU0pE7lY/aHxnGh01V7U9PTM1Bnknaea6uavDjlBEx09Dy+FlxEJaYrydNlYuGrm+2L3JO7FBw
2zX6LmKPRfF+MQDu43nV+R56IH0ZLzIIO1ou3Me0aoU2vBww+sFKKeJhH8wTCzlIHvoBiUctduv1
YzVWzSu7R/dfi7OH47Fg+38PqUXdLAB0tZuhY+MzgW8I2qC6+MCZYRueG7t/DkZr2Le85tE8mW1l
7rwTgTV3sueIqrpkhlZeHK/8OVglqOo/Jjli1I0EJMlUbEcLKmLRFcoJltVo4Yfd+JFMlFMOrd+8
DEhfrpNC8U9e02lbU6uTPUJYBN7cKXgy8qZ6VkyrX8VplN6mCbFvs7Pc96QduoPSquCjSJC4wDRp
gnRIj0V50LLIO+p+gBOq4N9OOULXx/ho6qj/sDFWEyt+zufEYhzFztm1u7XsyUbhKbBPjOZnNwYi
XjpN1D8VXllTseDbq9pOzH0dUGyObCgS7ePkvnVKxaY10w+NBaaQlPazF50dyxKQIdII3sbXBure
1HWai+zd7YG3Zy+oHElATHOtXf0N3UBrL0eoSZJcXciXF6Sura3pBCoC6ooJJKGuwqfH2dUUItA+
I3H+sOV1oqwnI0GvZT6NPGFbtuMTaXU+0fxHWXMzZKLZFWGYL+5/gqeiTu3Z2ptZT2OwtGGmOIVN
9/T4m1vbyJ5zwqf//en6AUG6OgU0/+d68LDfP93D9OcTPv6C2HRJicSBvb1fMmO7AVCF5cPjmrHj
wJmZkYF7XLWLFH9NKdzvTyhPWEXZ7094/7YiRJbun+5+bt0KWO/w6eRoeX75CWtoxB5/ZD9/wrS5
///dv5a+oAhcDL8/nZytOtZeCVxQUfMXIWfnafYt1itr/zi9Q9pxMVRKvAKGV76CO5rrXdXiVNit
+0Kq7LXWHe+L4hsY5zIfgKXmlx85knqFraSIm3rm2puQEmic/MKDyXrNdCJy4eTzlIkEWc/E1I+K
ZnyXTtmUgDEMVCLv46uOovmGAOhG5kP7OGyPbiF+PsZ7GvFD3vksOF111RoKa71ypmlPh2FVx672
Ega5/gKj1NEdGuUUz72xdPp9GHPjSKccZvtQ1rPaDmGFZIjfhNBRuFAez+eQjd4UwzrtnOIfNl/U
G8926sv9KmNcE/P39YW8jJzVmBGqIHaR7mV30Mb6DLj53pOzhgY6o9IuIef88/eGOmrjk+Y+S1MM
4cMWMol8+fh74Qz/latJfZAjkiZG71ev73+pNMHtThx0ECHZPj6QtBlfIuja+1cC2L94UuMUGL/x
bfBOhp9l51rRKGAdg+gij6wkpXSqr4qt7DpWApN7qYNAiMwmXv1rtCfUYVdR7fg4gRwhG67gZ+Pv
KzzMtihiivH/c4WHIynb31fJKUKBP571kNrBkayG6RooM6FtFh2oOypIejWB2LGch8x68oYDWWeX
dHtVnj0PqYRBDZurAbpgRT7HflNCN1h2RjZ8WnUfLrTBGP+K8+ZUuZ3/y5vI1WThwJqwI6vM0ixY
JK4OfEoNfzim9nfjBMpnmHou7FxtdtOp61mlsI1eKV1ia4rM25k/V3uyw845OCga7rzMrXaDwp1r
5I6UYWHlpfk/+HGNR6BaRYto1txqLPkbo0t30jMY3lxxlJFLXuhdOh7vVsfwFgMvgjWIioz/gob/
ZWTT64Z4v4LgbKuxPEHPcE5na9dM1OZLCf/QU1QXu6jSImKmXnBRPfAg4IsV6Bi7ZCn0tDlNta2+
xGp9k3Y3EAZaV1Wz5+muUVNprLLCUb7As2obT/cRppynD/0p11soaHsz3PHT0NbSzA7x0COT+hZf
rSl0KQOzkwYqVI86yw3LRIKQZHyTQz+YyaGui4Ya5flw0mGtcC1t32tBTnwRdVa3K9bTmKU3zyZ9
1g6II7iOndwKBVkFOwffIbtdS8lVnKu/ZG9SGheGdO8kZ8L5Yr3Akr6EKZh38dy42RZkSfMmO70o
nmBub65ybhpPNzOI1LPs8Ung5fXD+CiHJj0gwJZQ/Y7wgfKWsv/c8VMoVLQi64hYPY0xaNFSRSN1
PUXRbxtqpyhcsjUBKGwR9pMD40H/j3seiGAtmm1jDt74j72w5kBDpwoepNO7QG0FWHWZfHQoaUL/
z5tfdo2CmCdiyME+AKT1wRrgXbXK+Jly9em9tVZykJZ5ycUoOu5jzuDqMfVMtsZKYJ6SuBbpfMUH
JTB7R42HY+9M7kl6J/Lf4JCC2wi66moZzblC0/vD1NzoMDVRRTieSXk35RsbjMVGTrIKJObHNmLz
gMLKAfZ+fxMIyjBlE0tdHi9ChyeZJXuk0QBLSHQUKpgpqKrXmLDWKFr92gqjgns4Euucb3gjnf3o
+hfyjPeeNFVtHyyzZOQnNE/3SGkftMYi4zUUJCChBb0pbRCzTeBMBIK9HSrRCgjmX5pV/wWzA7Cf
aC4TN53iWZil9WT701wzN0ACqPDK9lq7niurUf4lGPG9diif0uY0utYiFgV06Yftl8VCpLl6QzKc
VIup6wSyTZQIYYjaeco040mKaA2zan6rE7Zm3JT9D+Jrq/uZEL3bFX1nfhcmlQo2heFIzhL1apIo
PRlqTuZODME2Uh3/EjpGvnI1kX5EtvIzdRzr72S43s+D6NVVQWrlq7X6BvBVp1w9WB9W/jSh0jQk
twlZq7cIPYi3rkYJSjjZizTFtTktqNoAWT07S2SpNznh9LX08mwUyOL2QERnL+LI0BYcHuciHzdH
tURzlH7HS9N163CTKV+Z13ZvY5euSuiMP1rL1YBfoHUsu0ZhORs7bEuIrJv6g50YUk5ioHxiHmyk
/obER/eq+Wn1QmnV3TzYaXjI8hkdPY9Kcn5zlI8MT6PaWoce3fmFaSn9aeanWKl12COSNw0naZMN
UIThlMzNFDf2Ckknhswzeohs0a2ePbKvqxCWPtzSJr3QwYGeyuyDig7esu0n/1zbgXNqcmdAnnBy
vxOC2weDP70XEwIOuV+jZB6b0WdgTmhLJO53hYLmVaZP5jHqtPg5I31DWa/ufM/i8UNDfCIgs4EO
ZtaDa+yj50fjNP6pZqFzoJixdBfC9cRuUuwQ0UnGJZHze3AQwUFsqtlJ2JQ2LWxCdYvSamp+/7LP
7mJTpnw9kZWNzzWEZvupB8ojqwO6MflRIbB8lpUDDT0gPSFsTlQVjF70Q7Xb6CyrA2ZfM4/8/5gn
z2Jaw87VquiiTpQKKDWJeN8S3kto9d6LWwMfce2rtIzq/2HtPJYbZ5Yo/USIgDdbek/KS71BtFHD
e4+nnw/F7qau5u9rYmZTgcrKKkAUCaAyT55D0AeanHohxoTNtOtV79TjWfRiI4o2VQdzmY8IXDo3
3eoCaW1/DKfFMle1VyMqUsg0m/fIsFLAGiRsTLTavFez0b6LLWAujAlLZaJR7lLPvoizCtbGMAqX
GgUgRwVUtl2W4RxZ9vJZydJfR8JGmVXzMPT5HAxF8MXpfmpmVr5auZluLQrclsLsesHesRqdZC93
K6RjoDJIuuBLOMrfKdlv7/yoyU6DNlgz4V+lGlQRmdWdHE1O7lxVfxd2w8ld3gMKE9oafmeOXRyE
nXtrDXdm0mxDI/FeQ53k/HQ5UifF6xgKtrXocnXGn6vrOrtfZtNVwDCzLxrr19W1vErNO9VdVVCp
hEWXvReWciYim72OYWYszKhHRr52in2RQfbYdUH0NLZAFIjTZO9Ug8+jutfPjaYmi2bSlibMjgjI
dHRrkkYa1mYbHRyz+WgXvrqsP3u67T+1rb5XYlN9dfsCHjL0so+F0lAeL7vZUk1c66VX47Mb2MqP
UMvuQcUlL5rHn9WVmbQPtbE7wk5B5ajuV29g5bce794/FDf/gjSX/iSXKIfbOcF3LajlU+eNwUSa
6X6JJG8pXKFDQtHJyavHjOrvVas33k6mlP0Me1Q/V5WBH/Ggt1BxDy6otlG3tlrobNhgIKgJWdDL
mJb1rBuH+IuRB9/ypHK/EUk4ZRB0vBfquJS57aOF2x4hPcnCWWNCf0PFyIzSj5WeJeW748sXxNSa
b1obvI+tb2wk0+lWMsojDy7gvSx/gC4ie2jLgg3o4CorYWtHvTxTOLZJsy67ekBX6M2dWCeMgcLc
kAX3fho65zwwQDFPR1TiV4smzoJlbUMnsvRhHOM/4OxLlaQ0j1f2jUYR3V9Ha5e6pNCug2VkQV5E
urthnd9TrjY+1esUsb6vZMoy7IN6FdutNAulWDq7dqfu4wGgXORl5dc2fAZ/bH2LywYRXXiCj/zD
zKMO7fC8nAaa4XtCHfLX0ERi1SvZB5gDEJVc7qBXi0Lr26jnVGQ0/mveTcKtdihvpdyQ7+3QRzJq
8uhb81GjBvMpQMJ0Az+oDXjPLJ+aRHkQDlASJTNI/YCcVVW5VqVA5SMgXwQUE3hd9WqByd5IcZKv
SoRgrCbyn+G/V7ex7nRLu5eNL+bQLAIrHV7cstc3topuiLCX8re6D+K3Bjm3dQP8aK04gfklThLj
i2YTUehj2VoXTRe/DfE3MRZR47xiW61tkGwZXwatWgi7YrBRDatEJebV+88ElDfiFMR3rEWA2K5m
xuioGz5SZ+wl9uIon7o3mxjQ/fL/cul0B91Z4BCLT3N7kPY7WN1RtITiTzRlCE65CHLtgy1NuuzM
RYRrMgVoEf1xjqcB2PptWKeNH5/sak3Jre/Vx09218vSYwPiv43MYV5RtTzvuu4lNaryrpgqF204
fPZ/TFS9V3eI01xNZNlKgkhUxUpsa319UBY5inp3XmZoy1rvITxpHWeVa3p+dNjpbaiK7fdyzf+T
tLi79Uwn3yeZj8wxLJ9Hw4VRp45yMhgSKn4RXMgXP6zgBHBL7yFRWhhiQ15GQ1U+AQPIzqWpyStT
ad1ZmhouG+vrZyEPGzgS2JmaZnoWNnHkxo6xozLoJHqaE3pQGSV+caxISAVxl56vtrBMkBBM5Hjh
D4P8QDG4t6vHEgCrqw+o9Kr+HAB0dydGjbguFlaAPKjoapHdHfIh+5aVifxQ6WVzgmzxEHsurL1q
GJDRNaKN6Oq60s3SPHSvo0E3rnUncu/JnnqPtdoshJc98v5S6rzHy1QrAvyCa2YwRvKEnRse/FKv
nwO9nEeDBh2zRaRw1NtmKbpNHf2gNn642Ekb3aXsPY06BiTq6NoyN4sa3ksmJahVZWRMNnKGvqtl
GtV9aRMF1uPg2MgIIka1ERxbHv5iTDReV5fLRvXLpWkqYwwQurnohimvPRAk2zRwk7NoFL2IFnJh
IminZenVFtRjQrWS56MCagJnnJyFTRxRwVlu5IYE583mSr67gO1FmYE8zMdlG/fkRiYOnsRpkl1I
UdM6pn9hHnR2bdNwg3KeHFVzfwbxjgeG/R4W7k+16eXnpJRGYEmVf64zBKvhRw/gWjT1U6dQv5tr
efGshHlAfqNo38HyGui5/9TK8DF8TEtZ5wk1mNemTiwY6trkrojQRv9kb6fBTzZiG+iPNLPY8H8W
hlepJwc8MyUZ8rjUARYcs1FTwEaG70gSDbC6DMNeHN0ay1CStRI1VFGj4uZMjc97CFWP02GolY+t
Sob4JvQm7KpEnb6wXZ3/+InRm3NfKsUylnV3I1GNtkZsdQBtZAYvqiJJcAfKxjasvODFj5KvgelU
Zx7cwYs+ZcHj6tlzrZ7QcPIgpoxFpe5IGXZz4RSzgwX5RbUHUVieKQOPjbGjssjoLe3JDHVlkURD
dY4VNd4ocpGAX9DMQxHG8cove+Xeokhs3lFO8taN1j1B9gnIz+sXSauZSyV74PIa4utaOafcsb7X
K54gSaHIBwWu2l1qS95mLOTxnPvpsBgQMn3uOnbJ+Sv3nOSgGzkpgLDqZgS45GgBvDU+eFOZlNNQ
CjkTfdEAyQtBODQjGo3R7xGxhnAXPtc5oq9KMLZ27dtQ6cmdP1FfK32XHfq0OAtTOJlAIBjHsKvX
wiSaTlebM7GCmZhzs4sjdeLEvtrwuLr+WR9qsPV1QTkhTpdE1dn20+wg/OUxkFauMVYAsTRnbRDY
2o9FWOzqrHMIwTf+0a40bQUmLrqgZGUv2LgMD9lg1CSMtWJ65uZIFWneAiVz4AGRruxhbIHEIJnY
QpSyjlbCGCqpXVwPbQ+GZpdo2rCXBxUImsJ+OvOa6qHtYpDgukuwOpGTtdx0ECP2ub4dkrLYplNk
MoSRcTU6ZXzJJRHKVr1HXc6SuSlXxSs6wj48oYQWW4hJqeZMeVUe1u60iZoBLFy2XQHVmJtZawtt
dWMCfLSFFOzYgKP3NnUtv3Fn1EtIhzBO2uc/bo0FutDuqZjJfO2Xm1uZLqJluDmsJuxiNXNyA9fy
0Y23EBOcwBgforou11Jsk9yPBvUhMM3yzucObta+UcxdlaKAFkaCXenE6oNlpuom8wwq+SdnG6mX
h5TSnslVz5NsroB12whXRa7jXSMB1xZd3aoRvHQKddNZpISgDZIfEh9mTcMxoufcY9fTjKr5Woe8
DPPvV75GI1QSfq38kNKWd64Yom1iFTObMFc488o12wxEV8HTLKsoKe4kqdLnVUOpeRm2cDQ1CaFD
kgBfKSI/Zn5D3CK0N16Z2T/Jzz25fVi85YmRzy2p0O81UHKrGh7VoxlG2rYZEm2DaFp7EitC9ZNC
yuXCmt32/tcy4+2UZ9cUO76uWCSgd6YV9dbJ58NEUqgDi9qKPc4/7YI+2ciIFTs/IbQ9GhufIsUw
0/sUvZkhWSbwD8HSLWl5chfUefZUNMVT1mnqaXDb9ImrzAA3GkRkpsFRyqC6s7VyJ0atpgrh7zTa
jRgl61HA7uSaKzFKGNZYVcS6+6o5gaEpwL9r8ZsdyAdj0iAxLbYnnuu8pro50Y0GzckJK4CZreKy
Pa8pCIuKdlZpVv0+rlxPyt/LOO4BiECJJefdG6UdzsGVyl9N3VTDMs5ibfZp4FPXLCt2WxRHCvsY
ZHCHOEgIJqPuHPyaMDTk62xaQ4MdfhH0P3gjg5C5737CfPiMoLj/6iTwBFNX1J3DuDc2FXU51LrY
+TkhIbyAZttcm/rgzHm88bFPTUOBwd5UbHjkeg15cWHMUEVFWHqIyEwbLs+vMZgFuqcfuqpyH12v
m34oao0wI92kdcpl2RhIXkzOqASY61HToduYun7jwOOMGPJ1KSt3mpMvNU9i6siu+B7Co7k1uZp1
08159QlWMfsJ6iK9MVrkMRvPTJN67aVJuP1UC/YNvT8Dktyj/BBAOmAs8mjo3uVceUjJMn51W7Oa
qZbpPKPnNczR3E0e5EYOlhBP753EgifQH+BsDcds24PEgflEkbJ5XbY7XjVs8OyMKpYeryXDjhdZ
5KYPydQMZBbINNwJi+x6B8catzJDR983naOqZMaIbjfl07LpJgsgQp28EOPlQEQ4a+Errhr3GBKX
nxd6b89SX36MLKqvTCgZ1gPpp5XppuVcMAsJ4qBwKoCts3ySjgfWKo8Vioix+mzp/Hl2pJ5FTyaE
DvL6EU3V6qLAObwrs7RceKllvA1t9sNKjOQudyrpBD00SW+j43eEzsMUjbwjm1x9S/zmh8Fn9sbD
pUH7ElhAqDXBHMbmC2rz3SmjiGkZ2DZIYsdCMlPpqm3pUW7twjc5oJ2D3I48Hvi1fFFGbpDogKD/
VrfeynRAWML3Fvxw+MdopaRsIiWUNgQAvw0lxOaJDgF5AR/6r1oWGCJTNbde9EF310idpGuzyJs7
38yPsTuoiHJpbP3L5Ltcw+xC0Nm/WGFx10l+uO37wNxD4g0j5NQY8dnLv2aFX3szr6NeNAvan526
kjV53QeF8+pnbresNbnc22wgzh6XOA8bXrI0GBxWqG7r53JsvHlHLJJqoSKEKdrxo1ndRBZln/JZ
U5rxqzJJrEKeks5cK8/5Rg2rTLZffLh2v9l2ALNKR8EZD5RwbZYwo7iy0b04JnCtUvfb754xrEuv
IHHXaI9tqjtU6Ul3npluah2yhcGCdGSI1HldIzLdJb69juAk32d91W9MW9q5Y5YulcHZj3HVzmSC
HgRimn7VBpq5ytzm1bfSGoV3O5hV6RB8g5fpYhuF9Z7z44HKGQ1YaNBXjlTXO6hfdw71zSccJjFz
KhRO6QAuPQIG0nt+eCcaCMqUvRTBSj+ZIkmCViyxjSW5HeXYWYNylLv8tbfzS2GmROOz8pHy8fgM
sbP8lEnKMyyF1kkN8+o4GOWlC4Hy5EkY7gPnPZSb9CBDOuGE/bD1LBhQgPdn+kE6uQ2Vir6ZvHWg
MtZg06FmmrrSYJ6nyNa9qbbdqTFrCtclQG26FAaLUm78veo0R6VubDjrJ8ThBEz0HY54RfgR5T4Y
qQH6AmEXDcVY4OmFi+g7fvWFl/4UFu3hqUdb6FzE4VOtZNWJQCu/pLEjw9dV7bNsp+GMIotkXQbt
D5tMyB0ywdqx7y1KG3U/mPO2kR04uhODkMZ3d+giAFceo2+E9fHoFGPYOkGUz679QLX62VCpMaC6
tF3mvV08F1rYLBGFzNeia2omjx9HgV/WG6l/c/Jh3tWUgRJl09L99dBi17p3dSr95hOoYh95+j2p
YGnud4gQ+s4urYZLMYTG2U5AtXb1Une0H+zripkc1t863WgvY52Qdsqg+SyDt7HkdxhK6nxowupn
pz90tgXLT+Q7h4I00wwWqnbRRxTPNCFS5IHUuBuE4gg48XO+JDB5XtLpiDT0JVHjgiJOTGKwzSiU
6jrulaIrq3pykpTyWwSqJ0P367GM5JZnELRQomsF3ngcbIJlPOcewXx290mTzSmDMB/zTE5mATAB
Euf9R221cerGkcZT1ze//pO0mvAQAw6Ph602cPY/Cm4WTNlDEP8s3Nze9QXcj3aDvg1VN8km0Kmw
oj6TyuQSbjK23MNKy7XiPNqlRbGl3BDD8S5OXWSbjFf1fWqTl/P5+W94hpCcy6BSgPBwPEPKnC3d
IJDvmzGyUBnq5Mc8vitLXkAnud67tg3DTaujCB96Tn0egin54sTlm+qmR7nglx7FPWrrwJmIcmlz
00JyXWsMfdO4o7wBK42SeabGS8Wwiq1ishrg7umR0RVkpnkvpWp5qcql+W7nyYMyIBNUZbKMbI20
7Iww/8ku7+RzL3zzWq6w86MMiqag2ZRDfbL5Ka0j1e7WvWEPF9myvQUc0OqLTIJSNZPwZ2oeyWQB
HefHfDH72nqzfHhOi1ap7kkwNasirjOwLiXYaMJYvHNVl6zSm3laWdG3IuvnflbG77JfIoKQBvGT
CTRw1UJ9sh9HDZYWAyyv73QKOf3hqNa6/Wg7jsIte0WUq/ga+AblnbZc7Fy9s8ATdu+KF3GjtC2g
+EZlAoRvwj1UxOGSyM1wShwzn7WG8S1Ucu+RUsRho0Ccuob01Hlijw5VZOp9h8YCAGGaDPdDoneU
/ZTyqkzb5gVe1J3wCMx6pGqN+JzaVdm66auNbHnxFk4Ic6uQfzjwv4xI/dXmGeoJZxFA5L9seoLu
gxoMh5Sw76wPHPfR0HXCQWW/m7AnnQZDcNGDFuzr+BgA1KOipqyXpYFMtcdnuTDRv9zycJGem3D0
Z3Zrk/6eRqvGRnHG0B9leeIidTNeimoepCWQCk1vu23TEL0ebSV9c2LrvQNpeimcUL9kmv8DsfaU
AmhnloOjnlPHB8OCI5tbRKSGdd9G6b2nTpHrrKm+m5BnJUGjvLPLeS/kwHoqoH5aKkr0Zg9lviDv
6VySqQGzDJMquaONa0qqBL9HpSzGEsyS75bORTg6jgk0PySJfbPlUm8S/eXGMq0i3GLiShf7uvZ1
sdhEXKc5921HsFny/KWd5elR8ioECMYY4qdWiw+gLr5YACaPgWYsM796gII6mKujehgrZ68nxHEt
x1aOOaLu83HwlYVR1/3GiSt1iw7JcM6nJtikAyEXUAbBJvecYKGbjfpiDvDpl33/k2K40e/YsUNr
9VQSb59VtZMtOwiSuF3G3rgjgzD3dclAKCrXNvIAiC0uTIVYjWdt3EhK53zl+b0q8avvqNDA2IjA
aHI+HEaKVeeJRjo6NLV+0RkREXp5sCipa5p2FtXNA2RByUbYbg1VYb9dKlvtlp3VaTPeRo46qYIX
u+oIw1h68DyxUS7axNAukeM7K5/ibDcx1mSkxgMFRunGM1C86dQCxp+gPnalljzAqMB7NSp7YK/0
fitsSgL0BXZZ4KCSfWErYL0rKmGocZIjs+89jbdk1Ca+ypI07Hw9G3fgsfl0XDIYAUX9hwbsES+C
0atUkXboKMJdthAwb5Kit+9k5D1lS23Z9KA0T90rsdKAPY4fNPPYS4IDmOF0G4wELGxgHovCGtWF
5jsu5C7dvUc03DFMUvhjKJnHGoSiS73anZR52R3v0lO1M7IRo8lbkwd698lECAA5cp+XvLgun1D5
Ioge6Y98f0wwOnMY3tOL3Uy6ws2TRTHyhchncm0K8tKLAoaw5TB5iYGwqNxTnX8XHYRO5SUJ02hh
WeV4gWHKmWlK3ZNl0cbL1SYb5lqNbR38Ky5igN2CfjaASE6WvAujuWwg4F5LTXnoHas4NE386yiG
agGGbmgYIb0GpCx8rofcifhexXK7inkSHksDdV9JNvJ1ojguVZU0fA2cbVNbxO/T8WiUJg+AJLyr
Cyni589tkTdYC6VXGLoRNqGEpDSsO2Gr7YxAYwVtaWirbJMqlyQdUV1Qf+tRTtNFVgynBjqgiwyz
wVxzfe/O56rXhOZisoUdrPneeLEBEx340VWdsoBXUOcx7ep7J1eTdR3qb63fRke//UEQvDzFzZCv
HNuFLSZAgahyId0UR3AqQ5MjDm9NbZ36oh8InSI/0puyidCEBV+1FL+5sKJ8MZC3mBm6VD9zv1fm
deh6D4VdotQWlu7ZlPlSBBGkPUG0Nxu0edXG4NEydUXTQepBFaST9dlMDKk9ceu0W0hdrF606j4Q
5EyUuyPPwwd85W6SCcdtqQojfTFSVMKuV51CfQi4CYIl0RS+wmuBbzYrxZO1K4FTWTeIkfYq/EIT
hZPw69C1gi/aPEQZPAJ56MWLxlL0XR1Qr+8A5npUfLO6Zzs9k/ske4T5cQlMUrqbXtTdplJetNgp
DmUSuNeukSfJPBy6cAWBCxoradtLS8RLpXUMTPe+0rPvlE6AEUu7bsdvLZh1ZKrujCwCL+fE49pw
XABXpfTso2113w3JXG/K6tEbhvIxS+xLDpnwKfek8tHROmPeDkPDHZaubSvumhRFuHBr92RkeXds
88E9pYitw88ZvnhJWG4D2c8p3PCiFzMiNkkcMtiI0Yg6ajDypMrEqCshXJVG0oNs6/I9z4+NMPdW
mx5iPwPZxEYTgOToQ95ABtPQqnhBPYT5ZMQRBN4q3OFUVJlPSUXsG6CZvLCnrjHIyjrPeLxLkWU8
JVQpAQlV4qWYqzqtt4bhu1le5zYgh3naazD84swbXrXKRteDJ42lorYPIG2n/kt0VUQqlzDzyyvh
nHZg0nVoR6+jshelhG78fH2d2/fuAsIfeS2cNYopFqVvu9fR2KyahUWZ/UY4y0EH6Kmd0rDivKMv
zfW6jtbgRjeG5bTn1husVRKM+cGO9hkRukfUvlpF7h6nSprHpOyfyc85xwxmgQ0MD7Dra313bup4
S0m7s7c0CTYWYauVr8VIZdbV1GpddNJBKrhyrgZQl6b6nuzIzu5Qmxb+aRnEC/bPAfLlqJtYaccr
XkCeWA5jZOvIXSRK/z3NjfZrnvsqMuGacaYuPdwE8EbVpMMujRE9NTJSYaaTqjti6u08dHrvpSR0
vNLgOViJUaVC9qMuYtRFptFMB9JXZe3FC2ztuflaFYm3Uf0M0vKOsF2YmOWikopyDXKZ55btjcPO
QabCWIaG9fswng51JSnU+QeHD4d6ouSraKr28ox7d+i8Z5M/j6LlYSFBA/Ss8W27c2OEiKaeZHT6
OfSGe9ELxzQ7FaDzRA+MlXHQUOiZBRNj+lhC8mT3PXzn06oIdGqriV1rEZqSdh5c+VejS1tLouTw
ZuaFP9/FLmDKyelmj3U4F/0hMOefBjIvlGeFmwzrm7NwIR7BXseEa/7P6dyWDaNRKsoTwgQr6ruH
N3s03cVYO91hUFL5KKuEuxoV4GDIHtkfIJsIJkUh0RSTrJA4ijVj4sFAGHa0UBQSNuXPUZxNSeYW
edpPA8JZjMLai+jHtLKYhuavB48CRBbLERD1ddWK2DKwJ5JSzQwk8yIaxnSXVcGvhtrAdEfkO92J
o9vAze828Mnvv3C5LQ/cDMJ7sf5tnujefG5n+i9cPi11m/vXq/zr2W5XcHP5tHzlSb8v/69nui1z
c/m0zM3lf/s8/rrMvz+TmCY+D6Ud0Hf0g3thul3GrfvXU/zV5Tbw6SP/35e6/RmflvqnK/3k8k9n
+2T7/3ilf13q31+p7fklb4dahmjvwKtdMP0MRfNv+h+GospnVkqO8Drr2m/0KPvYv074MO0fzyCM
YqnrKv/J/3bW21XLHSo0y9vIx5X+03r/6fxsZth6d3rI2/ntjNdVP38OH63/r+e9nvHjXyLOXg/j
xSi6dnX7a29X9cl2636+0L9OEQMfLv22hBiJp3/5J5sY+C9s/4XL/76U7ZRQ55ba10Eygn0jtRND
ImCzffynESPRMBQ7VbsIs7CIo0pMuPmabhnuxXBJAmnrxMiyaZ13n2mNPvcqg9qq2pDusiCGQK3u
H9kFQ2Q79eKcysUWfMs0LuaMgW7uyL7/FOPC7sITtRpLGLGETTRVD1uGqQMCqyHbP0AXfYbUIz4X
thRvO9tB8Lmjztc2o2sDQ2V8zFMYSCcvLYpQkhOjgSUBZ/Pkw9UmhtVIf28BUBE5a6CWEUvlfk+d
c67Ky6ujC6vkojICG55kg/qSbERih509OEzEVFd+hJarDd+NQf18V5x1ggbk7UOqe6buEFjFuVDi
4qwojbb29ALoupjdatWwcQuQDR9mW70DMDlt3iAXZEUxsTJzZImM+u62llja77SKoKa3v64XJEVz
CNMYWt7fpxRuad/1R5UXi6ubPrJFs9SNI5c9RczoBXmTQv1VrB56ZErUPwjXNzL1V+PQrQ3+b3tA
ud7BryYte9dgkjCK6bfhApyIIzn6LukaUBV2XlB0msL0kVnbvLD8a8dRAgc0zGTPgeNCcEXw6jpD
GG/TJGuM5iQ96uWHOVfPaiiXXZyk+88TR2Xwt00o3X1aS3SNzDwS6Ta2SmWgVR8jtDbKnXcKmsQ7
iSPAXh66raW3doHMktdm9DYg/DpnjI4jlaWT623mdSGtvbftKCZuGug70YyEznYoI+s7cYRg2rBN
pGQmBpM/bqLr6rqXUnDCjIziaMRmpVnryMDLUBvzIR5rCvXUSpJyEtYWMbklmFptLgauo5O7OOpG
mZC36h2E782DjJO5knIoPcBr/PK9jUaK/4DIkErA9l8GtTHTN7pqf73ZTfCEKnxaaUaWx5XXYuR2
MgcNQ1B1HRQm01X/ua5rN6VUj1JDeykuwrA8lU+kTGDYst2daIwsQ7H+2t6sXWRizagJIVo4+SYg
WxC+HlC+G+NO+rCAXuQEDOIulq4LXid9WLDs4XqVYGhYqDCj7/WpCcO82YuuOLo1n2zU6UEby0Zs
fhv4nxa4TbueQ+2dVQa1XcrGp+wPCVtEFJDV5OLLfnoJjZTdVYighBgg3hahQY1IbQZHOry09o5S
gDGdiT7Y019Gy/AfEVqQV8IOeszZ3WbcfEshbCmWEXNvPp+6uddTjeHU21GO3qQmJZORGzC56WH0
EABQ29oWQQOZb9hL0Wob4UEBl8Oe2/Ev1gRjTzOq63IzLoFUWVD4T3CSdoKTNAOgnnzMTVKP06Ew
1tOIOLr5iClVv7J65JtursL8T91AQFRuK8XyeHLbergbHeOi10n3WLDh3uW6Wi6HMk6/erpBSgmA
FaGzAZK3KQUlR+5rYQBcjQro18K6dmdSPWwF2FigkEVTV7Y7NwwnWd5sAracUlW3TMBvzcXAFZ7s
Om641my++h9Az17dRluYF79dHRuquKsAxlwErtydUzjOjp2rns7EoWjgYjeAEFRo2l+tJWXafaEa
K+3mCdmpiwzn5EPeCJnYqRHT7aIOAFgSFsjNqocxNIVQXR69GtmcoDqVObzP4kg0+ZBQbZvqoDrc
6tdA9Oco9gA5wOSsr4WzrGnIQUc+nKi1VZ37NH4OXceCfDgGcirFA7ohv20hqayzGPCno7/Zkz59
jv+sEbWPhC3zQ+3k0RHu/+jYlNaicgh9Qur1yyQGx6IbwZNUSr6FhPYgj/bQzYRP1YGgJu+JMnzq
RNQHTmslbV0Fa3EYN8a7HajZ+oNNnCr8mcMLfhDHEiHTvtcSiO50Z5dMTW8qMFLe+uIInWB0Scxq
89kutc7un2y94bs7CdEnNN0nn+uqwir6Yo5o2oHSk7kYKYpB3pBVbg1Tuei6nz/XxJt9GSC7Gfv6
E1GP2mzyZ89LZRTUO3D9cvasICF/NjrzQcwIczs+ljkvjblOtNZsuNHolFzv/dR39+Io6fIvg2eb
K9HrhsLdexWQZB7uv13CP0c3WwfMFDUcF/WJafQ2cJ0s1hErfjpdTbXOIq2TiRP/X+bdnH/NDWRU
KKxgJftBti5G3buT5BIW+sKJX4nevRm9rvxEXNsxdFK/thc+xFZUvzltREonbP17P7S5ZxqhtDdr
M95/WqeB9GvvdyV8N3yJD4pcWdtOyok/QTswqxHPOQTISwzHBlbAVRsCvQSLYJYvYSQ5yxi2rplF
oJyEaRIt4R1rDs3UkKz72NxswkWRlWVU2tL2ZhcTbl3hJmxprpmbMXLQavuXJY18/HiG23wtJB1R
J8nFNQwKoWLEHSxYydeiG8t5cnKS+ATANsrnTYqaheejtuVrNTxfPQpcihb0M0i1OhLn/9Jk6PWi
92rA7T0TQ2GnwGMtDnMvQQW2IKz2wegWmbnUuhCUm1M1q0CJlKnkwH8QTaNDIIHW/Z3oeQUEODeP
bnLr8Ais8bcHb03gHxXkvZUirRakHb1jKUiSijrmtd3N+qUwQp3pHwdBiBRPTsL4d5/bnJtPNdEu
iYEw1LyNDFYPBqFce4IrJHKV/KmtUKL73fk9UkiFtEqpjqIYZrrvaV62DKFymIvb4O2umA0w4/rT
wM12vY9OA/rgEkifbquiuS11G7hNuy11c84QbCJem6Tc1+vxgVr/fmaTcd+NEXoxamJ55FopKYot
tynmFVwlfqPe99MgxBj2vFFAZgvfXjKNfVBNereZ1hakVYK9XarBWYwGOf+RNIHGXHQtMvMn3ev3
CAfJD+WwbKmPqUDSAVmY5M7tTFu4jelvU4QuDokFCxd7ojxaiEOIxYdqZmcgOylDLVf1kPbVrNDk
X67X8dtUcdQFEwfDwF5FdImyU83UA8KLpOzeptr45Naa8jiQ9JxrkaVvQU0pj35p2bDdey6K0zlU
YbLezc0p+2og+bo1tOJ7Mco229XJBqbRAwTWlNtxysOKRvcUfRvU9XfRa6acrfANKN35R99pzdt0
cSTWVTKp3MLSFe/7qCuoX+d9SuFzOOslgBlhaxWqNWvHddZjkUmnnDrd5VC3qM31Xj7vq0TZjaKJ
KwBO2SQnOBOGD0PTeAbXx85L2l9HwuWDtxYFr2kmlxvQO+VOlSGW/KM2KCQHRTcLsj1pEX8vTLVQ
JawSUmemnE4U/L/1CYVzaVI5J/0f0s6jy41cSaO/KM9Jb7b0nuWrpE0eSS2l9z5//VyAalGt129m
MVrgJAKGFIvMBAIR9xt1Qo+zn7qFtxGjVh4t2wmOt6psvs8y5+CuV7/extQ3HJTPQbq0ovI7R6nl
MydQ1bOipJ856+9PpqhpqjXuCJlEykr0KCu9QlSwW4E+nx9kf62aESIeSZGSjYplN496i+teDJeD
fD/VCDhC6/v2Am6anbPcIrffKMvlgKtkYSdecZSdiSKY9/pEppB8fRQi1P3kciwJuNrpjfeuqY2z
oxAeK6tOAFR5bsnKkdXKc5qFaibOOQ8U9f3nmL7XjLOSwRn3K894v49hERs/6Lr/EIYwLSMn/ZoR
g3MtRMERpnYN9cxaj0K99G6TDZlZoJOQoPIjq7KQXUIzeh6JTjzcTfKKnNHRxjlzn4ezQ/fg5yB/
f73cradOrrk/esS6ircgi9ExIajn4XbwlfZosfcsoQ3o7VEf6509BNPO1doWPC2mVLcNslZkXV5K
622MHG43HCISils163Am/rlri38ZUKjkfCaRstM6thCySPvAJ+pK1BtV0W9G0l1+Nt87/mGbxYjO
7ryfg2WzaaT6ViMu/8+prdRzM7Q9/zFtSerLzpjgN8IFSVcJijMfWucNPGlNRDrtoPjQ3FegyM4b
oLP63MRIBjpjmn/k/lSu3YD0crbYgJ5rdeEUqrbyRGQ+UtD50RKRm/JK2mYC0QkrFi2yKH5dySqY
NJo9KwXLM4gHbzHsVdbMJ7jU3YMWZv2Drln+ahhQvLnbbLUKzk3pb6VpIOkSyqxAuhqTO+6lURYx
YIitTUCH4Fx3D/fCfo5bv3ggOtNhq2iRxFk0tUfAPS9YxbZ6ziyi2UgxXcXgNXclp9VvXcMn1MQW
ksNCiZn8X7Kr/a49mqI6tESwkiHsn2Sr7YZfhsmbLnIoEbDXrNarB9nmmuW2M+30SbZFSrsgAid9
0TzNex2QH4bw4tnKSwQp74GAzeZY+ESkiloG2uB21XkpIgRa3+xlw2gF9YNXu90OkhbrEdH53tCF
yl7VzA7BC7rJvsSxBZsuIDDl3lfOjohclYThbfStLawJx1AMba0Egb/xhhAOQRoUV1moFtJQc4uA
rqwiaPyzoSkb0DSqGmzunXPRiuTEsAqTEvTcr1mSUSuuQah766ErEQj61SBHWANeu1hxgDGZysaG
tL3ndex9rqEaI+CUqhDQQ5YLrWCJtbzX780IFwK8lPWpbatdY5K8HCbztuD8H8pT0D/4hs73TVwZ
yTlGA/DKmfJPS+wXg/D68AeSHURDX7Y1GQwEk+ItXvtKSp5+7MEJBEC7H7zWeZhEQVYuKsA13rFU
i5yHMLOcB0vznW07Js7ibjM1RTuR4XSUJjlU9gVjs2hzPSRGkdlkoxYE0e1l7rb7y3g9Gcc9bJqj
Fzr9nsRsktPTcn63WXKvMrPDHymqLjQq0vbNx7FXmufEdLaBqs/EmvTBMSXCdBnJqukk67QLmp1s
jarxS+yLo3qic14rvr2yF2wVwPdsCBGtYOqq0fINWI5oK6tzXBFFqYXeWVa1mohPJX/PjbC78KRK
b4PQZ4E8DKlhLXuVhqUs6pp4flnNHYCdOoLbZsXX1i4LlBbAAe2b0sm33HSNZw4buJMDEvgrssFv
A8T/CiNwXDpIfV//6GvCCUCLhb55iso7y8cVybveqlVn49iLQl7JIkKK6uhUoV/BQKdFIdxq0RtJ
C3CTalI3T4bXxu9D0nrxS5l37Xupdt+1Ltq4TlU9loOqv5CWTnhk3bBSjELjZSTaYxVYg7+VrZHJ
fh/VEoMADDpPKH8fE58wqUR0rvEhPpACfpCNcnxcfUtddkPSEpbxp6BWIFyL3koJ2H8GLK9alrpK
+ak9yYLkK9UKnwarL59I5pzxJanALmc/SZduynY1N03AqL/6t32xNULLuuiO/t3PECQbBy29DgV3
SpaT0PGJRrx2opANY57b+2DMXlu7+tskBuS5W55rO17e+nd2cIjD+dxJRKmAz8ure9H+i23KrP+r
331YHPP9L5R2XJlpkBAr7UPcmUwyhkXOqd6EOsQgCnnVl5yTLGT9j2ZiQaNdGPknab/NIIf80e9u
+61PCatjw+/hu6ZWOosMXvi3V7oPkVd/vpvcxDc0sqxb/NeOcsb73LKfESrWuuKuAqkbjYDl4EKV
5lublBtLsKVlHbRJRPAwAY132zAaaBj9VhcDO2mUY+5F7TrxoSwH5ZHAQeu5b/JvSmENJ1nD5apv
2JtZq57vzTPCIbsoKcZT3rkaKjlkakx2rKNvmutXaZNFn1tALl29WMtqqczE7lb9vMdny/e/q8M3
oqEjMtS0Dq3AIt+Y3tSdk6TxyFOJgoMiyK9MiuOaAKFwrgNi0IPwKq8snadNoXXQkf/ZgMoY3mPf
epd2e85iMBSii5b+aAYOkuQcWeGGwCFGnducYqMgS27obWLZt544MPC/pQiTHLM2LY7OGD9GppVt
418maa/sOiwXf16OZLRj5YO+jZbtv3X6NZu0/fcpS9/7e/a2DLYEOblrbfDyc5NGPaAFMg1KckwW
kd2H33PCPEki+sFf5sOAjfU+a0W78jU3vRYFJEHgfvpusivtarNGW9l9Vy5J3fc4fGjnU2gSnr2p
Q1KJnMYZV78Z5aUsjIAA9b41fMK1iNkmtlufT/fmCcR9t+h8PiZ0k7/cGyLwsCixoXmpZsUTT1tu
x+BIZY1MCfPYFPMnWZPFUJriSzPUa72ZiidpUyNAMPXs8uPG5COazVFttJZtpjCBP9G3s2J0y7st
y1p3MfUEq98nGpOvvoaA+W1W0sEOpMnFCzmHtOUebFk/HeONtLE4ipaVHrU7OCPXopyQ+EBm6an3
7PEMN/Mcixpp8tXTBIV/AzRtXsmqLPDhfydQPsY7Sbe0sbyrz4m3HCRNLdnWW8gG/bIGDE2e8DgR
SeYjzTiW+jUlOt4s5+jSipq066FtHlk7HGTNVWeTKEV9qrYOklsLabwVjapffR2pMKODNCdt4aAa
F3OKF01Wx2vbU6pLVFqczoLm3aWOZlz4f7sEPDvaa29zgKL2ZvjXVGrLDBgKydy9ecjNqPgSViSu
ulCpgB0pyjqZK+dkQig5eI1qbh2cIg89+ZArECzqu1VEXznhqn848RZFjWDDfabeOmTPPXSebi+L
KsBmd523KFibn7rWO8hWW0kg3qcTX3G0Ru2dSizkPkXiZmXotX0ibf47SIWQBAoNSW9huhd3mw2j
fVeoHfnm9JB2ZZzKHpb138PI3fz/TPdvrypt4h2y79LXAZHytTi+bEXRiZNXWZBstIoJ+D3dTbJH
oE/aptNV/qCir7TJ8bJKIugT8e7WXtbu85Ilk8MC2RakSx06wsqFzHL2UvUpyaLOZ1D23rXhhG1q
8mpX6Gp0yYeW7F/LsB/xBqE85fnAldAhXSCLYX0ere55SPgGK2OztAbOONnlH2981d9Qq/Jy8jJ9
XVcmqTKCrKobFoW8EoXsMgs6aye81tGc/Zj1crpyRwNzPYb9V5JVDhVple8BcKMt+eX9ror8GBkb
9avFd2yXuw74ncIp3kYSkLaeO09rWW3Gtl8j1JRvZdWfh3ilWka8l1VPF/ArhC6OE7fKtwCSFelG
oLcqVVXO6D8T15yDX6tUV38dtfxntRb+Vln1Es8HRdb/bJXV7KE011Ogfu/n2YP8aquoDqUmsb5t
nhAdPbCDsTUUS/jPrDKlV8+yJosszATIQv8eD0aerUdnr9s4+nEbGKTDqMbtSizWSYypBg6BSDST
DSZSDrdWfmomKUqid1pb+rrUB9izv5q9yjLKlZzxNi2ZtYsp95V1i1TMsk/74mAlGTqByMWuZuLP
v6oWEAbd+6zMg7WetTA6dLWbPxuJ8RURz2xbBgFxOl1QnGXh+mN7GtyrrExNVXWre6OhBNrSqpFY
Grtq2AE0fPPzimRCr9YXnu4ol1YIhnAaEFzzFNqSpRm/2csqD8zF4AKfjNoOvwHd5CgItP1+7lG6
5Pgi/tTpMCpty/3SDgEPuqSEE9+Tl9ENbQ8zovC+gAn6opV9/WwaU3JgqaStQTwPXxKWx6nhfTHx
1HFSW6rEwurakzm73+U49gE8vkk7eRzJeOQ8ojN57kbWDUmmjs+mZmufyShFu5MQkb3cOsoiYysU
OiWPKbGblEVUkfapthUC4bnjQhouZ+dcevZKbkLdWMi15cFS81v12iSxei0a/1MdBdpe1mQhG+PE
Xwzkxp3vdkPXzVNXGnOFVKXaeG/2bMxn24+mRa8iKjgDmVt7+uhuZTVTrFdUnZeosaKJIbA1phaH
fGp6eJJXyRxmzUJeBoGbNIt7k+q2bFpqjchwhvzW8eclsn8Ls7U9aI7zeIpFEeCFyVe1MXw4hd1t
ZQPqWz7SJ1Hxbps5GYdlHTb8rQeih+RlKLA7sRC1EA+c060QJJ9b/dap48hNQ+sLIJaImZZR0Q08
N43tZ+igMQqXWsFVjJ7rrO9aod3TEC7PUz02dm2m669q7/9sBX0XH6YBZTjWCe6CXLrg6+wk2zo2
zR8Q9vdN3OHkA9LA9tHf241TPEhHfqpX80IN8vAoq4EWhutKBU3mJs5rM87oIyXzZ9t3y03ajjgf
Paf+EPai0qfPpMyCZeUrzPHOsiJC6lCoY/RhugkwY6956SYokFnUf5dmNxvCbWmMCyvb2ezRDpC7
ITWLK/Of1UkZByFfSPPt8tY9JNwK6XDgub/G/DHPrbeGvEC+uM8ZeM6jQx7Ets6d4aQExYDgPVJW
1qBdO7TMTcR8scnWRB2HkyyKOn9RxsDZJk1s+2dpAw1CDI1e1gs5giCTCPe0mLXK52Sncf5TIv6K
1jc5SWU6bJJfyVz8AZ15IVutKP5UNGq3m1tNJ6tBjIjClpOg0o7I0vvVUWaBgfSxCTD7wjY2SUBb
9ixoShYhdcshxlapE3tTwjODdq1r6ioI2h9liStfSSt0Asl7IbPib7F3/q/IvnfDzwYpAH+zCULG
Hw1u7pD8ep9G9pYq8Tfh+H/O/2/T3G03+fhfI3ILsgq/Xd5NJN5NJOShZe/7e7VC/Skwc2OhKU21
wsdQPKAwlj844or4AhKY7Ku0yGIOUZGrB9v5rauXthP7od1tyK8ZxmrKuI353VqOlFObrtpfJnxZ
0mRmfYjihWXiRo7CeDPHVuAtNJ6r59Id1pqsynFZmRYcZ6rmRg1IGyfNr+9OERGh93cmX518X4cb
/txv7w1e2/XHBqfj7W2YqhABU1YIOTuPGW6nzsNRqluV+5g2nnkm7uUg21RhKgYHUIcxsToSVdnQ
lt2wrjXPW+kx6/AlOzh/0dAu1KCdWx/+qFcbeM9JzsJdoXtEzebeTuxfu4fqcnbcZOdGnXVprSLl
+ZpxBKo1KiE6kA0u8WxaF3nlBrWxD9r2+dZPDgmG9K/cz+ddxj8DxzcjHH4Su7YxooUtZpX97lOJ
uNDJKYvD7SU1WBkRWVmrQZw2Dn0XkIJXljtZRescIWCLVCRZdTNQH3X3jGCAe0RfwrkVf1Rlg7T1
XhxtyimMIQ8S+2fEQ7pA36Z+RGOufoxizrzMUifja5hqPmYK8kx+t8nOPAXbVTpA65BV2U+ObWPW
HiYO5tvYP+ZrmrDdlg252Bqq50ez6H8WXuccBxYNpMBDWiKZ6u8GIVleIYQAjtOKm6LewC6HOQFm
sNKqYCVn+O1STit7yxYfggg/NKSRZhXxKMQ3kcQsMzTh29g7kTKNk22wUEsvh0xd3epkobqnW6/J
CyBY2OHX31osOagQ46Ges/0mT5BleMp6xax95TiTVcj6isJKSgUZZk79APro2iEZy+gUkecKfd44
xFm6CfBx7mKHtKq5rKwDZ7b2LjCHJ8UYyLKGirww5r7dsIGaPid4Ecg/nT70ACYC35B2U6f9zZ7b
9XyzD5n+m132nwknufU30045o6oIkmUEnzRU1aUW6rppwva4LafoMAvt3cFBWkBDQG/TCLFdg43L
jl9UuJKtAWjWk28nPKDE2Cqf7AdViXad6Iv0gXtwA/8NhOn82Ni9sWhqqD2w4JBxsIwvhtYhjxH0
EThzkxRXvdEXaewllz4q02cUl64VNPFPhFnlGztoFABrXvnJI5MZ/1FJsh8a7Rz4o5qYnUnRrM+g
qxEQqhABGtz6ZgrsEEARJ/n1WasVfGkZ4dmys+wjG2RVFqVDHrsfoMgThIL5cu8orxSBdC6Gb/fp
pVlOcrcNYfS5cz6lYzFvaqMJtE012yQtKmzXVgiRVkvuow3LKNFkxUl1GjuDu3jmxekGB1K2+I9R
xFLFB8MzVrdJ5Hy3TmbSv2uKUe9iI44u98IuiKIepuXdAh4pusCxRCthjqwXXJLBXtruXeRVU7rz
0tc0ZXVv0CaXYXhNg63VZ+Qdihe7GeVlURPZAb1pZaTm7+/CcHDFdWX3xa2T4RD4U3/wVOdnIW2y
Khvu1d+6xJWSLn6r/5pGmX1z6SOrtZSt98H/dS5HvLDSluEOzeY9aI95G41OuKgFQquF7A8KwC1X
peIZxzz0QG9J1FYCNOqccL6znKwIZ69fTyoql4xRC/4o06wfZRfwAxFkJQSYgqC0dmPqOKwea+XT
MGh7MuegcavhyOGXYJcLezVX340EUkcUh/qlbM1DE3abQekPcWMVX8PMbXhKGsprFJvVamyU4cFW
rWjrwNY4ukhPLLt0KpG204Hft+2XrHHiV6NUnIeCROIc3Nurz3nMSxEcZJMsQD8Q0qw26AbSm3XF
Y9OYCzR3v1VoBb8kiNuiXKEsZc1CzOjFGfmRuUm3mlhrrxxjYStR8hyEXf+cjFm8cjO/3aaZ3T+r
RRGfuQO+yUZZjIH/2WW1eJI1cBzOtjHJ3YxV3EJLJnPFZJ4T/pxsbtJuiyP4PHUtB35zwRpGQHx6
CNnEnIgq5JO10+rbKoUGFEXKwEP4byUeKYyjpQ1gZ4v40ntD1ZRfkHlxQCzjBVCykFOmMXmQkVZE
GV6rNkseZBCWaGtETbYFcXxt1FRdTC2rDsdqS44LE3VBrH755BRm8cRammSJfM63siobjII84Th2
LtLUWH190lvn5dZfDAoUIZcasOlJpz5Ol4PZfo29oDvKLpxkuNd2tpf3AZraLlVukqdGMxeJwyI4
KaPeAhWc+nsvU65xHShslgj8vCBZ1l+yoeH8X01JWvFBeW4Nh5wFNIrqre9rBh+i3ywrK+SITDxM
Uz2BbRwj+yNqspCNhehx7/a/26YeFb6xIbk3UdaF7UInZE/tghtZT3HmHscxrK5olFRLVFqzb/93
j4w5xn/O0WkVmiRGEeyqJG2fm0n58HmPp0LU6rwLd/MwaktFMZtnoxjb5yT90M00eZIWC40RlAyt
YSPboslzLuYIJylo2sc01glrrswLe1OUubO+/zrwyA4tJf5oHc/YNJ4R7YtEtS8dNwN7cP1jzWOu
Jl2Xy3H2lLVbEgCJ6rsLDnNGbGlu9dcJ9NKtqve2/tr1vvNb9d4qO//b2Bzf3w7mbTbr7UkWngr5
gIduAcrxb5u8UjuIF7iCfU5BchHgOWXI6qqQJVc3YyeiSePO2WW2MR/mEjq2hLJ3KCDxTHJeem1W
dlPfEaqf69EntTKWQD/DrwROEg4Wua+6EyORWBKDk/SAXY3oYg2KfkkgyJDcxM/klAXl+tZox62z
twP1PSSlgaMe/61ouEV49txtewRsVoU3Gy9VaDZHjj/6hazqwMEfoiZBpKdWuqVhvGt62T3LthrA
QqJU4UXWtHIql+5ljriVP8DAcY9ToiRLAgCQF5ns6dxXs7FEbin86hjOhpWS9d63JVQRHUKWPSnh
WykEwUQHOTIRwiT1CNFJjmRpHX2dK2uTT471PgxDue2TdRiA/p6JGK7/iip0DqdWU97sfvhaW3Vy
lTVVf2u6Vn0lpK575HDtnKYFyt+dz0mmngZLWdXzIdsSCmyvidP7yMiP31e1nc9E2SvzriTqWk9x
DamisMIR5tSvqzGDlMFmYNjIBlloZWrf+jkAP45Aw5b38WnDIQryR10DAcIPN06OitboduyM6ym5
eJ2qc8dMtSdIzcMyKRuXD30OFo1Tm+C4jHFZukFxtLuqcm+XmV8WR821cEE7JURG5VtnQOfG4VYg
NTQSBj7xlCqMAVmcrh2edV9ohmdm/C31/SWux+5HFvcPJjCqT/PED8Y0qvKh9ZJy1w82PkIt0y9G
XKmrUOPAHmb3FzlocvclFKLvjjVki1DN69e8R2i9dvx+UQcogHM+2EMU5TfXTGa9axO7e8EnIbTG
iG2XrXURBhzymN9ko1ME3jMfjGySBXLnb+h3e2dZM+zGXRruQMSZmBp08b/OJRsrZXb/OVeE4Ilp
aN7ZFIPlXLH+EqSZuZJut97qUtSNovanv+63ej8q7jLrIA41Ym3d6rA/ZngwO1gR1kuqxc6m6vNk
3Yq1dh/XoG8V7sC9qKqjMV/wWnPuS03RSv15TB7lQDmZY5V7FDwGnnm0IxBUka2VeUc5l2qM//5K
wWsZRDx6jMC/FYHeWoSOhkm06fqmW8gWr69+NsvqrY+aNdqeOI/9fXBcsrMI4ActtMngNloT43bU
bbTNCGPlLDDl/ipMvsCeq6E2RcgycXnrnUUE1ypafJhB5Kmu9slSQ8KM287fDEExfTZm2FN/m7sK
0q40q86/mv/RW06SC5/eP3pLcxjHf3kFbONRdfsdOydrm0CjfzGn4Ftv19M3ICFPCgCiN1OPLZKr
LJXMzZrtTzfPC9kDzOJm6D2yOf2wJKC9ezdibVwanMCfWU1CXlWVtjjLekfc+CC4UN7wjaU1sl2F
+SMPygu6Mu6nQa9RO6rwajv4U7c1nJ2D03TKqe89fT0XQ/MC2HyAK9eM34raEDce8weOoS3U4UWX
e/NLT2ALfBKVGC/xqVk14R7/YkdD7dyapfoSuLBgB8v62T9CKOre/24X/XvR33foL+eXH+g/+99f
N2CeP/rL9/PP/v8yv3z/tXj/zlSsRw5QXgzP+h4a3fCtgwI9Jyn6MO6CTLoI4L+V73AZ6N/QT/9r
jE3nAOS2Z8FpWTvoQfHGd/3pM7w2UGy18u7oMI8rYUe8ePoMkWdp/rLnJNrd7KL/7Jr9Du9Ju8gQ
XDk2ZlLXizRT7GM1GA4CHr2+ki2ykA33qryqG4MhfzQXcXfownHc3e2TNlh4ykL1GVlnuExZon8q
++bV5VT1B7zdTHHgjXXzsBvRqFmOYFg2aenVoP0o0NOqT7Iqr2ShDByXB2bbQELhkaSQolXO7VkW
Sem150gUsupbo7UE8dKu7rba7PBjy3qgzPHGMIN5IcfJIbJhKqHKktNZg/d31E/9bCD1VgevhWtF
p35wtJt9ikGcjKmNnKaKIgl7A/PSD+BfkjQ7VE6HinpKNNfWy1H3ht2unHD0kjfnkIo8G4J/l8/P
Y8T2xivYbjnTM+og87OLdgEppT3ii8JG2s2EsCsLjsgmzc/WH0hum57b0QOBS1gG5GOvrpbB6JJR
kOoX2WpHIs+KKLG1ZoTzcweIS+yGWUy2S0M1vI84nN41uIQ/0uTBgWQYLGyb+IhZ5AmC1V93KesW
vSDsoFe7zzoZbsMW5bnwAgJKbDGNASlfSFzjTnVCIgM0wG5qVR5kbcQ1cpVX1bXpq/F2rfCMXVl6
ymc2EghEDj9ZQ1lA6nlFZuK5zsux2Nb9xJIZoN6Sw8nxbJG2lcOCgvRj9F/9pliO5WTCuy2VdaBm
0SHRhvmpsWKQs4DldqNqeWu3DZuNO6IYqynB+NYmAvjY5uFej7vxbXJjbcEGMEeHgda5SniiIIBn
ZtGISknFE+NXgQjkzyr7o/igeBU8elhAF9Kg+tfG6ZasRTg1iTVuG0mAJo6okmcP9K7PV/Fo8F8y
HEHXLIglxgW/tstG/ygVoSHeJN6VA7f6aBJdgjaU0pMvGYYbJm8XVUt2RO66+qMsWNxfDVUDZRjA
LrvZwQ6YSvnQELn9WKQkpkT6DHb77yFmVA34DcOPu2kG0rlTDRza92k4J0XYhifjbWgDmHKZzl2+
0nyEkGuCcc7JrBvvoPirQG3fC0sPLi4wz4U0q4mOgoZpf2hQLTnvdzdIsBM3leBQXCm6CFdW832d
1J6y6uKaPVKRm5u517KrmwT5rciQOkEYGgS2TSjKpSCycqsa6LBZTTdds6C3yb7RnM8gmjelGRTf
i6H9KGptfDMddVgretycUHgbTkVbVKtB79qXvsr8FUfk0a7RovkN/wJhNEFN8sWgTW+h231WiDUh
TZCaGlisb7Lh2cxb80Uldoo/7/yWo8zzEM7ek+xUia8MOQ/awokgLet5t1XUMdlUJvw+cl/GV6P3
TgrP3S+2CwfTGAnOiSJUJ0nJhEs3Du2XaiKFrnBS93GELHYcNOIAJiK1v1Q43wzPKd8h76e7wAmi
bdNa7SdxZCQ7oNILA3fK+0Pd6/qzHlVvHX7XbYAvYFcL8GvradqLiDjaJLUTHRD9JQkSmNUSsS/9
66j8qHRl+ouAUu5+5Is/hZ4T7YwyMnZu46uPbQDbG/DY/BfxQwC0lG914KbE3TT6Q+AgW930DpKz
hDrkRRMfPUGQloU/zeqJ2J9sM4nQirvtduUCmXZbvlC3Fkt0DDU+YscwMTq/5uGzsRFCRV6tKvPx
EMwOrsU/L2VdFrppjgeVNJL/7KS2isqxczCMByuumIUAxpAYIVAJKkFmRqT1l6COrMeyHvuH2PsS
mway6mkW5qdg8p9km+O11mNY9uquzolJHUgpiJeJFZrrvrA1zrBEPYAyu+TWXIB9o7tnwngs3W1W
QfmbSl3bzTVH0iSzO6yDNU58mpn4bwQs++6haSLC/tXhImsAb7uH0nbxMOeJvpY2WQieAloF2gUh
E6aSttbXPzJNaQ+3HtaHngUHPBQzLNGe3K2CWAu0Y0T8Y6U7j5zex9dU9RCZCd3HzKicxzyz2gOa
2tFCVgNn1K+oKeLC6935S6MNh1En0kXxknnXKqa5YdGhfiIAEfypsm9G5RHPU/84OlVycC3dWwR+
8MMsE7HkExrW1rNdsTZpOTdbjBCUX/UkTleNXzW8fooQAFGCZ6dhweI4pKyrWe0eu1BtOLEt+qsv
5ApAxE7PXUeU4GQq2UcQINvsOIDqbBu6AHnej6XfJF9R8QsWfWYi7DGAVEvcRkcMIiY0w+mzF3Cx
aGF1sfPY4fhbTyPhh6SNa5u2asjGIPBgZ+e6cexZ9O6Dno/RVcU9QrXbnTkPyZn0b25F9phckVrk
scgu4HESYiZVUM7PyJupuEcQZBsd14K9Mmof6CckZBzyo3YA2bahU/1lqtO+zAWE37fIGO5mJA6y
cFrYvea8zjbyuFFXs6kOajKk9WTlNUH9QQQSyhBGAXzYcOqPMl2wFwo+JtUuTqBE0qXslTrkfBup
i+yIGATyZeWmOVhUvekvVuPX/KbtGinUSnlzQ4+kSA/vRKH3z1agLNXpFFqXPi0jNGvG/KAjofTN
KPO/LNWKP6ka4YtR7KIrq9mcu6bpTKCsDeoiC+qLlOvRgfY7tluVxkIdmv7qijQymUkrM26JxezB
4fdPrkjHlaYhCaCzpL1+8Ny0fJ7JXTwgMt0vqjrpdyMxcRvkkdRr0kYR/ArtImtEyhKYIgrIhe02
gU/MEzIw43VlDPpCKTP7CRyLvphG2//cd9UVFQg3WPCotQXQllc9R3lC5kiVR5vcKHhSDkaiEByV
oumqxw6JGa1zxk1lzKuAhCvWid3pVq16X9+0FkAml2Np/gxxvHETTVUPatKgswVmdJHqfnWWRSYO
b2o++fFmTPId9BrzJBvVzIQ+go9sXVmIeaQuUSGtGcSX1Mg2tgL6fiIOjJ9xYT7EvWc8hEVfXUgw
hOr6t6kRVy2ESX+cnOPdPiaKubSbvtxoURLAiUawc3ebjjsisTuTdZtKTozkaHdq6uGH1syw9cew
+J5dmsFtvyuJ1S1Mt5qe3Xr2+J+aw4Gdrbca2uIrKwAbFQ2OkHs1DzkJI8VOVu8NtyqHV4nX5Oc/
7KPZqasYrvZKdrsXRYELw8wfpMV0s9JdjZPWLXXTy9ejf1D1oH+SRejy0fp6r+5lFVK5BvEXEs/Y
9E8K38InMJf5NnBd1OXFKGmDpkn2uhZ7B9lvaEl8SWZ/cxsguhV6mG+a2Z9WctRQm/1TXatvSJIW
J2kaXbRm+ya+yEHE7hWojYS7khOKizbgiJs0lCuNesAZC5afu6f+SQmyYGPaRnDAraw9aTN4V9lj
dJqveLfU50Z1631tNcPGb9EKVot43xSlZSDyovuXqiXfv/OsE1QSEK5oCawsU0CqkCZcgYGt9/gt
3Q+bh0tUOuZbGGnxaSAGbVn6tvthhA23QrWO2WUX1pvlI3+SueGyLYiY1zQ32TeZoZ2IT4u2cRwP
16JtyzW0UfUJb729NJsmfquqSIMvk8Glt6fPCoIQ35o+3peJYfBsc6dt5M8+eSUUXcjN2csnnd0N
3njbB6yfTp98K3WX7f8Qdh5LjiNZm32V33o9sIFyiLHpWVAzyCAZWmxgmZVR0Frj6efAWZ2RGd1W
XQsUXIEZBOFwv/cTkzsdyrizn8LEWgfFRD36K1ttQjdVZMbwlulEpTtkXT0iEbiQG6RA5uFjDiws
KIbi3BZTdecF/Tc5vHB0a5UKZNl1stdxmN4SbDb2rgvUvC2G7mTYdrYOcNt9FKUmoLBm4bfawj1a
bnmqfh92vfUnIgdPworztzDPy6Vaa/p9Noz+Rl6xZ+txvaKNbutJSXvMpwYrfyyHQQDt18JvIuhu
9VhnE8UVM1AVPzQyXuMfs/eMoQfOmxUa3I/eMo5GGpgPQQ8Mo0/st94AyqKgPrA3UZF+UP2EXSQC
BVOhZhh6ZVcUnZ+Z7YGZo11KFB2o1nY5Zt89pwwxoPKcZaVV+s53KfZdglhS3+OaTLwGDHVjbkMF
i3DZOsTs0AIg2UvZapSQ2m2ohXj7iYPi6s4KzWL/exKseflr38tWazDtStWjCOvkPCpmNlPVhscZ
YVbk+r6qrfGJvX5x4+tRsJbAst/rw7leAtF+ry9YL/ynetlfGYqKjGQqdmoS+ZvU1QIs6I3oKegM
ZdvG6B/YXhQ/9bpS3Fg65peyNdcShX3HyBtpbnVdHTf1IbmdtDmJ09TfJdzDVLrkpu+RKfhEf8g6
8p2k43+iP5TBTG5knQSIyIZakBeoAYfaBkLHLg5tt85kkEZWIv2tdJjZa93C8qR4a3C8fq5mAX2C
gCiczV2TDxFv2hxUo4wUmGNrnuSZPp8h6H8elCm5kVWf9XlmNdv+5yjZQEL8r6FeI34ZpQfTj2qq
zZ2uadG5TWN7lUP3WYkClXVZJw8+1IadXri4WkHiOddV17LAhfsHz8tcdlPc8Rf+HII72NYtW+dw
7Sev5XmQJpuZuPJLpaJ61sqewDu0og6VVWfm1a5C6HaRuHWA4eb8CTGfIK8tr3MdPX+CWXT2KvU0
4k5G695ZkwbTThuqH67xUeTR8F0UmbHka0jPpJbFTYBB2EbHbvccaLHAI62210rqsrPUuuzZUjvY
OaXe7oa5mIkK6eXYqW5kK2IOHVCmoD+Oapg9izZ9d6PeOsHpzp7NiK08T9VNE/CzURM+tZ7U4g0M
H/JGgRmdIsVNH2AOnWW9cPIchAak4QlHpTe7L1aja2XP2L6bh6IP/xrupUiMhaionwwr+Y/DfUAt
b9aUX4cjwm4efNvVl3ZqgMYwQm8Zu0R7YmNkL+C00UvdvrqIGj01Va1c/IREeupEL60RODeEeBo8
bYr4ZWDXulHtGrQU92ThKla91UcPhzmjCk5Dgzv7gD70rh6xSFL8sVs1QSGep9D6s0hwpyiTO6jJ
LLFnEgZ8jUVk5SfHMIejdNqVfrxzFb937DjEvyx6f1ZVJZ6FfRp5QFirdl8l5X2EOrW6hRPQ/FLE
O6bdYxV1X7ZqfgriCoah56YrwzRRQJwPadq+J8il7MeuxDhwbKL0rKE4voxsu93Iouynzg3pqJNE
rIzseoFqqFaukYDC64zxcfCIIkRG/YoDYUmGfBQr0EhzQAHBbTS5k9uBl9qzaJJFLOLm1TQs9cYb
HGUpR/m+3i5TgU20bFVfR+T9Xgm0hMc0wUkNjnfD6j1KV2PtFTd1qForwprBpkt4g6Mx0FnwGNmB
2eb1NEeouwaQewQ/RJSkI/sfB3W6N2aZnBVrb2fR9BXvdzTKlkQfoyeniUFm4ZX6kdYg9TzrRwQM
gbCxPT0YGTa0w2D6B1PAZ0MqIlwrNpx7UeX4FU2Em8mmo48ovvfMwqQGfaQtsU3YDl5h7+FuW6c6
dMuVOyb6a6WLs/wgMwx2MVxIrOF4kRbqBNQg96KzPLPq8oeiBDaJwN/qy6pxMbDHXTwl9LkbFDac
nSq6Y2fV/VGetVn015ndC+WghkDF6fBZ/aUr7uj9tbXtZl0VqyAwGZM2i9sg3blYWV3TZj036LbU
o1fZWMxwkTxcjImTPMrkl62Y31gqZbeyCf+AbKXjb7GVjSxBkuu1ytBVbtKBdHIQ6/4FEzuxwqgJ
aFMIm13WefMZcfe1ouqki3EpvNaXnl7vOrK3C9njc0ASIi3l2kMJSvNfFwlT/ilOiMjP/DGyXo6K
O8dcuTF25LLhl6vzgeY5jNTijq1E+1Rnzm04diBB5pKjpU+KGronWbLr/IeXzpocY9o92Ti64zVZ
TEcxFwvwzIvSdHqgE4xUEa1Z6r7b3bT11D3FXTAuU3zy9nIsEW+sJSNz2smxg8qEPfaBub3+GzQU
RrwO1wQ51iHJtWkNNdnI1j72BNDH2V+vxIKzSi0sFLu+ePasaDepuv1umYq1SgA/QB4Kikf4g5dr
Paocq5j9/FEdsubeMfVvsl5eJxxr1DndZrpYGdzrrpmc96E1NWbbpjoHYeyeLF1YhCE0NASbdFjV
A7aSpRP0F1iY/UWZ6fkVr8lJdYGc/awXughWJC4FKzR6yAZfaJhVZCiwzFV+oSouwq7jOcOs5CDr
UjOOFsyYYlXumwjwt8Yqfl26+riPSWw+9vl011Q9PkENscDRrrtHy4aMiEPAsZ9L16oANZMKzVlZ
iuCr4WWe9AdZHL0oW/tJMG68GAyi07bWJpPMHTXw2kUxn2IevzGrLpiXMNS1M7tHA9dbrJooAIQz
43C1Kd6m7nSTFbby1jClipQVOVvrHSKj/LpARL41qbvDRC1/4iVRH1CInR12qUcj6I8R1xtVexB9
lger8RKUpXYIWWYfDHgyTkuEXGfSXoh+qO4zJXN3wRgN2yFKxsdUH/4g9G/9EVnMI+glvOSFmWwc
kBc3BNPDCxK4yMlYsfWHk91b6tB+b3Qsfm3PSk6uBiigrkG9KnZqHtBGqBce6x6mOYry4MW9eZgD
M8D958pfTl1Za7RluiE/jObj3N4ILV6681aT5f0SQwLvSPzadFa9rYarUFHsVZs29gkH75Y9T8TT
EhTlrjMMG3wNDb6oAYx2YoCkyGS9k5VktJxrswgCyCau1S0GlLpWrYbeiWpY0z3euWI7G0th4TU2
KbPx8IG5S4VNQzTd+y4bTkRWTrIkB5A9VFfDvFVVlaJNWdi2yzKpq4vs4vEO20+5Zi0M1IDvxXzw
dcQ3/Cx297JodH5yCtQdjOcLlHvC+tWzQH3BX0Ccv1f5J78FfhxjlxTmDyrclbWaYjFQoMqyt70p
2LNb8k+JG+KHROzlIfBLZcGD37x3ZfLXFXVyIP+6Yo1u1tadMnWNVai+M7UYTYuq8l4RYv6oLKO6
BDAJsHt0n2X1aKiEV9LJ3Tpzr8I2tkIPtUd22xOm77rgXlPfoY+7GsBy3+BMVb9m6Ur+P0yO/WAZ
bHmh09l5ARc7GX4t4m6pLEhCWct0nDBa6s3qGCkQTjfjfNrNVkDyUGuljXcIfQoEUJqFrPzsY6Dc
uxVFqi7DjLCjdAbW9HGXNSSqIp7JhQCj+TTaiU4eaIIH7Of+uq8a57mx5l9Q/oKxmHvy+/DPawnQ
5q5mtbcKzDZ/Gcu0YWr1sr3vKeHK8bxuo5TgrnUXp660403l9d2Wn2z+miF60s6BWxMKzCouYuw/
EaK9E74dL7A2m761IEl5g6XJnR7HCelTH7biT6lGeSYFF6+qjNcWNtqscr3NZ78u6tNlaKXGMsOb
r2+z/jLOh6R0iKP7xUebogEiS7Le8ENYpOXIWhT95Ws3N6nKcyFeZa/P6mZkgSP0PN19NpQFAazI
BsAoryY/r1Y7DbyrkcXfit5fm0wNp6Qe8Llqx/A+A8uz1C1QqGMFgKEP8vJd05pnTC/Dj8wgG6q3
zLquts1arWALaPo3ulNjKqWID2MMjFe3HAMiOOnwqPfxsMqK0rx0SMBs9Dqqb1sdRonemzOhs+9W
n3j5LhjapVO4UPRImJFh6YP6VjbX8EFxhuk/ajaI25JwMFI8eYxNXH43tRY+OhowrkwpiL3HOuZv
GE1yt8PmpgWP9wozT3aPiLPs464OllXd5ztmKWQX68hcBfOEKw9NExXBtRyLKqsWRg2T/B//87//
3//9Y/g//kd+IZTi59n/ZG16ycOsqf/5D8v5x/8U1+r9j3/+w7Q1Vpvkh11DdXVbaKZK+x/f7kNA
h//8h/a/HFbGvYej7fdEY3UzZMxP8iAcpBV1pd77eTXcKsIw+5WWa8Otlken2s2a/WdfWa8W+hM/
VGL3jsd9EaUK8WywH/FESXYkkJOVLLaa0A8V5jt85bSCTPDOhhcdZamvPfsR2jt4o2urwcoSycuz
bMj1AWpVmaNr5iDUZXbJum2M4tV3QmfvTEmzkkW0BrNl5aTRcTCL4rVdgahOX2ODZFAyaclSdlLj
rlu5hEL3ZhY+ZU52mpqhumimV+xcP+8WmpFDH5eVWelAVwu8oywRUq0ulaaM66x245VTptUlt7tv
f39f5Pf+9b44yHw6jqnpjm3rv9+XsUANhdBs871BOQdMXX5XjFV31yv5kzSFNzIwRdkkrI20mI86
9Vn2YjeRsJlmR+Br2Ucxc2bkQXRai6dP/AE0r7rjllMfxe3Nz15ijpT8rFJ9y0SVV22XhR8Nzwm6
FZNHukCWwAZDRgmfgyZp77PJgcxLH1/x6lMkTKIil//yZRhff6SGoaua6WqqYWrw8Mzfv4yh8tLG
723xbfC8tTGrYWvzgf1Ty+KNM4FEkQfC4F+VpTMEq4okxy91sndLjv8Q54oJZ3weLcvyLBgQB1an
lBDiZCAQ1bQbYhgJCwErPlVBklwP3ZBFqJ7LCsixqoqcAr1k2a9csOF+d5BjZP21C4ngJ1RJfHQR
ak1d5CKDlWBgV/r335Nlf/2e2Ks5uu4ajqZrjqHOD/svD7MOOHTq2FJ/n6q62Whmm25M1tB7wr3J
U9TnZ8eM1G+Zk5KIakVI3D+IzoGbKAvZUDjmExrE3gO07OimS91xHQ8ldoRV84BJK9aeUxLcd02U
7K/FYE6xyDyLSuB62yoRBj1B0sJV/dkiczEjuvdxj6XbZ2ZGnumKYd9+jpWjPi/6S2fGy8+VPT7r
vQHYLxKLzAtAXg5FNvoHG0Z+fi0HBnaffFtb2WrNXT77ISQYXEe4csRncxKlmbXsDd3/L7Otrs/T
6e+PtWvYmiF0ew4yOIb1+x2qVa1G9x0SfKeE5aZPVReXJXSSHBfiKeEY9u9YyJ0ir+qOReMiZtDl
zatd6+HBSLrsLhRRdqcluKQmvWvuZd310MGQ8YMC49a5n6xDBDglxtO1W1lsRyu76wvdIdicNJtR
frjnFSS/87JbQ53xkAuBzh2bRtYshkpBv9qIOS1hHhBKduplbGvF0U0K+EK/nDYIM++iybt4ag0r
IMr4xvtE7JjDrOM0lPF26I3wnEeJvgZe299FzBwrDCvjR78jlEc0w3tWih4q3jApb0kQfFdUQPqK
7hzR5Z4e4azdV6bW7CYAZISD2/iiExO+yDM4RT+4AAqWP6vyBjHIqEmfTXcanOuAovRhsKbgZz/H
Nx30S49wZagwa+WzMN5k5WX8jfATBG4bMSpfLe2lKXr8kHUBPXo+i+0JSXt5Wk+he62URQD55k3z
p4jJkftLMO3xHDZN1m4TAPWWBz/emc6o7EkCxyh9K7Wx1JwAqwTEBo5YBXjHRGm6A3F5hAIoyXrL
r9hr/HIK+HuNav1089knd1ncrmTZ0q3vkenXWy9v9qFaBE+B2hYrQY7imE+mc3LJoy+NOSnQprPx
ZiJeeRXnG7Ks5h7jcvLIXktet7LGK51BMhgGz8fK0IHyOhMexs4lHl0Dy5KNgJSjc1+hiyC8qVia
VTouRjXCJmzubDQu6egsfLcNuzlObq+eQJX+dcgyjHqICdhb9vOTvqi7VD1FGvBF5O03sp+lfahj
E5ztJnZuxwwL+8Gzgne3hx0Tj4JtWVeLiz2gd+fmRvhedTkELc9JwBGZygPpuJPZed4Tsatu4UY3
5NLGk+JVqr/u8Ngk/Qvczi2Ls6HAr0C6F4vxdCoPsi4D84omqFacieg89QUaGxU7dX/NVpgAGBjY
3YiYs78uBItbJQM/IsfJIfLMDSIIRwl/zee1Jgfh/ISHZZ0ECV9sBAZvbU5esLLZVqy1RmeFg7r+
CTZIfhBeZZ1rW7fOYwTq8O/fHHI58du8ZFi24TrCclxNNx25TPzlzSHKCHdjxSq+KWaULW2iQtu8
LPAWBcj01gkU7NC1e84dpz0QT0a/YK53IpQS1UJM52RSvIsvzB99YY341LJ/YTlR3wh9UF+isljI
+sAzwh3R0GIji1qGRSgIjkeidsbRDIbqetlSK1iQN2p6mkSQbhJd6zFeSMKN7vgOc0psv/TIG8Uz
KPZLfeovzaLN3/0xdtY9xkD7BN3Fl1DNrwDjCK3Saz1u5u1LQjxZAn2/9M+ol4BhN1QidBwOYeXk
D3NeclVkobmRRWVs8jOs1F1MvKtAeFmH4R10+T5q8+IBg2wyLE39MY6Ktv77u+X823ued4hNIkxw
v4ROGuP3t0hV1oZDFjP41gUtTtBa/jJZtXcXpaV96vOqXzSi7d+GNgA/4LsWbGVHe0IjZ4Mldv8m
uiHZOq0eboWZNus6AOligC85aPPBIbN2kEV5JusCoZOrse2bSI+zC+9xJF1UFlwlXsgXxAKxix14
aPpSLY6eNvbHArOMp2YU56CKpjOiRPmTq4sP8h3NrSwFc5CyKYL6IItpG/bLyrX7fTWPLH22av5k
2FvZGoIbXxtpVW98V09vghlyBgayPXYzn8iatePbZVP39RHUHlBLWSPbPnuVvY6MuMNuIatRmmqj
/geTmTXn91LdIj9GbPOe+bnYxVFNMCVRCWHEKl2NuJu71o2/sz3ImbU72rc2Um7TQpi5fZtX5qnK
xbgv5wbZKuu1xrL/y42XN/bXx1QnRik01TZUk82a9nWB1yNF3fWub7yPul+tcqsAUSuU/nqI+cGj
RuI+51VkbdhSRLdW6Vh36YTwro3AoiyRB0/OojOBg7IFnk2lunXumeEiq8HVjD1SZvKAVlR2cmzm
NL8xFRZZeI47qE4RahlOHUu9/d//qM2vi3xdGCo/Z0OFCWsYhvZlaRSbonQMLdLebc17qSE13zbM
Mr8chh51PviOGguUyV6kiEvfghrpV2bmuZcy1fNNzPYeIyU0SEWWezelE1o3KhCaXZdM063XDdWm
wJr5Av2sX/TG2ByKUCMWbxb1DtA1KKFkWjte6u1N8Hs38qxQo+56lv08+0+tn3Wf/Uisxf9lqv63
h18XrqU7mukYwp037182QyxMJvbsY/UepelHlp0Jz3u3QxRZp3DG8kh8jtDTeIXikVh91smzuHX0
o4bB1nVAiUbNQp5G0wwiNspxIy8gO8sGlGzm6Id3GElaj39BvTsUBspgDNBacfrbK/xbnqpDPUs1
jcm6JwYK7gDCqA6gB26YXp9tqWMy19lhq91eu4D6uhaNuYuP5soCrdkRGdg6u1R1+qg7wryRZkM4
EWcXXxXNTiCiCwGLojzIvnkaX/um4P2dhSiDducrw6aP9Bq6r9Nqi3Yob0HKO++BmmBP7wDGI0Ji
s4kVr2bju+9WbzdLmAuoi2i9c6kSxFj1uQGxIcLBeZCdQdb452LyEN2cG7KRtUvjjZiBiyC/bQd1
Dg/REE3Fiwkg8u8fE1s+B7/NARa7YRdgq207gBCNr5EBJCsTDS3bd2sAOV7WIcEv3AXWkdLbz6Xp
9StR19YumItKD4ZbNZrsVrby6sa9l6jwWAjxmLF0ktWjBXaKl9t31EDt51YD/+HkprqUja6ODYvH
o8JhbnXyu6DvH3EnKk+iFPat8EN92aKs/B2YO4wqY3yd6gLUH64p+yz0i8dKqV5kh07J6oXVjs0d
co/xIfCnZJ14g/KtCReyQ65n7qpwg/HgFZmLT7zHq3++NH56j6xvrUdWMcZuMBTcyCTx0kktwn5+
z/1F5miralF9N84H6D9/1VWZWd3JA1Ipv9bJzp9jlairr/0+6/QIpSTWFL9d6+v1SxtUENsknez5
g22rpwBOyFtiYC8Ul0O2z2vFfu0jdONr+61r4NAlnVqh1uRZb3aJHTiURRamHbgSDEYQOaMeeiXU
hDqzLl02oHmdQA113XLfFST+EApJeEwMH7to6P4R9Llq7A8sPPrg2c2bB0cH+6Ln9bMLQeB2Mhvn
ATibse5dxN1C3IgfRr/qsLnD9yhCumLJwgWE+dCeZd9hwsErqRQP1ip9fY1kWJVPyUK2Xg95szTd
aLpL2BAdxaAZW/2nUIrUO/kif/IpsoKR9rTFivnyWSUHfBn/pfjlci2MvlUpdGshx0qZlc/rpViO
3agFlka53ay7PjcuotAaEhx8rDGfDXOdbFULV7+e/X2/HM3wjauSY/NmjLsl4e7y1M+9J6O1zGsD
sWnt6EqEvGx15t7yrBh8wCn0i8kRTQYkiIm1GChqNbqTh9xrEDPwwnQ5o2mudY0wp72dzXDhuV87
H9Smhd8S6+fPoZHdKid9apd9NOpr1I2eTMcd72x1qpda39VbWZSHIdPaRd856b5riulO1mkp8GAF
0pMsyfpidPe5U4y3n1WtiNDPb6NLZojmIrIPTyNVXCc4GhFqHV+x9fog3+hfXEUz7wctODWjPbyK
0jJA06DehEPKr736mJkGauVpTAtw+TAGl9FopOUy8U8e0mb3rqoMD7UfsYsmZbj1u2l40MvROM78
Q8ftspL4JB5Q4FxACtK3yxUHMgovJy1+0HlHoMs/3rENLB7UIW3Xltbra1kc3Ti8y8ZyKUvXHmOp
LU1fV7Ywlgmd+eyREfayq43hmcYh1DtWf322wybS3gnT6uu9bJCHpAf2uXGFMWtZ9dVC9pYtja3e
BklR3msu4tllI/rb2Ha0k9cCSAJEWn5PECBLkXV8ydM022boKe6EmhdPWH/dyQ7voe7bN4FdKyFq
dPA63Ma8HRxnIKYyDmcosOkJMsDi2kNjJXNQYvP42UN284sMFzWrAZlsqg6L5cphdxxgTT6IYf7O
kuqg+YjIBynFxGq8fZb1xhq1hhJlTQIV9uCl3w0EdMrYGn5gVASwGEvN+27ykcdJG2vnRerI3OvY
1y4Jz5xr2X9YJJUlu+KSZem4532coljx0sL0wqRvQACwzv86uHPxs65ITW7jTLTcgHBzFwG53Fes
+pZSOSCtbHT3VICYUZnb50DltSwVA6YxubfTUj8WPd/yVPQoPqPa+D45M2VJU4ZTqhKqMjET0U02
qSC/l0Wjle/whkAfBW4Ol6Zt36DmWklWvk+A/LdePRVbWUz0m2LwgIcNY7mbRrPeyMFIQi5zeG4v
vaIg7+TF41rWB3W4ayJNPBWT2t0kvSlW8jJaZZ/UhDCYl/VIB7ToTibCMmELesObiY3xorSlQdE0
3mHk/i7rNR/sNvhuaWwwvMbDIZi7642i7lwM+9ayV6GKs1lbpHxBQN8aVqGg2NkPb6NokAAoFzF+
a8s+dsSTpbb2Ymjq6bXx6xi3p3D8JiIf3nql/zCibEeaxAeEqfyZw42MCFScS3bswYI096bP0+oj
9tM7ZeiMu8kPMxjTYrhkwOaXECa8TRzrs7av0nq7UW9y1npDUK+9KFlU6CeeXaFk3sLQYAhWfKWb
OPNRyY/e9EB12WGVlXLr9ZpyO9jogMV6eZBVn/XyTO29nj+KBeeXBjMwlPXEh22rwcKha4rPThIi
22Mq3tOYGQmIZle5uHnh37HDcRYGFA4ysdRZfp+dhB7ckaI8RqrRH4xBM89q44szfiHxLMu2llXy
kAK0waZlaG9IRRKZbVkyuKoWPPUxgFugLzEokjZ8QqnDPsddyXxFo+XFw4NvfORlGD4Vql6tnDHF
88gdmtthPhR6hLxDVu1UL2tuVcfmMJ/JRtmtNI1iKSDxrWXdl35lMmB7aT1C2tGOla5Oh95NSwx0
6uhxGkiD+4AvPkJ8MxrT++hEEC48pKfIt/rT2gcxdh0Ega/cRIm2EEClD7aOcKwGI61DsNLodorZ
XK5FVOXN41ijDrOw1yZ8u6cmw8CgKnhMIpFWTyVEwTXGYMHW8a3yKTOQs2RWt3GLoaiXJkaiTo7o
5VwMbdveBWhJL2XRabvyhgVmdC2iqOge4CWCP5o7p5Ol3uqF/yPRH714Ur8BBf8jAqL5NtSlt/Ar
YT8mlV6vcscK7mD/5ZuoH9TbQSkHgtejepOM3KTEKpBYwc9naal6e4FhG+9U/ttb2ticIOWJlV+N
Gpvs7oemBf2fPBpKlSR/RqzsFjHWCM9lOAbrqgAi/KeT6ekqthKeADWy3GNf6jtsFnkACtN6zsrM
uCm8cbzMpbIp+Kb8IHsCBZwsFM2YEDFV0yfbN4FE+0p1I1tdLUNzEV17IPG06t3Qo3LnThtZJGsc
bXsCeutpzNIn9KjMRdoq8dHN6+Cs69qfTIbdSxik+a6AZ7O2EKZ88XNXI+xXqKiy0Op2wVEPmvy+
yZhBhI+wzVxtl2Z1gM0sJ9TupUHvdl0MtbqVrfxYULlPqgR8Fpfs+1UFTOnZREbvbPfmL58LKTBd
yzFGO2x07BkttavvcRzLgSaXWHbFVnjykVpcOVVavyCX/gIzid9n1C/JeLvfnckDqDUPEnBPtkMg
sAqfBwUOSC0DW+OXKUiugyynXzpV4Xz3+xSBCjuq7/35k1I9+PWTAMHVL1nlv1iKr3ykZffLJ8Hq
3U2KtWAuFaBE52S8TNHLQ5U2m/+yyZtjHblM1l+z8qSHdFO1CJwBQPr3OE+beUWgqPAp7CgwEP5s
44NeZfpzqkdvkx/VZ4T/9OfAiEGw1tXjULL06UdvJTvBxcbWGKj1dUjQjDeRCapIFmfA5BYVOoMb
xyWcQelXaJMYO3lFJCJBWRQxyae5dQyjc4wFzUVjV35D9Cc85bmX7YIEnwVWawh/iCk8+m6SL4KI
LWUeDrBL0wFnrMR6lD384QXNt+5BtgfYjvDZzUmWQo1XUTqqyc3oBs9O7VoIphjsxlVr61WGMgMJ
nSPcUuhBc7FWsmgXx1EE3oiim5QD8pquvZNFs7FghhaNfgic8YGJ+Fl3rOzejrvsPmbLARKTCH1X
8Cws/YiHN8zSg2wFMdLe/v0d1Ix/C2eR4XNdVRCrsWAJiS/hrMhmNilrp2eHN4xbAoSTQVZyYmL0
UsSxGsy0o9tWqObBqjJ+VPytEO08EqjWKC5e9l1Xnei+qPL4vsTEeu/EoiE9FkEsd9ESVREm3tZq
qKzHvOhe1Y4Xc5sazdmvHdRWimmfKHr3OnX9tJsEMM4AcbjX0kB5YyIEdrJMHHLAh1+HQw9p9k7N
o9PPVytaGLKuY5W3PfYkzyPwbDm8Lqb8piA7jAEX3coZTpGZaXVMQZ++OH99puvW8cFxM3Mpe/kC
QT+N2fEgr4EmEsm6caU40bAciARedBTmLgXmCz7T2+mzyhVgYowB0TZZJw8eVjwbE3Xd61DknLWj
WVovKia6Rx9/xV1upOi9zWefdf/p7O/72ZH71/Xcn2dfrhKHrtgCnSaHqN7VneJtoyAMl2zQpnmX
Nt1paZBsRNvlq886X2unVddqxloOkw2dqZdLM7W77WedLRwE00a93Ih++gEOHHnMWhM8eb66FwZh
rEn0KFXXoXOP/nu+tLKgfdM78Qh+LACEo6ypgMCkOuXJKLv6/e9/3/+WyDYM9ggAMixY6IRtZfsv
CaPMYpMT6k3whlBNGN9Y9q42skcIXs2H5bRbMdbau+o7YhnotnEu0dTfV8FkbSH758cc9ftFDnBw
AcKKH/l8UJD1X1kxSFBZ1Ovm9Pf/ZONr1sSwXWEbBDctwzEdU3wJnFma6ocBWan3aRxWkTvVQB84
mEmB57NtNzu2yfGiV72/6tTBxuIbP7uFnprdm53VB6h9wM01KFakESBPpWn/5oPXX6QiVW97NMMe
lDE9W6navxUVN0jHUmaXBito04Wf6bdjUxHaHEz8tfOEl7zlOhq2ibTIM3mQHcnA9/hWhfl/gSAY
zpeJiT/csS1ElC3bBE8DQuX35BEsehAG2Ww/YDFhiqTMj+Rn/NnIm1N7PqS6nx+9As45Aez9l3pZ
lD0++8q6RORotSYmXn/zRb70+yx+js1diDuwmiI0Yc3+3kDc/BAI9w3iADGQ2hwxaLB9sXHMmta5
C0zQ5QBz/iKrQGsNe2bSCW1aGuVFehUbp9oJzR1ydMO9WpQ9YhoXEeVcUun4bfpVi2rLPEBeRPHK
YAEswD/Ii8AwG08x1nGyUdRtvPaK3pSJkkNCjJAlJ+n5eD7Is6Y28wUyy+3/5+zMdhvHsm37K4V8
Z11yswdOnQdSjdW7DdvxQoQ79n3Pr7+DdGZFhbOQeXGBgCCKlKyQqM2915pzzPWXHVkKq91ZDjT4
qbhCASRbtYUJTi+e3EANu3szMcYzH8htm3bQveabcnjGMRXffe43KI0ySa6Pyz7EGSLLmmOekHlj
lA0sVz9QyGxQ5WOilL/fWx5bbuJ575eDl8eWvXWjmTvdh07TT35xkO2W4sOY3OhKUVAX/+Nm2TlZ
AO83uTYWh2X75245AmlM02CgSWuTtytN0kadr7zKfCOjy4iUNj1b83UYeUh8mprs0n9ehhHJbwhr
bem/z3vnNB8QnBmdRNQCy4t0ZSrf6O1m2bccFaZTtYO6OjJRma/l/+2vKt24Cz3t978apYPsWoOO
FCGdJgi6BDQmIPeea5QsuNIK+4Jx07osm70YpWfRU8VXATAcu0FklzRrfpAvrJ6hymvn5Z7haawA
SckwykJjmTghLll2RKzziZGoy/Wy+fNmeUYF1/XnQzLNB6dVYjApTS+dELgAYxOZtQlkQzotj/28
CQw/cP0iTPZUj+MDDC8SAOd7y00teWPuLHfpWiUb2KiXqA2SY+RnELCsIltbfA2rKiqqdQpmA6oE
PGiKXAPGt/bDL3P4GX2X3dUNdet+FPL6c7Nu2xub2CChal7u6llF6aUsOvLoODiw+/acRdOR4k9y
8unhgT3VLcdrNPVxGISxbvV62i6bOeGAjjaN8aUMav9bxYxFsRPtMZnGDsPyL88yuusUkwzTzSai
LiDqF37N+xHR2qNn5NU271n+5HlQQLQMb5cDIL2Njhl4xvUQ2t1BL3IQwoNdvKAGnV/AKiRrlSEI
OgAWEtftqE3OsgMJ1A2Vkuah8/wCugxA2ThDvR5aYr8coJcwqSWKLp1Fnmrhxqmndfe9zaLVg9HG
yrnazCacH8MKcCLioRgDG1Nm9coLhfZNq5EczbsjK0bNbbBeSfvKWFuBPuxncTG+L9BzUiAdyoU4
N8irzASetRgz/CLeBXWR4su1m8OQ+78bNsTQvdFPKG7IQBvPVVnSnkKC+Vxr01oJG+kCb2G8HW3q
SgUa0qs4E8OtgLJ402rHZd/ySKWYBaqbwHCXTWoXN5qmGXsyFYNdHarqJpaV/GnM6s3yWRhD27lB
M9XnNClp4Y26/vnxAmJeZVmePSsqP2pSeeTdEAzlnU7g0/LMTIlBoBU6noQaAY6k+fbaHsbgO16N
zy9CeED2egtGp0pWx0VOysw1KsAIUgfyMtNgm9YlPjnMraX9eWdc7pAk9Hnn37tG+f/nmD//CV4n
q9tqnhb8/BOSL/S/uSyLP1+VSaZSZcSbmqka9tersq77jZ0a7fCgaZN1iZP2QnxH+ay05GN2MFq2
y2YGtsOoBAWzis6g27eUIMd+5eW+1MV8PGbhZgDxMAlKEZL4P+5Jmmkzyxij7XLvc29p/E1rEkzJ
r8vWeWZFW9IwCchFQqR+XfOwdqjLAg31vVb1gDeh7sqVqlyZGjDO5d7Px+z/8thynJ1fSA11Riml
KwUzJtmFFKf33VRSeUxsb9+JYjdmU6RulcEzN2PLledzm3SaDTxjmChD8ty1TbJS68rclzZAUb2+
i0wpYVZmZLswCFOGZzajsXsjfVG5xsqkYvoL35ajqACka9UiyWzZrLx7E0nLY4FccNPVVmWckyEr
Yc2FxaNomX/UQUP+47wZFvnKV73q3k8n7YbfH3O+WaAzmiQv5TaJmwErPSv2km0AyenS0+U9mt6w
WbbGuLUvy72qtWQoY+TpxSb4aWd5UDLSZwha3u7nwcvzqVJt5Pmpn8cuz01arsbLg91A6njoq7hk
VcXb+qFcMlfpi0dKwCZKgCLZL/+TyLZv6VxqFG/D7qFrMiq8/I8M8gpcPOUDxK3M1J+LNPwRRFP6
Gk7Rs1blGtP+weMEtVA2Eg55Px8Qcp14CPWSoa63EVvP06XPu8scSowx36wytrWrqbyJnxOrSmkL
z/05lYJQSuYC7rjt1Grpxgqncsd83LqnTXyjqqH6o9C9GGKir55VNSjOfllzEZp3tMF0LvhhPdhy
5u/MsOo2Zc+AU0evy35az8F6Soik1xp5zmbw+rXK9P+cJMwresUufgg7esTl1YH1E/qeRq60Wh7n
U3cj4oGfZpbqtm/NemsWtvQUAK9ZDkjIj1qLXq328NWj+yykQDO/oOxrlWuNk3XCPaxe6qKjJTPv
aD0avpCspBvh1d5hStNyZaS6fR31OFzgkn6rq7wGX1b4Dzprg8JXxsfONIvjWGnwk8ZsfMTmEW6a
UM1Q5LM3LACrSkQ/nZe9FZ4nU8seoSwN54rYBJYkHBWH07QdfQkYUhtOj03Uxq5M/M1heZJp++sW
dNu9VPfStZmRJLv8YXwvO9MOutXyJEIXk1XjWcYOpFl9qiLYLNM4Ieyo51VTGKkPPzfJifp9syy8
6kBp6T83l71hRclheW4zpyuFpU9JN6X3aGs0/vXA24d+p/9+l0tfN+dTl95ewcYtrf+0b3mG5Olr
NTZkNCG7OPM8/akc6gpkB8A5BJiU7GMaNJ0wdkk+o+m8QiZXyowOxejpd/Fk3X4+ntgGVTcUslYz
eDfMpt+Xx2umJG5aAwTAtJRcp03ROMEsNZFG4lrSwNIuxlT2Z/Sf5EFEYHW7FmENcN61mTXm/vMu
eTXmftn2aMZsid2EkcNFFhiOdspGMJZ1SVTP52NlaZxCeZL2/yGumR/zlZsRqbbHYMH0FZVbF4Uv
Ve/fmpEXvnd9uSWpOA+cIn1JCQiPnKK9sDLWAyePI4gW/vRej97FqKz+hfSdt6nKlWcxaQNUMAB3
A2VvB0o8mF3PNEEKJqwgMLDZXIdkD55mZ1Hkmu8uBy33arUhK8qyUnd5TKqwzDhSwGuky2vQQQi3
8Ds/lt0/n2f1RI8FwZSvOy8dHBvMOV7T2F9LRqmdWePKuFkVZZfZUXtCtwUmTg/qOylgrmxNVfcd
UtzF81ErOtLKz7ru090Uzqamxdm0uJh8P1UOwYTyZ/Y/NSPRFIaa5k5XDSYCNG4o9mF/KMiss/2I
iQhmVsHLX0NQ6/Z+UD8pcz7bcmPPTuLWT08ExEuH5aHlUCMACunBOV39PNYMSB5U9OAqiSp9JcTo
X0TaTKRXGSPJdIl2aiK5Wws7z+7JxRJ4b1X/RR2QwNTMoZ0uLlYxWJ/XfIhnAp+iPdgh8MPllSpf
+f2V8jmgVTUksTWkSj9R2sr1MDhZ80bCNPSU9lMC2K0vw01tSnMuAnvMRIvwIZLP6aKEpGoSNVfc
SY/DfC9SyvToF1VzlZNA+Hkv+PdjX/bmft2vZaz8qAPkvU1tFFfJfDcwZHkv6dwsm8uNrlqZsf48
CLKhLgja4FArNhQ3V4rwugO9mVhq8ojkR+wtra1XwsDqDC8DMlhAdQC7WnptJSo5rPMOeGjFqrdb
a1/6gf2tSlo3MbSBjBSk/1nfjZtlE93XjiQ5/Z5sn4h2MQawBPp2S54rHzWz7zysve+Etodums+A
MkmtNlkSZkewvGiZwe5uy8nvbhR7Gt0gwL0uJzQf1LnC5M+1pqYPtZ2VVY8/H1ruWWWvrcI5zVAm
8EeJU+tIIrnFoh/fHKQ53RXz5vLYcjMVzFwcPIdERFrA+SAG3VQUwFyFfhgg3QKUwrI9zdtD7aNi
Wra5iv+x7afVoyZnML8y+UlGP5xWcvbBAhFoZ6azXkJoEMSacYtW2NgEVhEeDDP1T601N5ykpnpo
8wz6BWTf9/YlSeL8IxNoSKtKWA8Swx7CgaQ5+X0l9rmZxtukbMtbVp0gPtIyeekI3FyepXTFxR8Z
rRDueS5D6/avK39C/9V2Q5dQs00hUxa2dV2VOZ1+rXlRoww6Sy68Vz2f8QeT6h9San14Oz5E7dcv
aTytn/QWzHVEwLobh6dREI2n1NiKJV0JL60YdiQhEflXeiozsvwcRlW9a+2VahbhNi3y4DbIbpO4
ueSqr+1lSVf3VAsIdMmLxA27FgWMhtmAVZO2yuUR6teQyAwdvBwOWhifm/ZR0SRt1Yzw26jbNVts
FZST1QqrSBMQa6HsjVl8Y8q4ggBKPwkFuFamPkXvKGfV6yl/IIzORukDwVjQ3yQ5ysqOsuIp27Rq
HyR7IqjIp4GJ116/opuauhgrpYMZ3VH0gOot+vqijyRxeR02mxCK9EGSTVruEFKdjJzWTYoyddV7
5FNZQeJ6upJvsHDJm95L1M2kv7aayHYdpZa1SX3c1QGZbqiAD65ZFcy99XbnTWFyhRcXrcyEbijW
cwdEL4ZOMtSkkLdc5/R4Yh2Gc1o6gxxOdz3Q6EgivXEMuOZj74UpImJzjY5JWiO8KzajagknDnpa
93FTrmSAbCQ/wJKRevEjzkH2dUZWrjPfyxxJKtNV6oviNkINiKRAnIBYi1ODxylWwpZEhsCFcDPs
ERzbBxIMAZ/XGKToGQZ3MaZJNxkEJUdy3RAhltUODt8KHibN/KjZTXDsgTUUjjFQMYim9jWVS/WI
fObFD9StGTBnMso8yhyvG8s91XC/8dNjqmrfhshQ934jm6tYB9/LrMV3I8VuyI40anos96zq0iNm
/vRYMkiPAdDXFkdGFXnFXaAV97repHs9pFXtaQfK1xewWMYTY+8usAh3J3fcCrJTrhrRYyUlW8Xs
e0KtwtrNaUfeaIjpukpzksBE/VAEBMCRoIdTNnK6rmtOrbGfkEGsZ5rnhlDfU5tY0ynIEahIJl1x
rFnHwiNlVsaRtTEHTd8XZfQtT73+5I0UZWOYGZZSeVftKG4s1qMOQ7K1A1sKFFoMd0pUteflRpiQ
E4cyI4IvqBBdlbJ6UMcaqZxqHgu6sZceJcpqNALw/SYxtIht3d6bnEY++aWlf8N+6FhBcCipYu+l
VBp2o909p/jHT5oY0EarfI0qAldXqAQLs6JH3Ih+ctVVABK8yRLbgZnsKhWmG0rqq9yXaxEKLi/j
MJzkLL1u8OSRTo++FpM8eIxRbVZx1hKEngZrChb2NvHNfAVEeWUM/g9DqN3fDGvKr8ttRjVd0U0d
uydVAyJgviqBIZFlpl3Z2RuyI/GYj+ipyI4xOwlDTmNKLLowLcOQWhdehLW+04sPcjPMbcAVjZyU
mPj0ON7HdNnbsBtxDfPb/puR99dGNm/R1KgGIFdWBJ0IU/viVFFkkVRpWUTvA8lQIL3JHOzl/KZM
lJzM2rG/EiYpKgV1ILdg7bhJlNpRe5RWC0a4mKByRCNQcTXZqIpRb2i4sGwJm/QmlzN7LU+B2Ezz
WJvFfejaRqKutVQnAygPHptR/rtP/NcqzfKJI7xWdOT3mEL+ZN+klmnnMc62txSg2R7monFAsbMi
Rz4ilCmBh0VYi+dk+F0dyrUeyecJkebCwnmoW+5ff7i28ku5ZXk35LKDyLVthWbzV+/+gMhfdAwo
bzarELgnbUWAd/7eWcFsWhqb1aTZsWNEkFqswfpQpfi1bZrh2Pb2tMs1a1vKJmsWyoZXzA2HvScF
CM6a0NwoQQlXfoIm2XbBExow+VxPwTmuTQVxRxee0lYk25YkDn29lD+IqnyU8tBzRBHdh215x1XM
XvtFn5JolujbSlYfw4Sgx0iD2qYZMdS4ucEQtXbLxwWEqC0Nea343S5Na+EGuty5o69UZHWZ2Ijm
zcowknXdmwcf6xe5D6mTDqRBAur8sJsw2Oph8yyyCbRikd/mlmbvha/s+1C6gw0WfYv51TqKZb+k
ObBAdWzlA7oc7SrzuYDkUhJtdU9UB34p1axrbtsPfdQujAe44KpkPfbwYysvbo9Cbho0tTahDXJx
aMq2OSUpccyGn7cuvOLYiWUrpE6kXBOeING/CUkqrcfp46+/f+VPsxrORFp4Or98TZim9WVWk0NK
NUvdz94yUx6uu8ouiNfytN6lr3NXB4JlUUFVXcxnZ1HmwY3OWPDX70H86Ryce79oVDgRVVqqX/vA
imTWA3bW6U3Jk1dS3Zoj6o0Eulzqo1KFFLM0p0VcnRB6bFmB+btgVIY1JW3kz31ubUJdvBBM0J4G
wnJBw4zSIYEpEI2ZvOr7ThynnljQv37bypdS5TIwETOg2ZZQ7LkX+kWeocQsJ9E1mW9hxcknx/oP
u+3FiuBBICGeX+4y00AiMzXf9GBN8X4HPF39nlvDjks3ZlVyCJmEFP1Z6gqH6qu9r80xcSKLbALC
DFyF74ypsKXch6Uir8cgv4IPJa+a2j8oFuwJjwhDo05X5KcYu8Gf6hWVU2vbW9T6+iaBs5KSF0o4
04z5Th49acg2Zg+NOaBXfSiRj65Lz4PE4ofd0TRG+jm0kbHiEkna5lHtlNH4kmn0NgMckW4sje16
9Adzk+tWwDo071Z11JW4IUd747fqJsj16kbtmxTvfGKuB3K7Np6mRcxIbGarut9T3Zsa/G5quao0
v3G9gomrHf3AGBjU5YukafqJkV1fSRLxvYpFcGiJTd0xo3CkFubdY5Wzd70WfrTM+3AtLXPnYdyB
4C2uirpBTUzVZcuMQdnD0A2BBr/KKrG+AELUqiNXK2+CnTH32jSW26RfhiRMBtqu7v1h3YMw4xKg
Z3c2VPYru2vfdVCKKZMaoVwpGOKui5qZ6gUBEus7Gd3s3huPtijiq6DsFWfstHCiWpK5epm4I9Hn
16opEStbwrLsZTvIHDoX0k2YPWUaAgaSKJT0QN4mc8NMWfn9B7Dx9K7ONeNK6+rJbShBy7pyDeB+
jjnCTZhPTf03l4EvhqDPU1kD+2BSfrfB7n0xhLWyZ/O7NL03owoDZlNd5sSmZG9iFEgbRQ5bms5d
dzYMvTtrvkK+Z+Qf8gRrO5OHzaB1d90cOIhz8T7lS/nrX9qfBwhmALZuIzhQDGH+CTCjin6a4qGP
3/uwvSAbVu4UG7l7hcLY9Ri3V2NbJdcNNDR0Ep2riBFHmmIpbqMzhZFUUr3rWsm/D1aLgjY2VUSQ
UXdn9vd2br2M/ljc+/T8/04sYn+9tjJXUQWdGFW1bI1f3q8rRkMJ67QmsuBd8gHfTCAV+9x8aJKI
Cxf40o0xiMEJJC/f4dmhPYQs9g7a8LWZ2PtMMfTdspjqZPUk1QN6vWwnetKy8pb1jkI+heOjrjSb
vj6pSrGLKBxuFcufQRwYayCm2fuqn2RH9eot0UCvI0qxZzW2EK401SlKvWpLbTi+T7uKshmjT9MO
j3/9zX1RsC3nlaWxeLNkXaB1tb/oZaa0hQgwxNG7lYp6bceGz/XEw/ZdWzdqWMQHY1CMNV6p91Ei
KKod9tJY64d0qNa4lwAQ98FJHeTqqKdBAd9aeTIJrr9WLWlHYmEnNdo3zL6kQWLWWKFeDJ2yTjqX
ogpMj8gvz1PmfW/llkHNY1GFz/XBw9dzqFpY5H/9f+X8+dP3jf6HS6iwOEkNxfjyI6r6VK8tP8ve
E12XVyhp+zNuYJug7c43dyGTnksaxit0MtnJnvw7rQk+vHISbiwLfZNotn9abnKb0i7kHiAGOspK
7FZR28Y3DFXerrDqZyKYh6NEuddq0nUoVWcClQcADJRHcTeeNd7btQZwKOTcurI1n0z7RNKuB9p9
5zh7Ds0dkRoJaZbkOMDDyWzV0QsLu6usPpRGu/bo0auxphwIJUfL33QypF1Swlp0Mxn2+MLkWkLd
68rzo8BtCQ1xaj+bmx8ssaZbPc2cUTMkQk1SECAYdC7gDLJjM1OP/NQuibAHCI6Whjemt9I3aUzK
FS2KC/rF/CyG+6aZwiuWnD51egNTd5oVpAx3iYsQXLiT+sAEBYln3b+3Rnuwy4osH0ZrYOAOTcX4
kjCpcyYEreuIxBMnnTn8hl4RVVxmZ2aQ9sEy8vBAEyt3mljTr5TAG/ajNX4MYSvoOmTK3psTXT2R
vQdtCcKBOqZDaMBwLEjp8EpyKRvYfgND4UZnmoJFjoKHDLRmLoVq+lyB6zrTIXrmMHQVULEo+WZo
FZmWcwKvsKi5oRnCG6Mc6mCsT1r3QYO+uSTMHhzwGDtYb/1W86r4G0L/vVdRI87HFyuR/COLnnIz
+FC9K6R1TjRCHaI2Lh/0+QaHtENCa3H0veIF9s57hQ/8Ssn1M2Bn7VZr2+HKhKbaw6W9iBBJ5aCn
r1lbnTQDKn1j+dc9OVvXwFLdWklvSY7IP0yfa6FxprZvPmbKZDgjrYdDJovzoCviblSC7WgV8XXP
igfm2dhcMSxR3+6DngihACcter0rI6T0D56Ui3GR2uuIS/kBxft48ltKVZNl19c++Wd/M780/zTH
NQ1FV3XWj6atoDf8Mg53JFNy1mntu0F8jBsHI9OeFF+WZbeMoUwZLpZVckLWG0GWe+FEPiAPQ/FX
AcGMWyOcXtMh1LdJDHA+0gGPf6fqYTpgsuxdHM0VKubxXP+OJERiBgGFxxDnn/BmOLGR9aS/eIYj
VGzSfj9aK8Ufwfen/XiU6+9xkl2piD5vQQTkBAhm7Ql6lb6JcuVjocHgGtmSXaLu9IEeEPiy+Dmt
u2SFdYyrSBuwMOdv9Wmob/DEiC3mAbyhfpgfeqBa8Zz3mdVVe9dGQnGn7j6l8wV3bYjWcgYaKJiy
98FCaWQMXbP1PRpK8XwKe1V47qJuPIWGft1MRfW5qv8/v1Dj6oUi95qDFUMM1nzZ/N/7POXf/8zP
+fcxvz7jf0/hKx3J/KP5y6O27/n5R/pefz3ol1fmr//+7lY/mh+/bKyzJmzGm/a9Gm/f6zZp/qDf
zUf+v+78x/vyKvdj8f6v3368pWG2CuumCl+b337fNevymQXM59+/+XrzX/h99/xf+Ndvu4RiP02A
//Kk9x9186/fJMv8JxwAKKKWLUOp/e0fcALnx23lnzp6f/ArssXvHu3/b//I8qoJYPSJeRePM/Yz
KYH88Ns/alJL2aUa/8Q8ZxJ8MSMB5lf87Y///e/sv8+v7b+zAKli/Frf0DW4YSYBhbKMCgV5hz1X
nP5D1RvyI8fkUwd7DQAxCWe70WM2OZJy5D6N2gxdTzWxMsIRe98czloBV1hbsDk3Why+GUPxMZFz
dkXRriTNOKzWvie7fWhfM+Skeyup7S0VCNTJ9n4stPRoibp30rCVcHweCtC83xB2W8qrr/bm3VDq
x0kaLHfQzem2r2Fu5ikcYMr83rWO084eRMD6EpaVUSImq/BAXxHL3YFGx6mUPKFHAQc+jE7BKnJI
YnmdVVQ9e1r6oy1WseWPqyQpCNfRtZL4ueSHVFEHVAIigiQc8seagd8a/ekgq1hwWV0N/hVBI9E6
M0b/qTf2UlvC/M2y6lqkGQntqn00zWlHNFEPtC+h0aGqtBmGfo8+VBwb1lTXTWZ55M2pzuR16OnG
jmiTcA5XiapHeaD+mg8Ig/HXyVu1QCzc6gQ/ByHIFTNaE+1VnpebxhA7qyxBtMkV74FPIxE9ahiF
8nlKi7qTIpybEQEL9JuwtYbSrYbO+qzz9+qqwHWu9IeiqjInHHsmbJO3Zu2Ur83Crx0opIUztG23
hn4xq2uUq1gb36t+3MnMd9dJLW1MK8m3Rj5ctKEh51tMrmbGA8gELp1RL7kD5DK37CSA+ZG2nWIq
1kOk2nvQQF5IkUVo5roo6vuU4ThmdXvQsCc6YRUlm8DIbMqAEDwm+2Ipe5wrSAQw2K3THPq5phtX
0cxxKmFD8w1KyK+jFEuTj7mP8nqOmHXAci97yiHua+2GgIGMfh5L2y731GtDYJ6HNPud8O5+k5E3
L9oEyA8BausyT2XOyKgFHNcPrmEUyYqSRH2K88hpVEOsslZdNchBHLNt0mM2GMnnDf81fQySuw5k
bVzUtA6Z2hSAo3yRPXsevjPMs64uysmRrLFyeq+4SiGUAA1He6EGFJcz0QL17Bod7YM8Zys2K7QT
DqS6ktwd5dYkhIZMiIaQvRhCpQhPcUwyuK8qa9GSgtlI/X1pjug9ynQnzU2URGWRBMJtZWTRMS2M
+hZz3rgK7NRfh+ZKLcWuK5UIzX5wyjzlRaMKwBxSwZVLs/xSooySSoXrK/kp8LTbgAp7YbstHNkV
pFa/N1jupOGNgkl7PbRGCa9bebVSP11JtYz8SPdO+ZBcSbZdrUypHVeqjQ570sg9PAxz4yEnfNNL
uh3QsZw+2RSvp6ZVXS2qNvFo6EdLiUk1TQLLLfV8Q0pb4gb0reCZ9124nkhTJfj6nvFSwpzPCmuq
5JLyk/UYdVbN14k2KNDgg0bB5Gjl9JhHCug2Ql0o0+TXMlHmNiDZ1TArrfIY8nGuMbEYTXPrpwXM
t3WJwE4J0403hK6hpXzvsXQJjLlgM/YPXZ5JzlTR45Nq/otGiLpHMPFnyrAylf6FtHiStAsSKkuo
JaWSOJReWseQBsNFHlmfsfWd1fRmKMF2FjLnNqEsfWz0TolDxQ2slyp4ZuU/bN4NpDBuL94ycjaZ
ODradYOSOhkKMrPr8mm0pmidWF1I2mOcb+DkFKgwgsHpagIagzZa61kwXctZ8lH6/V1p4NDWSNsp
czpwkwejdtiH+PGAgsPNatXgJRk06kta/ELKww4XFhrgpv+YgxEomOWvTVIQglN5MiPvsG8ZNVfI
A+khlUBvphDGpU15OUsjJobEFNEx0hCQ3KV+8tF1Ks/SRvg0BC7hy62uM1RIUl9eJ/Z9YJGsFujT
I5Q6xSkSch/Jwyk538a6PRtFTd5Q+T0bwus6oQLmY9ijgE2pu5hYm3hW+51ZY7gvIjhu1BNdtUtI
3jFMLlUCaZnpuyGgaVcLJoS23b6hWZ/6JbC74o0lQ+9fIwca9mKUz0aj80Me1EOUWidhDrsA06Cr
jSpeH12QzEYLVRSyvzXlQGb9oj4KL/megHBwTX98K0J5V/TEHREgvik79cmPC+z1Zfg4EAAY0IfZ
Kk8sNeN1WfliheEhcFPQO04ZmrKjG/VjmEcHD2kYAbVT5MDXImyqnkhZ6z6QyZceBCfV81Dsy4hS
hITb5iOfCApuetu6Kpoov5BvY66NZNorfUBWnfUkMHEfc9PnI84h+2MkVx076C+yfbaaxnKRN6C4
ZZ7dFdXbZGlz4GRUrRv+ltNgchBx53ah9SMMwxNmXkTcHmkcjC0PUlXfiZ4rK33Qd02vDlYVSUQ2
SZvB9i++vvfKYVoX4OzAMujeISBpvsdxuYJw5m3Qrh8mCbBQxO+jiNNuF4+8yfAjrPUfGqIDNEfa
Qyka1tx5vU7tTpB11VWu/RTJ2u3og35qA5PZxZjvRym8Y+ixal69Nkoaflw3mmQ4kC4NwzsXTB5G
avLGxe6tH7rUfTNk8jhV7d3iCrQRSUw5EZd42ruhGJ9JUZZWRTxWK4mqemKAQqlV5TvTiHxHcosZ
RnxnzKPXWQmPYDTFc+p1xZm3hwREHcFvceEw9fhoqvKwCxV8Ic08hvft+KDxw1j1LKz99I2f6rST
gp5rsdZuDL7iMRVMZUpza1eQJ4Y6XzFbOuh2RJm2y94x4+5AXBMIEHaA1A35qfb0WxmlZuUX2ms5
3HilaqwmA6EGXEPNCZlF+bUeHFpTqZzJoJ3aTpTqK1cJLij2oLL51CkTlaErUgCAcyktDFwKtqsq
LFhCYg611nSDMn0RdnJpdPUkV7gVG/27X38b5hD1mUhkijXgEjyJFsq9qyZAWZeMuAHsyM0Mc5s1
scuJjuyBxX6cnswq20d99WMaKZyUwzW+gFul9E/Cyt9EaezqctyLhqrwGKHHKR6V0VLXlAUOcilB
o5CuOBs3hJUEpI3QaJ2Ypx/CzHrJ2g/Cg9ttXuNNRnWfOn6Sv5IGNMavajttg9jKWdSZT3XmnWpf
f0PcLFboit/D5IzDQTo1U4dgLxpSJ8GZFFmqt1JlPrEAXX1V6Fd4lXx3tLLrkZ4rLgHze5gVh0w1
2hUThJNfUAKy4lmKW2UQEWxxIZrFrZn6ccK6onuZ7GQzGdONWfkvftc8GJG0t+Z5JbKBffamqf61
rnBaU5DcIFC+DIQR83+qNr7JhTQSmqvU0i5nBM8lHXVDsAnTJ4n1/AQXLyU4VLKu8m5cKeU688hr
GfrpoNfJnRnNpUhffmgUUKN2ytAypPJ9OwKuQMgZ9/gzm+FxQjoyT069uYcIvWGOfQkEuUwk57ph
Y28VumUbYcP3KGObb5WVgFPkBvNbS3YVACKuFyiP0ITsrdcp69LWXocYr6Mmvttxc4p86cUMrFtd
mUqHyqnr9VSo/YkMH7xnXUEucZ1bJKnfiZi6n2ro9wrR0nBumpXX1Scgdsq2Sfj6O6O6yrQ5m5iB
ToP7sgkhhxjUV7F3RXTg5AQDwv/l6ryWG8eaJPxEiIA3t/B0oijKtHiDkGsQ3tun3w+af3d2N2KG
LYoUCRxTp0xWJkrELBlYDsrtkBHTdj+AJdxTAGjZItuPGvJ8rjoXVHO2l8nKNv955fd50jT08w25
8s+7f//k9wWZsRed3+f/Pvy+8u9TQ777MCRCg/8/3/z74v/6+n+eby//v/fQ+XxQ4LsnmVf2kvf7
Pk7Y7j8/Yve7/1zn70uNJoWmAiUGKkV7rUIl1AAD8nvHvw+k4dv9v09/f9Kr7n//bmiV+74RHS2K
Fg+sxkfx+x2/71L/71v/+R3AJ/xUwmSz3IOGq/bD9kAmWUKfC2JTLRJhS/v95e97fh+0tq/2s97S
8UfP+H2FnuT//v2/T8dMWiBwN+5IZOBH2P++IlU64DtGqOqScj9rGjyRzYyXTPEVklp+Z4wzoO68
B741o4LQLd1lVrKGRjwg+3sob1By+v1xEOLHsgcjNAQwihyFU0eDF4hsEivSIU1fTC+lW6a3I4+T
em+mzvw+XZQrcNEz0ud0bR7wXCCMfCmCMnLqt/UNj1RO7eoLmR4wSA6e9D55lmhoUIsr2SohSPW9
QRTkoOD2AyXKQ0TC8m2riBqX/Nl8pAna/oL2AobDdjlK+MNO7kIkPgIvm/zhh/1LrEJ9BOxacWt7
JzlUOoCAMPmYMDwFih+BHhQbYsHmx/6r1By4/IrFQXCgGm+ILAirfedocZXP7kQKuXO6QHnDlNjl
5KPw3jn04L/Wz9lhhBv/7lLXpzFRzl3hioTYwJF2glOUctOzClefFMyUUVVPN8cHcs6P+dl8XLEW
sM4EJFtFqbFjgtn7udhXT3HvV08C+bP8yKN2LO+VvSJLIst/IFkGAGabdMyizLcA9QGZancgHDi5
Bp8W6XhE78zu9T2F5gA+O+hYLQf42zI5HMnlxkZsi6jeZkJItYfQei8PEAZzqjvqczTyMD+l4ovw
8dhVfh+56CB1jnLIr8UNA50/JrYUVk5+La/NBTSZrflRTk+1CxeoTTY7seGh/LD8P4Z1Xpy5pqS1
ULSC1tcvBtfS9z1yImAzMpn2DhLJDiGmWxdu+qHaZdh6yx/1XHtfBKbx0Tr1k7sg7u4IN4TKjhAx
aZe32ZHPuZ0c+9ae97WH0pOquISHdh45j8iQt6HpPmbOyK9tSO15rFJXcNTH6Nvcjbbp9qH6Hj2b
9Hnagf6YnPSd/l1+8u/EWmvfQLt/Ji9SE0TfwuD3b2oKpYINma8H27uN+8UAKKHVsa7ujrwh7G3d
/REfy7fCodOusKvJ1neCN9sVwaib3KL3L+vFfDQfwS1roEu8Wd1F8d5CIFa2Ze3xl+7bNvx77eZ2
gJKNEduxB+frT3brBYc2Fldxb9XDOX76o1EJdNvcoRnVls4G/Y2owWuhPiOwbEOpQhHWlF3JmR3Q
W4H0tIDCeaEP5+FHeXpKxp3g/CB+2n7WvQ0UKz0jnAbZuOQML88ATjRXOoDpJqRl413me5C/QwUK
ypyjjGxONzmWtyV2G+EHcqDz4vXH+lw19hoiVTnZW/tv0ATrIZkZqeqUuzNin/4O4luSSTdpdf/7
tyQ0/HhfQCjek0t5Gip2gN/QL9cxvPF+RXz6hc+FViloIB6xWctOHyaaU07u7NSv3ZEIRbZe1YA8
C7keZ/1isX2dULjwW3f0kdBJHoZTe+6vPQCrZDmbpxkYSPKahPOuce7+j7prQzoEc8tNetfw/lkp
P5kTWE5OjGobi9u+fWVBGwqO+UzOh/MbRsMu5VIQMUK5RnWzk/AQuXDBUqkha7dtZyaTVXYQqCXv
t8HsfnYSL08vmZdB0FKe6/IU0XpDjmMfFwdxr31Rj5+dbIeUBBDwcICUSQ/nZgdzyyN64JbhVCf6
DG4kSVJnfYMUws797JZ42b4hO7QnzqkuOEyMXBXUpj0WF39qbOMzxUvxxNO6A/XnV7rfojz5cKvq
R/ky/C0Hh1FpBZ/2qybUYdMpQPkwapXlNB/dQ/K0rGhqOZE7tTf5G152UXrF0yWVBfAzCchPrq6E
YiIbudaDmX5X1BPVj/Eb0WfYmJreV2fXsm+rK66O+TcRz6lif0o2DQOy6gowZfrZS+TObw29zgm/
Ge+2Vu6gsSUTRaPImTJL5bAnip8qoMMW30r5nH5KbbfK3jB5m3C3R4H0xGKpAkbFi/fwgSwv9z/D
ZQpG48zoIMbrbOz9dvtpItwJ7sGRISkw/Zww3txW+n05wmRQneg5eoFr7082uiVUhDbReLFnF8YO
dYp8PbJHEmoMT0rYBcOL5HJ8quaxlz3hie5m9Aihl0R0gfcXAb0ZM1M//aQu7tV2YlyVTw5LjsDG
mQ+5CzGVPcW76gbzWgZO1GMMmiC+JBz0/vy54KmigFW7pH8w0M4296Rqqo9iT0tCCOWU+K24BEur
fkJzMVS3tVd3jjC8AsGJtmlPcPFS+YnEZf586zgFP+JLfqWgd37iEsWf9soNbzd9Apw3R/T/hey3
XUqf8g5ESOyuD3042v/8H0+79TO2pUPs+d0LvbgJxLguedYH1wDyfEFl66V6iSm/qCH0pIxEScN6
5SyZN+tB/iUiFWX+rOpZw9kNUp8ryNbAgryl8boKiXaOpBGyNyGQO6ah+OFkwIy8DY0toUg5cT1O
fWadc7xBYWyLnujFIcsq/Tb/AoFEd7RpOaN8llDHXmkCDiifk5QbpNHoIn2ieq0yKtKn/FPsoYFm
238ZhTPTSEF+Lp/s9NpboLXPyX6nchD5QEVsrdvzuNebwKXymzqAaXXjATRcT+9MdFl3yY8GGj6F
u6YyHigjI/z4en+2eoxlsD5kzwTen/2b+MJG/bm7AlZ9rxyaW+o2DsYTmwEDn+xonwYEAnYW2358
GD70fb1jG/yJP6KbcFB2zSH2BZcEgOmMPkcsLXcgU4jH7fxR/ogPwEcBx3dQyHi/hsnFOLmAmtq7
k78+IgNCwdhuZJuu4Qcmp3sxpYAhdBZvm0SFIwNqefd5W6ZNQFFTsOuDqaAF42EdO3+GzmXZ5R8l
Lhq2LmZsusBMgWY55iOcithCggZBIlmBO7RWtxIfTt3zKBbhUjyiSXRQOb9oH8xAAtMMBe2D4ktF
aAxXg5redL2T+k2QsYNRLGZq9XSnqYc08aWnzDGcnwCRcyE8uGJAz9dRuNLqsrQ+gpu9ZUv+ypQr
fowwww0pRD+1HuvQ8ILIJ5vlRj7U5w6r/Emhl8SuvOky00t7jiGYNJziqxGeUSB05m/aCWxZoUsY
+RNacEpHSFBgjh/pvNyvTeEJr+laPegOa7kIzQ/4puw5nwMh7I2P3GRxDDtkB0HqRuuzWueeuGsq
m+OKNNVsXElxorZXarbqZZBCll/yc7s4aKQVhImwapk6LZLRCXTDeFNdMgl3VgpmRwpzvzyngFZD
5XPjOjqsONKSUdiYNrb/wMwVl9Jkbn3cleYl4/idSYztcFTZeGcsz532n/3w0zjNC9yBklMD6Ycf
EsMOAnLEeDx1qqs90XBAPr7U9mCN4tH7Wg9jRDkG8A0gdVfSgpH2OVLJ8gvCknjWmaezx9y+vMgx
rnF7XYGr+eqP+iNAGODoP1MASzbV3frMPjfeMq/fiZBW7siYbHIrXM9qk12xiydJYwk79x48nNv2
e1IlWycEfi4paJROF2yFQzE7wYqx4ydbcPTrMGz+jjwdUF2RyQRVXgqciN0KZndWz6RU1vzUJr7w
FKUP8exQrLgZfyLI09QH6JIYvvFbkNx/xgPbhwoLrCbgDliQdAFWO0Y7PwsEHgcom+srrgvpR3Ha
NSrdPQyco2xz6bH9ByAN+zT12c+gHSk8cfY+q1OoxccNaerop2Uvot3moUZaZY/zoXJSYJCW3zf7
Ij/cxR9BPaaJhzrnLREdpBFE3CIoWQOIB2nt53z+kxbO8NA+Li/V5E2yL1ZPwBTRkBkyl6SK+AKX
JppYA1eg46TtFP2kdNcFtrD53UycCkllfIbULm49Pfup/daTYcYFvwMScOSn9Yxkh+Ublp83Hg7G
EsQDHYL79VAEFWteO5NoNPYDpwBKTUHqFgR1p2gbPZZS9ZJfheyZos5+aWxz2mmfHScBWnj+UlE/
YP3Y8uASmEnhWIdtcdHv+7kOleg5T/0Sa1A5JTKHm/sCoyyU0TZt1l312QLkEfODQbSlPA4S3B02
52Nf7zF204/5M8ETTEq2ddPFt4ygUf1sICVVPd9jSluCj5JwEzli7akMzZkibTwGqYFtc6aKVhW/
BOjfhhAaNbFbbBzTf4kTJuzslVwIjDmkGmWkSxRbQZJYI/ntlsBioYbI/MjyFuFYdnjyXme4ZRyc
t+UXWueSapgVUI7JClf7qu9PEH4boeTr0r5Oj8tib04Y5wgdR061XKCQzO9H0tEbyfd0zBKKIZ1o
58tTkcXuQEACsANSPwcfkf/S/NJTzHxhAtZPvMHEFvR9lnEuNxnsIAE9VDnc3wLlEtoEYBn4MI3H
VvQbcc+RLcl0FHxON7pWrc9aoG+TeIdTSdacHzkKlcpbhlB81Dyd4tdRjTnLcWLnek/me/nB2IgD
ZCn+pPgc05SOxTxQk3DBXxZeNB8O3bsV6gB031rJK+7fkWDjuzvFDHfrLpmfuWhsTg6haL2PyYVw
FOEwYevW/DKjCf3M8cD5ZPdn9o25Vyhh+2dAJ/ivNBNRaQYqfC1C8ldOYzcP8Uf20R9v9a6yb/U3
7Z9vX0gY6++W4PTftYoFtwGgEu8nGKblxCS8Gfg0LNFX0gJIET4Sy4bg9i9gZARy7GRmCe8+wMbH
7nzVGaQPxR3Ps+6lX7hdhqNwjBnH59qvBTfPMKjmrv0c37ClpdtcEtYeiryIRKF0TWhENYkqMl4q
j/DlnLI9N2T3Vy3ckgcBdBDbwUvW/TMVfMwNkV62L89lHU5P8/fQOrg0MCbTkRei2Q1JDk7RvfGK
7jazKmsvqnxLJu9hevNKecHFujKgZCV4htyJukvMY0Y99/EOoPq0HSQbUbTNNxG5B80LZqy6DAEb
DkjNuUElG5t1hOwGOcbNfaJWTr4Amz5jg2wZ92kK6ZikCL6TjrQtsMqWn8Srvze8mIv3YURusYeD
hEDWaf6KL9KF7c63FAQNjygRZt9ZZRc/yaW4GIcqMDzcO/30ez3xeE6/RG89Wj7HXnXCya/rMD9H
w7mE3tHYd7LPTcU2PWJF4ZrpQ0UKAbd4K5gOLwoOlfWW/iEmp1GDJtBQ/iHBJHxCVFV8GbU7XGQP
TwcDWfomNpO06vzI0urPRKrSG+6l7vTviuiqpAv8s7hjxo2gPZMryWxaBdbEp1cOoNfC4NDqmjjS
F4mjpENKwCNZTUU/jwhcaKKAYF2lImwnN/29q312TYz9E+zshNOkWc8/xujHHlRjE4BZh86qqnTN
9yqQXBP65x1hhgiHbnZG2igp/kq29caX95NvsaI5jjci8EPae+Lo3mNPfBb8SkQsDGThsX+MDXt4
moAE+vIuau823qwKpXsUiu86uQ8dtRLiURbQLgq4B9npaBCiY4vG7d3oZh8tzLY2PXP3QPiKapAa
TgFwYfRi33ocKeIgH0XmpXHjo176b82XFkzH6fl+iN7al4kDk6ATDRF0Fk37fnGAw19b460SXaly
PuZ92tqkE+3Cd2HqGnEh3NLJM5fDvmnt7CP6O14r61ixvOqQNFeWXEERNzq9YhBAPieWCx9dBQ3n
+Gf64Dzja25FoOEL9e9v9V9ke3SNfBMxmyr8rTuKqk52y6/PgD/jY3fBGxluOsc1fGEyik0uf1lW
IYgL0ow9fizZAaSJkNBw2LOT5kKZLv4oh8B6wjc/gEwlvuxp/iaHKb/L76nPRIrZQ/ywTDsAuYt8
yKjorkegIrJPMMHxXF7xBYqbvATPBtUwVio0sVtAhxO22Wn0u8mDbMmOn7QNcj93u9OSBfxWlGkz
tRM6bClodCdxJdfspccu61jchfECEd2kPlbkat7I+aJpj68w44ea3aF4Nfvz3D4x6yeRAvBwyEZu
9Wy1eAL5Z8VB0JCDQ8vWrnm3cRSXP2ToSmRhDEj5fW395D8yMsgf29s/D0p0KBS0jGBfNy5zd9A3
P1Sn6dxWwroKnzOwh/fvvHBH4cB3DGT8g+hveWbVf5EbsdRgDjv6AQ2vjVwM2pEYf8uP0FcQRn6i
Y1gjmoLD7smIDvAjKkRXih29k6fDhS/JeeDxEi2RsKz3QuTsGGiIhRtIgUmfO/1b/8Y/W8Yt1N6s
p6Z8qsg4R5qjvw9CSOD1wLrvcVaCUXKI3t6QkgvW2sMNw2qciTRgohInePdmxyy5AXfOT1hUvob0
NVEbm/mOVcf9Tfw2TH36weEFtaZXPuyT4DJzWBjdcI6J10noyqhLOQXRpj2/CQ8cQ5WLUdVBnFD4
wYmCBSUOC7I2gZw9gKCGhGUOtwG5cUWwAhgRhTCbs5IomhMRdFhCDsP0fi1gccLcXonVEdQiqtHT
hxmREhuifDjINncfc3XfVh9GD780eh9e7l+ELvjF5HIxkPAZ1L4RyumBwOLwk9du9J6oV1zMlKQf
NaGO+uMn1m3+U0gBPbcHfSCPMlF0OtULgTJJDbbWA157vuvi07KQjYGtcHd/k2J7/oQ2QnCUmtRM
JPlZsCO0t+cErEggqu4ILSk77QKkwrDs9FmkTJl5Anxrpic8MMhJ46TkCuFapYZzml5Ub9k3jY1f
7bPJlM/+CpbsSMKjIVuDA2q+493n5IUlh+w/oRAuhUTOCh8B+evsNSZWBNXh4YxISiil5wHUlF3Y
3d/c8vGoMt0h5a7up8nTInIwuCUgI9LRHskq/UzaG0wzIK3ifbr7I1zJiWIyguy+J6XEZTFBajBO
PzHpnL8qh2KzoPnhQ82FWzWlASMKMCUjRMr2BEkRzFQn5a08Zx5n2zvDJqZvEX4W8bdJhiZzSXcJ
4udsm+/JLYt3mAaupniZP/kkzIpGwC6igYibes5BTz3rBLWOWflmdVQ+VfkgY+Bu9+v0kIDIJuP4
CqvmRtd4SrOzAea3BIN1xWrJjAyxxVUJx2vxSiWZjt/GmV6h07vx/hpUNov6M4sd6zof2Mgkq0GC
PZgnFjiZJpPDp6rJKHoMCLarwMXKPAL1LRwBuzF5lmmnFiWlQMxetfatWAJKbRRDiV+zZ95LYqfB
ucg80MHMO7MxahSXvJmUEGE1dEzG4x2Pr/H4u2lwcdDDincP8Hy7/AEfZdGCRnJUe6M6Y8J38l4J
f3vQMTRWk2FK9uTaZ/1WWr4eh7W6w3PulEOhvQmYfq5ZiNyyheYnzNtgFpdt8SRb5IHJJrQG/LLp
RXlCSe3XYx5UR+zP60jY5t0FOhNcjvb8imOixg4cQ4AMuXqulU/mB0ViPZNPZ3YbEqTNNjbcb6+8
8IVYMsajxqTMz7y60Xppbil7ZBP5mZCrehFnR5WQfM4dgOYU1iu29/27nr8ZVATr+HO+ZwtXkGy2
e8JzmKkODCt3xH3VuDsjM+IKSsgl0bBhUwLj5RV4zVbPMcZHzkJGnPFShZAxSkUYWTc3qKZNwzVM
IA0ke4iLa2aRFOWN1cln6vOFcy8SaPT8w13nJBub7JW0/0azBDKMOH5zR7a+ZZm8NZaSk4+QWkJq
k2qmRm8TWU1WCXPGvRINRtnmOTKpnPOMqsxFk9CQbD6Q8eNTuAFmvR8d7oq11eIyRy5XzzUyRVgF
llKkYeEuQnfNXUqUN4uuNz/9uvvgE8YqFIW/Kmn7kxmHEjm0EQGGgFTlYHrbojWRQPnDWuEpKVd4
7DYv4feb+Qar33EJKmE1SDdUU6mPu4QntWK3LNTJ40K51wVEUE8wHMz1juHn6zn4y+uyUrDeboHK
+DahMWqOHveeJpDt+twOi16B5j9kE/EKb2E6JqjbKQ1vt83dyrPDpeX0+WvbEHCNiWZz/2vt8nHc
OX/E9bIItkmqgW26Jcg2e5tAYlAIhbbyjbh0xwipQup3nD14SSRaUP9yl9N044vHK1UCgYjJ53u5
Hf5buysfqJPm0R6YHvLCGVGzql5pPWZXaOqOLV8oh17bDVQFNESfKQKLLvg3JpEP2zZG4rBRG41G
Zop1z8ZBJf4xfSaWDcJ38EamnTvkNlU4uN1RD5pLLIcCtmH11oKm+JA30YdSyni/7rhtZUeywqJ2
1sifqeparvSs5weSJwJCov2VNc+XR6CeBaCc3mI8pr2Ti25lPHI/E0sJfzA01iPTwHutdUugRABT
SD/L25LaoK9k3HF3WKvAOl8mWiYDcKOMMlfB+5gGyUTS1V5JKRh2a5yQ8bGUF/7gLh4nC34Il/XB
VM6jExVBIwV8EzV36EG6ZJ8KbHWKgNZh2nafQdjHVXHZ65HCBtsiq51+OLDI+sfhiQJp3DrbXkyd
/jkH4gmjZu/dG9wWUDoBJTaTZLYfly7il2IJYTYsT/RweHiO8+B3NEZYTl0gZVDunlbLxZxYA8rR
7ykwMVgmqnxXqCcgbaLsm7rdbawf3n31lzKoxB2lcUvxQIxlkgfRn6i9Mcdc5hg9s/cMGARF7D24
111SO2A48Msj2A1hwBJcaWTdUubaBjY+WEB0ZAgjgISzeHe/w28XHhmcUkEPzzGbF3Xe/TPC2FLo
OcFUMj5Z6RILZ60zQdf6CrcxK6FwFsFjStiLjI/WBWw4mCnYgu2j+koOj9HoVrRRQkl2WYVgCgzZ
lQWa6YOyC1FQZeoYKKrWyt0Dq5MD+GRgsUA8bzVvC6RKr+a6U2Di8IDuN8J2GI/lbXGwITu7rm2f
nNw398e8siwj6nbI1BAA5Qfrs7lE3BOBE4sx2TOwhHlcEve/AYIMwEXOXfcikvl2XG2xKfjIRN23
xcu6Hvj6bRGMpDKdkfmcHbLnWhSoZDmJymwqF3LpzVZgtKTU7GFc7MlqnADr6TQd+X6wQE+J/ofN
aB3uX6BUi6dtvQoOnzzSjKX7aXkjemCREeASA6tEbdX0nFmOOh/FOfIa4Y3uN2aObWeqvj5uI60w
ApCscEBeODNxLZQOKJxbb803cFIGXQOiwtsGXHdVKlL0Er3eiR2w5cC7qDCCnnIXNsVyGJULkP7m
mTwbSA7LPEhCCTSKDNHFyCNEmjdTyO03NAHKbg387rEd9tVw5BdMNT1sbUNQQdM44GNneoheGVFR
PoHsSsncy7CkeBU2BP6oLtQ1+h/C1vzc1rVyYS5JtIoURCl7NonTk6gH9CLkPjsL7WYAl2RysUAl
aVLgXIW1jduymHvsMMQjWH9C/ObBAN8vu5blRNTI0adSgwLCk9jDPFfqnmXIXYxxQAAt4KizQVsv
JSi5Ee426c66P/QxAHCIotk8Xp8GtFKw00Bkmumumj6ELxArmDH1p9kLVjibT0XldYwp7o31x2gv
deeCQdxW0rADWY78kIaTgma62zE860GJH6jsxc1hvB+W0tXGP2P/vFW9SCXcvXuCjwDR0h5bJZNy
6rd1zV7MREf9II1gUaYJ6gbC3m0qWLIg/klJlUmASjSofXJ9OFmGzRYp4xcOI7NCWX0r4k3mgZcw
7ZvPAWXuRfjkuXnf8VHx/VnnFuods8ZJDqGBYO6FjLY8ZxPBEredVNXO9lR3azoqAUbeD3fA1ggy
WeHmSbPvBbCf72RE+Hqjc9l5fDIVJ87tnOPUqWRWI0X/ZTMg25kN3ZQMwyHtA+6awMnrs2wG7cK2
BJweda8Nhh69qnEv81Gr1yde13+x4KmBRMqFrUtTNl/EgrqnTzM3BNiBXSF07grJhRhI/Z7eEnsd
mTAwMMNB0ULIAYTFF0mdxxB+XJgdtKzr8aCuIYkchlsoLxEeF4bl1xixWevH/J01w5biyrBE67hN
Nm9iMWOMsBxMUSwGYr5j0rA8BaAV3eF85G2Yy+4DQAgGivNO0Ha8fQgm4mb8ZdgIwawVkMWdMWND
cmpNcMb45m4swqDN2tl8H84+kmU8ZQxxztgt4kyM+kgFR7NI229FBqaVvypiGnPAjJ8sicOOlpx0
nmAhfhXAkmmfm7/HR+GCZAEmJF87+jsACKcw8pW0jwK2d8Rhx54hn5YrH09gAijJ4Ilx98YXRv6R
3CjBOvHqdnyDPCH9CbIod7QNZrDJMcs7kBYkkzmcWzJMER556/SCZPrmbBXASVV4MRHAwxJYCVmh
Rq/2ClpMDOb2XGhLqkWjBvFsXmJgm2bt9kPbyKCEacOf9elhNSFAMTciSk0l2aSko1tkIDmXSUyC
WlcvST3DaDZUyt5qJGBkKSAqtD92NKzd0p42iqJf5H2GSE4kNtlOnO4UugWaWhL0TTyhzaY9ZNmQ
JQ5RXNiTLLOT4N50RhEjPlskzlpdmvZLm53rRBd8aWVGukl9mfQpd+KoM2ismLFcvap44/25gUgG
iiW54rSKqr2xat9tEX9MEYdMrXA639ciGAwvxa+JYwg8YJyAQbi3ci8zpOtsKqjdb3/5++cRhIt+
lJlwdPKrNlMKnBzx+vtaUWRLOJO5Kbe2IIiq+n0BXfgetkSGbBiPiQxYM/ufBxkyDwBc2/MemtT9
INemIzVs3FatEbDK7v/9oHSBplUcJRNNwdDWPf37BtRhvsyFhm6lLCkCbQ/tuOS5/e/z35/GjuVX
lMVu6UBRJoYGivH3x1ys+FGoaoigy/UgNCA7haxd3FmdaWU2DPZIAt4f2lb1P1drCiBC2ybrc2B2
/Ph7C//84fbXIDt55d9f1lm0G5FCCvqOXE9rgIT8/ebfh3Sbmez3cn5//P2lVjdvlkglEd5FQD4Q
oxFXctLV28D+Pkzb0//3u98Xfn8nD/dQSfUkUIzpWECL7MMn0wB1aWpvSgnk7jG8S1nz2ooy7b7N
3XB76hsy7eiuOMJULuugzK3jkJq6p+VGFXRC/TKRmVkBi2nmlt5OyQyU898uR6E1EqLPWMtyPAKY
2mCr8KZGozCygmlLSaGlxgiAYISrvBQAyqAISui3NdLBbuPmNWw7i9HR2WSA429Exm4ZTFRdpse6
50AeRc0ZShQIFH0hJMof2nnrJjTVzO1Gcw2t2fwsuiu6Zch0tFL5LFIKSQjXxaSY/NhsYCyi6dmm
hDarrX5ZZJhGxKUKFBXgazNFNmJsuKBgDgOt1SvbokGLkID8XLX4yj1PvUTlSKvG4akDV1mTtTKz
PDrVxbDTxp2YSApFuLZxo3mgamgSa1naGHb5RB6qhmqV5j6vmBnpePG7su/ddoAHpTWOGcxNROTN
9zzAmNwhz+noZNvgg6I+JmRU6zmE6D00HKoKd1dKiQoFqjIrTJl+YxYM6mi600h+FCVkv55AhBQS
EUZRJa+V2O/A0yc6nOxVSvwMIU6yk1YwSBVZZpMEoT5lEWWi4TZWDFrbTCqZ11fFInYoYUp1REvH
k5rdsaCjbb7RHzgAzRxB/Cv2Xbn/aZZIILCEf88YKjXIq/TTIgOkSZm2iQ9zeOU4j/eSAsxAskqP
qEet5HZgK5zAtEEXulZDeUJ/8ipvUdem4WqSQgTqRQetAfLIOs/WxK4ZBSMQ79N7NXDFgpABChTg
/exn7UHk7DKG+76EHQjHHrBnfc/ejR5vVNQ+0SXSjvHAAVdoNJrWSfwm6USG4JiHnSAvh+E+zm4j
liWqwiONEiJMBoZWubm0ufdSFXkIHOYn2sGmahqPHcR3p1KuLyus8ruEQi8tKOtBMuBJlhXc4lEI
6iGp2ECmC0FFLsfxBd6HDg6VN1StxlXzrEkx4f8od2mCntRQa3YG4RzMHe3JMLQpzJr+psea5E9T
A1aFzes0gnEZ0CsA2Aj5fx6bybaIiHMSYySbY3yX9TrZ60RvW6qq342AOxcXit/r+CPCWJaOmRiA
GYqu3A2JeLgbkrabQNKi6FeAVEKFTkqH9yxBn6lY+8xPJc7fRf02YmMKp5bGPto+HpQxk/dKtu7j
Ksf7X6IPTdFp58imUzfGcQA1TmP4oypZx7ZujvTT9Af6Vg5QPvyFmJAGmprEGSafWgOApF47aJoE
3X46ymxXry+kZi+uT71O82zXtTJ8dY+wa+g7czQ2IqmFIKlG26bN9W5Ph9TgoGT6LUIzGxQVamgS
8jJK271MbXmb9JyWtkFCQhipPVY6nbqW6CGJLh+N+/JpZnXiyskdgQla3iZaVBqpC2b8b9UKBfj4
pwRiPVGn1aa0wHq065QcUs4Rqx8Td41o9p6IijfQIjAQo6EDttGMnTDgb2lyJfoyWrRFPXKwbEJe
2XDfVHi7nSQK625S0NtV7/cQpYcDS6T4zCP5ZJaA1/tqfpEK4riBNjd9orI2daQN7+272s2havbC
YYWyED1YdjvUWzEyMt0L8nDzThGVY8PUkHIE/Q2Hr7MMyo+GpPWFjquJnABekYSQ8Ex9FxkmAqFE
W88aIiStJXVkPtZk1yYKPmFFIqqFGCktacLS6wy8WTvC6iVB81ChhZsJPo2wilsptOmIjX5FFJhu
9VidgiSy7s6CAM9+xZGBPO44JLVyGZr0OZKsZmOgyHYyPKBxJT70UX204lU5oLnp6VkiP/fLSFEH
KFbXChs/y21erO95GZKwmJK/yx31Olm5vyAfQMsp0ss3IVnHo1VXp6hZ8iCl6ZjuAfEj3yASYkQ9
y6zbo1jXyTGT7q+lPhLnUclYcukkCStm0xwnX8iMuycV9Sur1KkboT7pRU94Pk74zZaGWkInUAWM
tasqtF6+arpHS+lPOkfHtJMV4LRF7sAhQVZpSvpjTrSbZ5RdGpUykJlJ+mGIxuc+lbtdTIcOhYct
RULvcAwL/CnJGl81ir+dIdEfIH1FNKnTBDpNu05JMk/T5be+iCfvrmpzMI217qODtmu0haNWhXVY
mwiPjFb1CzF/lUYFjEa3XAQjpiim/Bd7Z7JbObJu51cxPOcB+2AMPNl9o14ppVITQqmU2PcMMhhP
7495ju/xvQYMeO5BbVSppEzthsG/Wetbk9lXUbWTTVNjfJTjjas9aluOFkXA2GG2XXXjttXDPJtf
uhnviZJkRlAAvzFEuhJtkBzhBk7MoOdnn6nhfS62vHjN0XKrbFONidgJcGKMOhckLpaHM9qNz64G
ZtM4pHGOIIk2Q8hQoRvd8gf2n3vwoDdEcdxZhH3uhalwQVDQd23XcUdFO+/kTFBg2f6p82Zf5sGe
+t3/INObQV00PNW+w6hcROeMCv1UJcg6wlTdWAvBDNiQk7qXrEyiGgH3jjCU/NROw4sMHY52i6mi
E9JsmSQimYFqs4kUUpmQOVXvJufQZqRZkN9wHuc9yLdC0xw6E1KTMUVp2ozM5qKOa8Z21NEXDSrz
fLrF9aiL+hvj/kbxWny05q3rp2ibZJB064nnH+J4MUZCTE7vI2joKJd+Lb5GzLrQDbjXxeQwEnt9
01vaRjf8JwlCCvOkH19T6wlQDVMEOXSHmEjGbPHjZ8lmyYYHCE4gim6TZPpMBhEfrbMXtCdIaiFG
QM0YwDTnrqKkXxlsaV/5j0ExfDrjdOxdyo0uYgjeR+YtixFiQLNM2mXhMn4Xw7D3EzPuA2di3ezE
3IJMcefo28XLUgJXWaFGuXeYHcmCUNDk0IaPTUDDW6TeVhM6hFVS/OozUHau+sUN5wlGIrmNK1Gi
Pc5cp3Bd4gDUD5wmx4y4zdcZk908a5k15xwd3FJqnqSLwTdgQA/ak/Xg4OF/Drt9390EmWvuBRjN
W8AEjPUXChYmBFE6DXtHt/eeM4Y3hWT1qjHiFCmkpzk3MWdT8TtqgOX1sUIdlBdHoG+MXHUA4QHu
6mkWu9SF39wEV0dbw0Eszk8P6JJRc3jrlP0rtnXukxHqzRxDuuty5OiF4d5Sy4ci5K0EFIGqyYU6
taTsOe0ZWrjzyMRsLKuBhgK2srHr29ofcibgJDLNYRvsy2S45NPUvQ7IFkkhCVa6w1MY9owvfLKk
+pKCbrLZ0ndOzWi492vMe80zYRS0wwGGOxxdZ/hO7tmX8gEecHZS+bDWiUSaazFMP2hN2+OADRs5
MP9ZRUSPl0XwvkjkbumaW4vJmKGl89773X3VeBIFlBm368UTktNN88iLS/j2qsmlJLWqQx3q5eCP
fYAfmzLC4mQqVU9EJnOQOPffG2rfvVfZX1UPWlTbc4UkpE+vWXcSkou0dROOsZULHLOuLWflnOOp
irZeU+F345isZ5wWHki/fTz88GDF35LUuKsbtzk12WpDQPBZO4FzJQfizrYn5+QChzjRT3szWYqx
g3S9SGwYfgY5I4IwGuoLBPjiUWUyh/PLcr1YbZFNIwjkCBfvxo6Lo1NNIVOzLN7KQJ/DGftRJBRN
HzSES1lOKfergpkUYaS+YzzKk2PklQvW7yV5jYIJvWlR4x1rnLfkjTQzgHUU9btQmOJmkIxTurnm
nufa8d0iitUvwPokDsoX22YuEvqO89CSK8qkmpmfT07OXg8RTnkPFoQvkgMywPwIGomg2bG54mP8
6haRXaRpMiYnw7sK27OxSKQic2w+mAbgV49yWxIYQmAXPNmEJ2tHyf1IrPhmMJzPpGQgQ7SZV0c2
MrIFbYaV28GhqYc3yyJjwnMnSc2S9+d+QY5OF8HICWxlMZrxYvC/kEdJoGpyG9n5vevP1g/aXY97
56fpyZvxh+sUZkxsInaNynpqanGOaxoFodhq2oT95OXIFr0WdzRDu7rwPlc2N7rmzIaJW9WsHQz6
rfFtivUrY4eA9inilAuIORN9h4FCtjex8mYWEuW5oLm/iLbnbOnSy8Cm3+rt+Fh0RGqWJW8nluaj
ZYC5jXOwdqH2dFkGD+Fkws5QUTrXJcpQx8N94szVGdib9+DP03liPDIlcXabLhbSdsKY7/h8cpzm
ntnlgc3ZGY2U26H1x8VZcI2c7E1n3FbtlKuRTwsXNCUs9iFwpT10+AHZ6wBya7uESbhpEz/iG/pf
jTcTgbr07/Yc9CwVMy7Rlhjz1Lw5mf2S5qwKzcRaPpJzjPyfVT8x2YYFdfeeZp2z93TCkhKt+dAi
/087th+Q1Wm7quJOZ96zJebpaEtoXTbZm9HvmQRgiOktUg1ClCgeQPr26SPZc6/GLFjIJANg1VR3
9TC8mLQ+WWWSPJfBz2GaPnUuEdGmtJItY44dv24LYB913GBfBl3hDkFB4jQavUJ0maLiNu1vPMd+
7w1IhsqTVwFtYCODMEJ7Oz0NspoeC3v+8mZsJFGAK2QiTHYziKJ4DrLyLZxf26YJ/hj/uc6KR4iK
3VnVhjVQrtelM5sgaJ1sTP1bzQ1pzzTqe+rkdBoluzy4NRN3eiOPEJQKJosoGuG3fFiGzYITzvtp
wXtmoeHbO8VPDqzpoPIYpSShWtd2yj6zpvzTiqRjqts99E6sbmq0lBN3VWGiP3KwnX24okGy0bx+
qMjRdzYgflnxIsGtaI6dF6MD2Pdl5j44/XQSRUVPM4+HmhN8qxx9M02Jd3YTiIPEkJiqmZglCFYX
rTlp6BpbvSzYDhTgiCw8V+46c1mNiXPPEGMZWwbiqtuls6GYctt7PL6sLjqu3bTz32opv7yKDLpc
Db/rkHfczeL2uJjw3isdJtK5OAwWVZGgt2sjrDS+hRtQ1R0WfQTj2ocEIvFt8a5z+fjpbtACrUdB
Po6eUpcDG6uAVSzx3STbPxlrynGsvgPym1DI40HtETBz0sTS/rAq5EROQtAFudtsgVnGWX7Ilqb/
TXjBroujwzJ0zbn3G45Xn1YuntKfahje9GSguAcPssJpXCho/TA/arSLQJUsmKS852Yr+TOscngc
iz49pPOg/onF/BdK7T8hwv4D4vb/QW+A3kI4a/830NsVXpz6LJb/BHr75w/9L9Cb8w8JsdANQHvQ
xfyb9BbJfwTC/SfVMPT9wINE+i/Smyf/AUcbyKFte2HoOjZQ2n+T3mBVS9hsDhg4mzrk/4X05q3o
1n/nywfQgm1ovMTjeB7dgev+F3K4F3optTGuh1mzZS3hGxQE9+1UqCFJtJhzZHIButZfSuH/qNqS
0PCoTk+2fsyskqX+zPJ67KeNJHriAHoYOaxs9F6PErU/JwrC4ookk5YZc6nRAhT5c2GNwX6GqrCz
EQeWMZ3qLLP4PHfzV+8eMoKxP/63t+RfH97/Vqvqocnqcfgf/9317f/zefJKBRBs3dD1CRv4L/RI
PQRLUBDQjkDYEB4UjBwoRXWK13F2bEvC2SKPm4Gk05PrxDtx+FoCO34rumE3FaY81Y79WsfexQS4
IdoeNZUpcuYlvdykYYyL1GNgLZ2XcBTDliL0uUbT5qeV//D3oay4y4dS2/tYxgconQBE53NGdVmK
FuhLndf7Kpwq0FammK9W2ZwXY6lTZqpV0MGo3o5x/hCpnvC7+x+F10LfLha55/f9EVkpoTDrgxwt
HDb4rGwsXX8fhnG2wZw0glrp8d9flqJH4l0lNYJ3bzdI15w82o3L34c0G9ntOxJGArF7l78PE33I
ZYUM6axxKONGsmCYNGJsjL1fzakV7tfUINpafER2IA3HS7J0b42dAQlN3fEC5QhFrkRXk6xhT63F
OI141buMWBZ8TyoKLp7qAlQopfl0/AqfNQ7fQhcXM6fg4avyKSyn+NKCBSc5ALElsUcA8tb/NKMN
UO4/Hv5+zWrFSlISp7aq02PmDQ96/YaBjx8xSOrkahRteUlablPiliaUpN8Lh28m/WxJzkUvtrGS
/qUrJ4hF678txjiX4WdhdQjiHIUGKYhHRCgoXMru1CbsztiTpdMllssEBx6l7mxxD6aADIk3NDCp
xu7DLRRupy7hFXG8AeuZ82iPfMmgRanKRN2Aeuw3bjpxw1of2tBmIpTAup2sIIPpPuhD0arXv1/6
+5CQ3XudKvKWZeA9ktJooXikurv8fWijbwdIHppKiezCf28LKGvNfBMGfKiAaYkdwX8B0DHT7/w5
QHxC7eCySc885NdT5137pr8pWSsxu3ffo/CXrVAF69Rmm2Gp4WLZPI02o8RuPOu1sWgXWmJZzmPr
A2zL3GbTQlKnqGBzdZ0XU18SwR27mYB7B4N8lWEOVa3OqaFoC8bKgPnJx/RaL0lIT5z9IE4dq0FA
Wpd+UJWTXfqsuC1VlR07CeBVd9HJlQEjmAIcQw6HzSrphze25K9mhSjRNI/L0RrLm9K2esgsnbe1
emZrK1faV9gp42jZZMGEt4wwuIvXcw1pm/Wk02GcbnTzaEGovtDIrx6rUGMD/MnPizNvl3sxIU08
EGTCDLpSn8YFgWEa+JdccolWU+owxlixRd0hUrl/8KVGNjOAV2sYz7bja5+NH5CkrItWJ032yjlm
NVsrMV3VnJIOmnXPDC1IMvZ27eS3B2uuX7oK4mEL6GgzjD6Nq/DRnlBZJGD2w7L9Be8Fw1IF7aRD
KRQnKYtty0PXzUvEp1geXc/hxHO6+rUew+qgixI3RPLZLKG4dOtDKZ84OBbWpabdyhLP3N+Dkhtm
d/KraR93AW5lXT0OQoldZRc9QjkGTVWNuxQ56ZAGgnkJxSLTEJbUWgdIlycywVs8hoO3XBrGB2eZ
vIB89i5Ml67hWHzLhH3yUl9Yg1DmutNXzqCZpPH8ELlYAYCXHaxSvqWCMCYmvQc7KV+9Zm7O6dwC
fY67XRQJ5DprNiRARQNwJfwYB+ibqvUmWDCWi9a6+DEzY4g676V2y4shT/E4qu6uUR2Aiyj+WsSz
n9Tv8cjh2ya7vx/zpawvZdYPxzCq3mvbDvddmbAoIMF2wwZrxjm7tgF9+GaFht/Snfa58IEoL8xg
Jgh1O5WyC2VH4DLwOSSD+xoD/j5xTjwJ73VwkMFMJcMYNkx0x6Z8mgqslK4IrsZdui2/DMw0mxQK
hkEbC/ER1e8pTwsbPZAtEGWo4M6BPORXjrMjqqXZLQjleHPmgHVV1rIzV4Hal5bHClsalv6LewLf
Op59xcer9p4A/ZF6Edq3Ver98o8yz6fDkLVf4QKRPMI6mgx5uGM9eZZOHYDjRv5WqW47jAqDbTSh
kuYnvGUUd6Q/p3svK4EzFcZs3b5HwEPb6LlOi1hBiE1cuN3RXuRvnUMptAq85QmIKcBBaEmD6Z7O
Aw52ce7cAlkrkS/BupJnaV6fBhdoynKYx3Y55RUBjY7EoxPjq2my7qfrgHgMyGck3EWioad8Saf+
t+hTsmwSb9lYGidZZWEoomg3Z7QKJ4whp9Sbl31ER42hQIF7ic2t7lEE0U33O6K9Bm/CDtcOem8s
7H+BKckzz5oNHXm2LSXzT6n8w2Qqfo3FehFZs4Abt6zHEMdRKXPQ25V7cVvAEBbAnPAzjunCOVkC
dKPYkUO+3xlb6BdTtpzYt+DO1fW+DFyky5JzC9IqElvg7zaVGeIlLuY1SolOMIof5tDtnqGU3vpC
QbhjL9lHfr/vPZonjrKDNzb35LBXLzifmL79DKWk2gvZXmcus/6p7wmOW7pdUxAANeEqKJJb0yK2
Fg6+fq0eWRyWR0uxx1PTezAGr1npYR30C0HfzsfS8QtrZ49OiQTOHBvM6UMGsaIZeftZ3Xv7bITV
02HW8G0JrmAZCnRttvuzbO6D9Ckex/l+TqJfHahrVIMVMSU4pJr54EjxVkqUQn7NZkINnn90gVwi
tRFvuSsTgshmZ5NWofOwDKX7UKXz0W/iN8KdMTa3oFBnMsK8yf8uBZXJkg03RWRjmqcio6ZBEtsg
iSOvZNkNog7POZk1u+HbKkb/qkhpzcf4OEaBcyYdZV/XgFlMBpaiGTzgrSOpaFmYo1RrMMIHRQzR
ohxwQJCyt1Exao0kGW+E7LiF/PDdyqW5rW4c3d1GLi9MlrMAN8M5mkkmYRO8Hexkfl/sW3+Olteo
QVejlb8flbXrw4HPKWaIKWzFVcCqcmT5Z4jaLQEV9ZsfgCIAl8hcrbklNwaeg4XO1GQR0pbCg9sl
0vAD5W5HQKhJTo0Lr8DFy9cXuOdVs9y0gpkg5Z/eqLxcUbqcMm0Pky/fdqN6a/rqdyQj8lSp3fPh
D2/6c+MxwAhws8oS6IGVrkMnUAlujp5HrmJI52X4W+cl+aksnR1Zamx45fLbAHjdOEV6rAPv0OFY
DhP/URj33tTCOVW1vbqsQYQVWt4T1ndqDGIfpXMahihG1cvqIfKgnrd76IDho9FRSELpqoScb0kP
gJQw9tF2xBPkxupd03S7afG2ILKwRP4RjkB9Ut87T9Z4YGBd74qQlJ6kGh7Yh+OAnhOk8JEC/9La
2Lqsc03COmkHKFmt/q8mCyGw2zdki/1ZapVvkjq8WzrZY0lA6pSr7oWZ+avW4o2ojOeGwdW6Vf3N
tlocWAf1iDpe21ocSceLTt4SrzkPiPlUCtOST3Z/HhVXMAnODJicaueRHbJZIWWb2Ue+SqEPBWYc
D8EChHp2NMNu5pJTm5wS3uVDHZX1oYBMm3Ryr2LiDYMA9ZgpX7uuvRO4+GOi62HbMGv0p+wGDG5K
LIRbXx0fDpqMvhr1MQ/uC/ebo7euHMJAfbcuGzmj+bxmM5ppY/ozNec3E2NUKFV99eYKTkEob2WT
XK3i0VBmPw2UYw1JHrs6M0+Omz3lfRVvQjsZd2nwaepfrQKxlsWUQdPq46EwTYL2KcXzapX2C7Nn
Juaotmy3THg38p+dHeCMnFg4JZE51zl590vcE95Q9QdlG3d1KC0pY6XJMVfu+y1eizu0AF1S5Ddh
C03HKZ760LOPVenRyQUZoYTRcgiK8MEdfVADc8c53HkuR0rNsn4GEZKcdV53JxNKdZgFE1HTFfrY
tQoiBUg95N95vkVjgEMvwxJPEAFxGM42jiAKezZWuAy8RDhJ+G9r3Ia2KSSTKH/pyubRC9iC9s7D
XFCP9zzngIDWo8+EWPYEVoTsaKzW/WM6JMTJ2lUFk8Kf3kD5JOxMDAADElpuzWDWM7mzb0khFk1y
r8GXxsCxOhLEGXHypHXlQ1HgLByZvyNxku++17rgLlnckSlMKj2On/K+1t2rW4FcnQJLowxkMEt/
U3LH/MJZuHgS8WMdQ3AHAVe3WAylvdqlpfWUxoildLdER0v26M1F2aLu8fFKri8pZ2GIfHOIW2ag
GvxUDaW3KNA4WHV43xDxs9UlNbEa+ju4ij1KfsASbgbvpZ405iL3vkbhtWHZfO2s4KUMV+Ro9Bkn
86PIW7GFbuvt/dJFHlB85ihWdlMW/Ap8bGl2WhUUVss2cXRzIesWWvoWaUB9UoQ3JB67ipVwzlYb
KFeXbKzEn+44HImYgtvuRLsoG+/KmpAai5xCS3+rJfs1ZwVLbNd5lT0zkAUpZTp/tuCQz9Zykp6f
HeWMRrUA9YfSmTQHRoMUJQ4yz2IuP9WQ3jAs/WxiHNSKFrEpmwTmzVnNc46qGD2k5PhzHe8qVH52
mu+5HBbWy9QctguMaTh7ZIbuqypEDlo2n0HMfq8IlwcrtD0mAMEeIije3sDrkFGGx1AbSMic74ty
M+TlCGp6lYGJiiOYf3l2hiSeb1N7gvGHxHXD0ApvaLHOe6FDQ4QowG8Z0H1jOh4nzW43lP2jFSYv
tZdFW4bj+6Eontq6/QJ7+uXSi/gVbjmb1f/yPmkEakMuuOjn91JFzxk2oskq7tx84ncoIcB6jYRA
GL4LKnh7Rm9ea2FjfLLeysGcBp/GoRT11u+7Z/5gyqacA2yIijcbU1JbIBN3dK93dkSRN5LudxhH
HV6b8VdWzvW5SpaLs1junsu4ptWlhsbTXQg4FDH7gcFN7hS9HG6GdXdUNrsWBiWEBGRCtpdiNB1B
PnO6WxPNZViCFGH+WqPpFahtW6DYIWb3RiuWTqb9YSd1fgDVvU+JMyBgR1EDsr1b/6nOpcxYO8Jz
h2/QFocx+MUEkY+rRna+YLJQFCSLwl1qp29EEnJ/tZprGXURYaabsmWzM+jV6KG5HCgL1AbwqQIo
KLj81xcSvPTP6GZqDS+GCLuNh/ggcONhaxdtTtOtOQI8yJDSffcNkuC4gCc3N+1FznbHHyG/y7R4
bkHppiRfMQvodEBmo+fG7GeCh8BmxF9PWMbDwKCXqewztf1rTqZoFMQvEiEjRo3oR00RufX6uAUx
HT9a7IQ9DYc9oC3CiFXed6wRYgtbgnmSE2r0nA3e0lBuzDUC7zyCu1QM8SazakwHxCpB5rJdiLkD
g0dujp+ZA36+cT0wr6KDL1G49PLcJxKt9SkOed3i2eZiayL07nG8nRcf3avb0ZG3SLd1h0fCKKxZ
fu4JcCdpcowHuW/Z5W5k2P6WLk/YItgFoQpO5WnAwNTm15T923GJU8YnLjek/JV11ms5OTjhZHfT
ztbnPA/cY8f3LDW7rBWnZpxue3wKxXLLGTIp6zkAu7oKOH8Q9Y6seq+rEdziJPk2wlBVjAg0ZmA3
r2Jk7x3iDDZEUyzzN6VFanVPQa4SqOYou0mf8rYxeIyuiCSqQbQx8kpo2BqGnGyo8l+0s1JYYUZF
3Ci560HgCHnvetJUdyjRbk3MSZfRCZQdwOioWdZoZ+Dw4XRXy+WpG/FzlkVcXCopdx2CF9UPJxJQ
b1yfar5sJn1CP/bidfoZsPD9GPn2Lg3Tr9b3CYaAhDMvwVNQdq9+6j/mcDUD9doE/v1gh8Co2ZhT
UwgNMUsUgAu5WiaqfgjrTxUBrrFo9nVFhHKciCtJH9veQGXMuTGU8a+Y7sZSGaMqfQ1qa5ul45dD
HvNutnFGeNVZNeokrfHeXq81r/nq+vpnI+gljKbjmsZP01ikLzkuRB43fBgVWDMS3n/0tfsSO89W
6Ccg6KzvYVwwUiLdzCyF3aTVeldWeHySXn8WUKCEEYRxs4Z0eutDW+yWxWAR9VNhUA4iok/aaqOG
5A0Zzhmll6CJViC2J9D1Cjt7+O0iFhINEpXWST5STz7EdJxZ096Htf9tWdVzsz5nax5fQoA9FaFH
UQQS1RGOS3BXyBGdI992y+bS1dEtdh1Hk2kx+eMfB4cZO77mrrVvdYIlxMtbbCHw6+se3HqP9u8g
bI3HxAoPZZvNB90zOGO+TwdSarZdi5l2w5IxQswjw/746nUzcC+HMMdsBMlRjNY5seRzRq/gdTZ3
6fzVih2DxxgwaGYcmg4Yq2G1qLPuAY+3mPETu7DvSRzbTqLCK+A3u2CMYSpkIC1R2oiSkjkqEq7S
quf/q3FA2eD8ahbwDiyEO5zV9Ronn54yF2qQtodrHELQoMRmhGnmz2oMQR/i644aUj/amd48rKKe
EUFO9cqWfLyb/e61ODgtlDRndEBMZT66Bioaa7JDHCnlHShryImW+V222tovfIw22VSjsKKVOETY
0LIMBJM0xc8h73FtDU8dCeg7sp/LZ21fOIiQ0Q0WPGamTyciFt6bsXqRPcHY6dL88al1t9ZjGaa3
TgsHYal7NuDjpG+itP8zpgnqYgIcjs2CPbbzCnELTp5TUZoPXUmIJnnp3/mGD0IXLQ+V8c1VogWx
Kje/bdtiM/YEcLgL9xBO0GqM7tO0oMUgVGgjPFscmzbM9qWXzGD+nOXUn0hdG+8ygx/aOEig0Xrt
otE+2bOPBKloj0757aUNWrsRbW65MKgcKS153h5DWyxkqtU59TTjZml8UiqaH66tMO76ZYhjmXV5
NeUPiyVjOhD9gyQCBg4OtiWm46gewmnPGRchj+Dn2nkVuq0kjBCMFktYvaui4Fm6FcqaxEM+l1/a
sV6uVMkcX4vyj4Pof2eV/tMylrkIuG6iLR/KmhSTyUwQjGI7OIqQzXeci999gJdZRPFrHXl3IlG/
NbOfa9fAWGUvBgNwBgAwAAOP3Ulx3Hv5JuqH/Ba3B9kImlOwGT5y1r+bydVqS+MIBiWqvvIFMWXs
MZVyIzoCP0a8brXl42A5/m24Gs0YXx+KHCEkT+U06rJ9mtFIbnTonbOpm+9sK31FNIKDstUfY951
N/0qUo0SCCo+QW+4y+ONZ9n2fUoQzwJrz098lMLYx0cSGm03RQmLmHWDeyfAwufdZ52oj7XLIjtw
hD4pARqxSuXeR7mGaMdfnpbmHhYplDa7VQSbwrnq3TO3CTi79jmt/eBc9999Ys03vHl/5i5vj3lj
WGZIi52ddYOyJLuK6A0ueww0hBJfWJ25VUPwMrse8RPtXe3hSy0VdXh1tG3WCUSPT/u5YdUUYZS4
kLHHFXrfodi6xCUkEEJEbhjNDuh/VcMl2/1BMvyULPlTu6QA+cM3m7tH4au3wtIBAALeUUEPKkc9
Evn21Y2oAVsXFgh1wiWOvidEeCjufFTaWUcB3CHWwo+UWAoKWAahzDLqyW+SB0ZH85GjcBNYY/SM
vjGGQkGCgayBHzfN/DjM2VdW1KeRHmknF27xc9G8zlnKwItL0pHDB9qe6LhuC3fZrIN9Zsu3LGx+
OGM93scav0YJC1F5BEglMR0HIg4k90vNkgUpahIg44yz7GfLluCQLD8TU1zHhCGqacUv5XhPA+K0
VHoWtd0CF0eRv0AFoSJqw6QWyzaru8fcs2d6IESsDip6N/KJ2J1vxMgcswxyIKPR7G/SeLggOMEC
7KLHFk56q+flFARJtI9aJE1ZQxYP6i5C7yoDjSLAMAo8ri/nu9k1XJPdXXCxfKzOedz1fATpOUmp
vmlvC9YSTwPWEikYgYdrN5litjAkUqB2EdG2Socv3+L3THOit6ccwoHt3/YO01CML58VTu1CRXh9
4obAju7Nx1cAM5L5ShUS1Y0psvOG9OSr8AENOGl5i48b2MlDFnl48XDeTRTYwKy8rUka0pR6YOd2
/B03TrUX7Owc5cP9K4u72FSfNFfpMc+Sgwjlh24xO7ht4zJKhF2QZPlZ9F/lPKGYyVD62uiMuQZ9
ARL+oa88/8YGwVMUNHjFgrOZS++ebML3ROfbaVggj1rRz66aPpoUlnzBtnsnc7adblMcPF6tqcJm
utQtw50RWTezpfuCtnnfDfExSkN75+G5mjyopG2AbxvhzIY3T/8QwXuRmrus8ssD6zd1cQIf0Ee6
cYu6g264uFvPJicrqVhLe8NwsHQynwkDrDEmNc/Kyl5bNZMwuuA9ZHy8m1oOAWLcdzmySHQmUQE9
JQUzGK8sH10Xu18No+qf6eTz00Rx9fYk95mqSJuy2/k6jv4u75EapXPInX7u9ghvbypnxjaaNQPS
nM7BlTA/zUVCusSPsSzMHosWegGvgl9k6cNow3IIHMt9XHK5Dxf5UpT+gPUOjGCHshPrFBQh12Zz
Y2eflA1mN0bQglzhPRZk4ewyxs2bzKECaSc4kLmonsiMoLgPMIzPBms9azGwlU3xJ/FrB4yF9TQS
28HrAv5UFOW8jyaHYSPJQX35aCo/vDcZZtTaiKeAPIBFZuYOWStKoFBtJ5/ka1+4n/VMoa41USKx
6yY/C6Tm6jumNn80bi3vBgt3tRejI0T0sJBDv1Wu4uP22Aj97E1LdxpjxnJz4g33ynZ+V8uCLJ+U
qUFNakvFjw2U2/NUjultR1h12NU725+xua1+2qR0j3Pt3NdlcexdcYN+k/G2/CrSj1kU58rmamr9
zsN9Ze9F46PqogZUzgxO3K1RPEUWxX9eiSN5qwjxC7kbG0wsvj+U1whSufqZm/a77hUl8lhiovZ+
yaCp/3hhdQmqvVp60CepwFzpqaMwsOR7i+Ol7curqZxda2mwXwG5KCkUzWkG5q+jiAsg3lQoaLaW
scPd1ERMpDMLlez81MQcP6OON0kA8Y7AMg4jL/ktFqxW44SBuM3NbWENjOEXWRyyZboJwgQcrq5u
lCqAWtI4sN4glmhJrHPZqunqwGBWigQepd96NH5nm9oICy365hCQRVEB0akq5nptg9etReV4nSeM
Ed2MIFUs1jsjY8BJlXnEcQPRbTa/qTYsoq8+SgxfBC6tWyHE6YmdJWvfPe9cDTzJz7n5LU716K31
TTii5xh6QIJzLu5CxuXxwg0PtWN5j8YX2zlBnp2/d4vwxG7tM+9HEvl6J9/mMJ3cjPbDITIUAop7
EYNPljqbYP567Nx1+ZQN5sFMxXSvLIYUvuDtzDvzm3XlrQjK/MsI+0yPx80s2S8pz4ICh0C4JcVE
QppZEEBRxwzFzaTALtAkd4GvuPcZvbaMzj4na85eQ+e4a2zYtY33CLh5+xwuaQLq+oy/k8S6cIA0
wZBgze4lzs5dg+1EhlOwXMPuJlLv2LqzNF6D8BDGA6/hyrWc+pfM6/ugqfAnuj3Ll/ym1P+TvfPY
clzJsuy/9LjxFmAQBushNekiXIdHTLBCObTW+PreBn+Z/jLqZeWqeU2wKJx0khBmdu85+1jpozQv
Szxl1+vGMJL82pUBK4tBwI/iWMBHgmncaulKglx2ED+++3QbHeQX5yKmc+SXVwtSaJEhtpeV9zUu
Jb3baLHvlFlz1aSviGqATgTC8qtucl9Jeb5SOkowIVOwcAkXzEkZbDqa74WH2S1EhS0m3em06FeJ
wRPPaXexQczTIrwonwnXrPyUK3MLj0aVxVXvIfuL6ye7n+W+rcAWUKnLe3UxWopeviuOteshydWh
ifEIEkbHKNp4FO9SQMD2RMSiS9aip0MXU9IXFx3DWDMNZBL3a9IBjSV1zLEnstFWdA88HFkbXwc6
VjraMYLLWWK4RKI7XqFLAUhe5MdQDACDDf8hNWGmBAsWP8ZACncdDKDZgyFF6Nt4wIvRCgjELQlY
SBzFWekUynVjEuMRk0056JBKR3vjS3Syx0pHWFKTAxqlYy0jZlSeDro0deRlHWEm0SGYvY7DnHQw
ZkRCZqqjMu0hYn2q4zN9cjQXl0BNmyyGRUdshgP22Mm7lB5zp0nHcEKX8nUsp4WeQMd0duR1hrXr
Xgsd4UmnHQQjqZ6+jvfMddBnpiM/Ax3+KUgBLWlszjoWtNb5oBMXJh0YCv3aQbtRGflwoO48nmKy
DeFlB5xky0BKhAVtrK2IyJiYeYeYVGlDD8uDnXXYvBcbU2YqH3Hl/wCo1AvnpbKZ1kKgNYtqhFnc
59dJ5196VNK+napj7OUw2WJ5F7JGaIRf75WdE59aZwSpkqhqk6wqdcRqbRK2WkliV10dwNrrKFZc
MNVx4Wgqhfs9IxPtasxBBxfIz0xDYupEilKE8uyn3pcijqkudeqmzwkwT2g8JgV8jMThypg94xEc
bxF/CYxJwg0/0QlhRVf4eFWZD+D81m3YfbOEBVYaXSzEQ1xK+Attjg1JsNOJGSRwcqChFje8pA/9
g5i8Q7eEdz0NMsp3c2sc2xp5IKGAG0ax22b0Zlab7VW4wDylWLjpzSHaNRE1lKprHCZ1xED54mjM
MjuIfuKToqIX0DNoA9KsZnpg0Nk9NOTIxMECxjF2TmbRWzsS7L54/pNt0Royh/S6zFz6NQXVDerq
Cuq6XeRf80yw2qYGpLr5gSV/cO4SujGWQuDQBBCEg6Z5kD6mzgR7mzeEmElHfjPhXsZSUYqnHcEa
uWd+a86flijDx5Pdl23BSmmKLhFyvqNygIjbI/gWIjSxGaL388lq8Cx/myXmvLOy7ouX+sbJxJwb
9LHxqXZH0oVcrrtLTtnMxKyOSyZ6GrwRCEK13DtTC8/EDlBhljjQexhnSb6oq7yPg5MueU9VEh/j
zvmpZtb2mSpOw1iSyuY0F8Rq8yUprJfUImmVBfx8UXqz3nLMfr7AyyYnDYscXIaAhqk1tbhMtJ1f
b1Y1BtKEYYG8MdGEjtAYNXZCXJZApXRhxUHDJy6ZsEasp1CHFV2dbalG0xfiqfX5ddNOdXjoDP+Z
j07Ll2i14qIm8oYCq72L9L31oZBydD2o8ZRoaVvsIBzCuX9wsoUmFdcMCvFph/rZ2y+l2nFRbi+L
3qApRACSuAQ4jDYrvrkfLlS4AQ3ozQtBUPMFX6p5KYzkSTY9ltDBW94fUsoat6sa9X+11P8hNBsR
iSBm+t+HZt/9Kop2zoZvRYzA9z2IW6dt//nCP/XU0vmDkcdDBO3gIEW57Pyff2Rn++YfVM0ti6eF
h9LRQgX8kZ3NQ55vmujaEDu7f1FUqz+k5QpPWpzwCu228z9RVFvC1NnY/6Kplo5DsDcqY4dVpsf7
/Ut2dpYTzJlXJqiQrHock1EXtpJHZ4YLH+DPbz24ZYaeppvkIJigTn3hYGHi4tIWmXtStcweSAfN
W1rgC76Do1q6Zk8iN50+LwRyN1Hu8zJqhKVs74nZbOnMdlTIIua5fuRso2t8XZT3A4ojOQvv3A6J
ibGnh2mcINtan4sgTHZBjBWqdKC+exmdMt82bkUWdRfnts5Y0pbfk2bAK52CUnBbQHWjotIahR4N
VppTaYEPo61TClKs0I+zJK0W+eVnhbVikxmu1kLTUuK6nlz1bfecRA9x0uC+UMMx6pLhFAr5hT5K
c7Q6PbUP38bWO7a2paco4J7nSl07JYW7lOkVtejski3RzNVjJBRpyExAp5To2ileNmZBHSeMgahl
iWNSKbYI7YhSGkjGlJ6laL5DgXmLAp9So208e5IUgSUxqVXONOGGzD+j0XR2sSdIhcmCjUogUcUO
4Qn2zTh1UMmc8FxE5OnaBQIdiswTtBLpn6eU9ZNUfX1ehAkUUaXx7RxRD0yUYnIy3MSh011Z3vc2
QuqE/ujGNmx548lMj7Z65UyJlsbtyKXLqwXdP0ktoBW4qqiWyxmz6lzhI0E4Qg3BdCALFa5xtJP4
s4PfYBNNc0fMQUJQFD1/OE2ElC6yffKW6mqgAXRSlX+KsAD5uH9Mo/sRWOU3DHJMnvDA9ErmGOOh
pklvlriJ+wHEUHezkKN9phHNFLyUJxlH4hZLFFMi5wtKMEpXYXU9VYoQlIEysEKtg/43242Lf7RL
Y34K+giYJlUPwEAK168rN2PaoJT1JXrq4BmRE4lhoDr2LcJ4/DD2BoQhY7iRUrYUHvgnP0R0jyJn
OOV0q+nQl6BO5UiFL/pJn3vX4OOBiN4OR0vmB/o+v0gwJqljYogn7nSDdsF+gLkYjQaIDZoXjWDt
XLTMhINxgjDpZdY1L4Gf3nGcBBk/nDQ6GjEOU5SBnvI4iR5ksY5ZGOTXjqo5ngdqmlnlhfu2pmKJ
2PwVGy/tCyF8+HH1jSnrn2MR8JKpfVReSThcG3zNqZjmZvG4RCDa+yK+cXw4vyOI8SJNPWq1JsSC
wX5VDVjVxQS1hkFNSyDOTWDwVQGhUP33bspvMb7NDV13VNficY6JZAmL8V4Z/oEcPWAj5JW2cw4c
MQ6ewtEgwJY4kXSCyWm789lKxFHW6ePsRcyBO7NFm1W85Q1xSq0kFmoJSHejQL4x5QHXYEOMB1hY
v7FsIINct+aiveLDUmCZlu9xMl7KIqZwwgVpnwn5vYahU+aq/mQr9dRYDTNOhzaIdJOdp/Luqkuf
Vdpcj4F5dCrWt/Rm8vv0KygX3K0zH2Lq8VZ6PiGMpgF0G94sjhjQ4n1CCtSyJK9BbWlvALbBbVQs
MOYBWFF5p3jgOVeBTz5b3k14gNN03M21891GDXKx6gjQy1AfR0nNMwg6XNRCPSFxZVkiY5c4DEse
TAcmzVQCVkU7hKnQ3PVxSAJJBuu8dO8bO4QIM0X5SbhcjCxHHnGcnVpqVuF8pMmniudMtOpc5vWx
UldpXx+jZkJewPXBVUdcOOLUUCqNgyRn0le/uj7VsDGziWwqWjT49ucyq6wNSmHwr8McnUYbeZxr
uc0JkcDLEA+wYtsY3VRBfunQnmcMpFvoIu3LwgrNHLunziUzBiQLsNdFG3Npkgw1pnbPzj/NAm2d
BiGU4wyhoyL+OZmfK7J98el1/sPrwtwaREsPOhBO4tClVGTAyuNMlhMd4RkZ7tY3L3aSmdcFPQTH
voxjmtwuM42IHs08pd7Y23Xuj1pfrlVvUxNHBqty+QO2xElQh9EwBY7fxhRg5gAg1il1F2+8GB7t
Ien+RLX8YLoSAnGQsL6QFkTaZd5Q/v6+dMyc+7j43AGpE1DUJXWvkPoctl6wVZ5/Dk6yN7/Tgqj3
nQ3If3GoY1TWKcTCAzgWEE5E69tNULxQmUAE/FZ7xQvSdgEpW9E3ARO/WF1ysHxqCj3+VnDi4NCX
9EGUM4dCJwAeNvajLnu4TpDDcar7k1FwHjMRIWwYTm5cUDBqsVQuPXIyvPqzne9QjYCczzXLeNbZ
ErfdENzXDRagXNRbW3EQVd6RNcSXOsoaDNAzGYERikL04+fOHOdLJCwgBZQNxsx/NEur2+ZSLAe3
Y200mcN58X0Y4RUMOyQSPdF1Prcp//Mbhx4mzJSJhxeE9w20crq+eyeq7ifU/mXCIYd4MdtGQfx1
MF33JjTMfdJD+Y5d/PZNRrhXTQc3VPZtztrBaAklsi0ag4uS7ObOp9cyjj8QfieojY8iCb6Fs3wm
DhukbN0AT80nFHRU8ev5R2r44a6zQ1L0lvFoKXxhYfpjVPLcezkoPJcMHv+HG1Eq7JuXFkn+mHZ3
ljN+Dodl3iV1SzTRNReFYGtJddV5yaeAD4hzihiD/sZw8EEYqBkQ+nnnGCEqvOduX3At2PYorBjb
cBQFCGaYbRyzCrbRcHYbpHo0tTyyRdvvwPhyHKRwqaKLaPxrq6qZjjghEPYkvMYa/akchhcgIGim
J5AUCB0wENs3CLgAXk50RM1EnMMSc0iP0rjh6raVaGJiCziHondjz+lPgV3lMBk2kYjD85LgZE0s
vPHKxSw0SXEVYlXh4AbaExIlU1Xs9575Sp3tqix7wOH6XNT1T2PwDmlekDUYeMdQ9aRM+E+OQqTD
OXcMzHnvRSMdtIijz0EOC+20Ym5V2Q0KEBe/FcVCOpvJcIEi8hzi+LdPjOzwzUeLCDm9GTsXzUIG
fjNNgdhsRpB+qGAzUjzH6dJUxV8362PeFIzvT3AAMOX00GYm2j+W/XPjuz6rQpNT1gixvIKqS3Bx
/ZVXx8mZnQdCZfM6by+BduNBmMz2fYXMONDryYQQgBQVxhA3JDhoDF8bVn9uUg3kW++uT7jV6O3W
L2J0gk5GACLvosqhYEEY5Je5K86tAxRpfdzXT6631s36F21P4AdMm/3HQ+ut9T3e3/Pj7awqYJSs
5rQ6J/X3JfHsSzk8hnT+zp4U6bFC7EZMk0vCSBA7l/UP5DKbRygDZ+k6KoXTx2fzl4Kb7/9C3w/6
BOsTYxZWGlbDzRCCJsxRa1P95Ob64Mfmt8fWd/ztsYCctxz5+um3xz/u+kEMdDdZAOTipN9FEU6a
yoFa+EEmrKhCLNv1viPdl6zCizjqPfqxW1fi3zuAcN3N2dSg3lmf96bxJQcyty/Wx0wZAqp3lOYr
/HlMrLd+e0MivVmvSE1x/ScOcb1l6pKC0Jv1btzSJW9kBqJT1yrWt3qHEK5v+H4zDLzPIi09yCZ4
0nCFkRetb6XYiGh6ae9PZ/c/Bx0aTRHY2i0j6JzE093VWQdLe2CkQ6ulSSQTqs/vuy0Ma179fnv9
7ROPqzmW02BnFjpbutP7rBLIUNdbnk6dXjdjd5NWSOnE4iDJM6eGb7TeDDXGk5Ll0a3BazSy+7ye
RutGyoS9UOkzqnC7GZ0qixqrUu520bneFLewGM64Wde76y08N83FGRICvdf7akhSVqLdPiikR9pI
+cVQfn9VxvQYcbyf5rRt7ngY2V3VPLnWpYAFsBfd/LWtYU3My/RgtdcOxM4HP3aPbhO8NkGTXaQx
kp7AVPqQAv45YC+gRgwus3Cqp6K03UPqk+NnE5bsopU8RuXMcNnbRMFYLYs5D+pGueiZh6Aq5Lgw
L6OeCRr6gOTULt4PYVnJaei9nY2IeGMt0r64iXlb9xgNVGz78LWo71kTs4gwNc5+iwSz9dr0auzh
0lpDkN8KmvnH2luYu6AAgRfqpZdAUgB2w+qT6QLHdgml6afhyyAKZII4oEkgatp9ktEersM5vXhj
QcyreqIbWJ0bxboMgW506k1TZz/38y4bdxG+5bsOKA2abS88oyF2bhQ+BsWoACl3iG8FhcGd1egg
vcgr81MqOmwmCUvNSh9++XpB1sfcPDQMLaO++fHgb3+zPounmmv4P/+ubL0vTYNZpLHVzfpcVnse
Vxn9Z8vg94dyEndByZG2+KBiLb1Z775vWJbgAkwZ53uKewnLGep+S+0hUT16FbIoBiHEgUh1Lsag
7iZzQa+o36MdOY7XW01qVoTPLaBmpruP54KiqHfogKH76b+v9RLfnL2r9YW9fvXHW3zcLVp33ghE
G7sW7CpOpiDKAOu2+1RnxqOQDXlM3/zYZH7SHqHInpMMNbPjosSEvNbQpsHEiruP7KyUs3x97OOJ
j7teo5C9NUVYHftCcq3gtesmTOdvok1MLiT/eAiFmwPrlTG/0r/X+rsgUY+PSeBcVbHJPnQ85zrT
6F6pd8G6H5DH88S6X0PU+PN2vSn0uGTa7mcLWuq2MQ3BCMpm1hBeEQGnHJoFbJK2VvdaqN24obiM
SSVOPhMnV19gmJdTstW3lHay/vaYIyhCi1Eo4lUc/Nna/V7o4VeN61dOm6taeoSjBst9mcfx2UD1
W8VMIsf5Bg4eFypd8l1vDTkxHZkxIqoXNT7taj66gzixcA33DacG4vOYwL/1EyzrBbHUn239gM1I
kneJx3G3/vfJmyHzVPbtashN8EaCSfw6J2N/GXv4aJUpoI0zQAovbg6O79/b+hsCamR8TNKwu1rv
k1mKp6YNFOhIBJAZETo5HihoHBcHhSI9kV+Y5ovLukk6fEunXo8DZm40dCQSxAYKrcHqXF43bZdi
+JX83JY+wtbXrU/0iGoYOdbxA+4k40CfQtrFR0IGhP4X73+l3/zjP67/a33i3z7mtxHv9fEO6631
dR+Pfdz9eJuPj/fxWFJzsgZIjsDMJC/Bxzuvf4x8iqnH+2f/eE2UIcJZLLJaPn6n9esZQlI1cQlr
0vpGjLS6tj5g267AN4uM872E2LTv4f+yxOdUXn3UFK8iEoWonlzWB8tlIkmti5BhJ95pIZhOaqtn
ied95zQ2au31kFmP3PU4+dhM0r9tglgcmiVB1jAieUqaiy+BscQ0ODbjQuD7UuSFBgXg2+n0OFwl
qEt1W7K6rB/CbIbHUZDu5vvzPoztnKwaiSiqgCDg+yh3fW065yusVAOacvEZkBiQQGMMErA0zEDj
2bqjgaPIl1tYFFh0gdf3YBRfMj6F2x0bK+O6FA30Y/K3povq/4W0vDcB/kNjwWYIptL/7xsLL7+a
vCy6v/YU/nzNP3oK1h+O1AQUrFjvnYN/9hSk/YdjOxKTxJ+4lb/0FNw/TAAxlu+40qTZANrlT0iL
I/6Q4FtoUbiub5muI/8nLQXvX/sJkAvoaigsL7Zj01owf+sn+NbQI5zyYet76offowaI7xdrpDYW
1vb7MfRj+n/hr/JvUCm2frN/aV54ls03pb1iK5Pf4zdQStAPNWrNMDjNjcWk0O/FRg6TzVBmM5dj
um/+bFvzjKoawvSNKvzX2kBeDpUTXTR9VMniMUNp14ygtjV+N51meLNpqBDjxM+xbz5VmUMehEfq
beYqQptQwvVQ7Rsn9bcYJknQcuPrMvRPY0utyBjmcj8Yzd1fjoC/+aLyv3Rp+KKuBxFGsacku5cf
4se3B2o0EGSs/xt5WTbZGCaYMzinqUN1ZCeEZPaxS5Thsk2tDIhbLH44ZvaWxUT+Tc2dGdMn74IC
dlgF9yPIT5GZv+VOfg0sbwSCGpCJQpAK4nrCWjyKUQJAiShbfFa59RlAbnkRR2Aqzln4GBQ9itZL
6Ag80vaNDNObLCHhwLT3K17fECbdGq7Rsef0uv0BXSQqKFVXEbh8J4t2GSUd/KyKT+rwsbtB+8Ml
dDJFbY0Brnuda9QFEQSvyLeei3g20YZGRKWr5JT4kAh0q4yXxG9WMp+QJdwNHjsgwja5E2jcl191
Vt+lZvjmpYDUF9IpK2a0ArAYuq3WJxwz/VLWSOwCNXwbap0A6DHf/Q/7Sh90vx+UUgORXGW6nKG/
HZQma0w77xZ1YhmKyKIOnhI7/apgrQ0FvpciLQKmZaRjhw7w96E2cfw0API899QawIoxDyBcj04h
ilyyjCLz1EhiaEYq5ggRL1VUQIGv/dephagsHOEhFGDlGJEOGHjhsako5jZZFx78+d76PJiZS5U+
fnMTolcr+nKbWrKgSCC1beqB2uU4qv3iqO9Z5EzAROrXLCroZpVoO2MK4n6MONIlXVNUL/1Y3OUl
Bx6FVoSjZAhY6dfWLe4CRBIHl/rBeJ6Fh/4hu0X69akXHbonYEr5xTZJl+kGYif4Azzb7EWnwBwb
+eretGCiBzOOdFTyn5Sad9LJnqY2ffOb9MKOesgVR8x/2E9/s5t8dEGW7/uO9H6HSbWOzXJHjuoU
2xWh5prx6IfufLCckhSkx85JX//7f2j93UmMzcV2Hda6rvJ/OzAg6bZ5ZfEf7cm+qjxPryryLbAt
wINF/7mKi1ubOf0m9pGIzxzBcckeliVwaNoHgKDDt5aIpzpkGfnlv/9sf3fMKlP6HC0OlxibceOv
1xdhtZACIJWcpLgmcQqjLpryLSMZSUUuxfWeBiFy0vw/7IO/+beOaTk26mnkMLbzG9BLNXSjspE8
IGDwb5PrP2FgNzd+mby1dQ/pfUpRjflP//13tUz9tr+doS6cMoZJPUz9lzEqCS2hmEH5J/gPwzYO
P1EiZGU7ZtdBhZpZVjijnCEF4fBMgMdTqr1K9SRALkvzjY7+VY5BYwv+lqt/lN94CUaMhItMYKbz
MeZtMpA1BBhgfUlIKeKDQJnIyHjJPLgDbYy3co4/F41xXzjepUDyvp0lcI3UKxF1pRBgJ2APuHtJ
MR2JJzDvPKAxO+m1/TbN8jPSAdhI9hXQFHjJX8MZxZgswpyIGECLzEbpQ9hAWfzmR2c+pxU9JqAT
n1RQk/oXTBl+cNqEFFxTl082ppKE37rF0Kd0uJTvvE09pN2AwLMEx9S2yqc9CQsUHKjDshia9YUn
mxbixxkMTGcAfMhuq+qD4eHhiycQIXY2P9lD+dxb+m8ZWiEgzg84QbJtjV2J/gg1CIIVdoHix3Vr
+9WDdIkVndFhlu1mrFELC3UwfZqZDSqdsseBNjlhiVckfxe5/Nt5BIp88HX/ekj4pkkrQDPufFgi
rj53/zLAQsjO+mhpplOoxIAkGNA6glQQWkQ1atCluvdNpHaRVd2gYMox8Msb8P4of3HbzxOlwGGf
DT4mJBNxcuCbJ8sf+02GrO2QJwxEzFW2WOe3Y59TNzX78LoU1jM0YGsrctJ5s0PPBX3X9UmBaXVQ
m6LukRK4P2KU/3BrdCEyF1t6cWRaZIRXlxKwt4UR2MailpK1jQdxftNaXilic+e46jvhcE00Pqhy
rA/xYFWbsu2OInWam3JxfiJFdmkyzk9ThUqXa9a+5HBqicGrlkfbjK4zt3jAxEvA7dTYKIwxMFSW
eFWaoICa5ODmhYTcpVLs4sbOhcxHrBJTrNDKkabTzUPbcDCKoj9Eg/EZpvNmaqL56Of2c7uUpCj1
7rZpXdhUuGZBbz3C46VghrndC2CdBfLaz0i98MDt1wtePMrQu6GT9/xf8E5SncIe8kTu03aLxkd8
gicxxCBx8phQxPGmmZN+5/MLyYyfynlB60zyej08FLX7Ntdxecyb6lBUUHyoQNL5lXzuIInuI8v1
ttIFfOulxOOqBJj7AtVmQtIxBYLRiUIXv9UOGhtiCMPl14uXHheVok/A5KtKzxPIQJKgFAEC3vyN
qZlPFwrNbjdnenZqHRzikBBRw361Ivz6hOv0dCA+tS26sWGhnJ0mza5O7PI8SYX0EC0ZwgloP1nj
xIcxsZkC2mQspmlSUTAUV02B9anSg7NNzL2POGbvI7/bARp/nV1wvVMdvSxh9pi49VWMqTLxIqLo
gMdtEiqAeV+fstqmQUmUKzG0kcPBMBfOzpQQIxJ3IlAqO9XojTm6S+LIZ3WvQg8lnUHToIULU1nN
c87pCrrVvo/gTpwHqpcUR5dvRX/xUt6GocQDkey8uLV76xG4tG+tiNx11z4WJqNLPdE4IopXHAkX
wXRDOaiMn4t0ukqsocWfZ9rg76pnTNEQpFTW7tVU2siGrKPMRXNyUsbSKKU/pww5oajA804alF+Q
GT7OaHSHRX4q4+pqiexP89DvK8P4lpfwIWmIMtrITWwLZk8T1BwrWMuoD6HJ/s8b07xymwlMHhXv
gRmqy2yldCtw29ijUdnSdS24xMLhOrUxfJ4kvk/8gvPJHx9aA0MEMkBYQoYAE05oBQxgzAJUhOc0
Xrbo/L7YnDboAYCDB0RcGGNykyYJl2jCKevyS2MTEKVrhxt8qSihAqC4E7FcCvNZ1P+sudqcm5Hz
WE3tsXWD26yuHwvfPd8fkEIRCg0gxDeKG1b4By/pdpWMXtJ8+FVL1MmDGZy4st22E4Lv+ktX90+q
FV9T5wLDBb6awEisymSfztgluoZUjEWOnzMQAH0XMOnujm5a3y5Tt/AjQANMBhKZqfeR/JI/N1oS
LjL1LfXxjbnp9JgpQAW5tHW3n0AbupQE0RJxY/jiU9dkcInh1e7DNAgRhFh04p0UEQyJgVl2PRTB
00i0Hdqw5XbQEudKZF+Sgl8nQrMMzPw6R8ZJa7VCljyOn5VgNAGand5XBk1hWbb1Rln1vROS1kXI
vUgTMtMmqC79jDmdxkgiZ28TCa9iBMajxns+I4CAbmEPDzUg3cThZMZqpXSYxLNUxT16tk+p3SW7
wkd7P/Y4/8lJq1tYV+0inyXrmzNVHWdTTdDLl6XVeiDoRa3fn/0uyva0lwlCi5JvQfzUtKrD+s9F
MyImJDTBDVDr9+wjsUgRZhdUnzVX0qTxLqnCkxdXQUfEu6JdjCa8G2qsydKR8IdsXEU+jtBxfK7U
DKhZ0CZXC2I36xyDg2cGbxzjiX2Vwjgy4q+c5bQOEwzprlIvfavuJ4uxOlTpc0sSsjOhcOtMM9zc
m01ONkObw+6O5d7GHIytAUtYNfQHMzevTZ+VH/NIUlF6OFOL/Vop5wsNaIItMLqUjJvxQICqR/Hb
Dn9gtRyy8EfukK+V10a2ZTb1DIcVvkQG1Ktyxws4iM+moX4EeQyTamQZERgvsP3HjQRYw1ofnVw5
pXQynNehmZ9yLi9gbfxPiUSD1MnsBLNhl44sI9PsgpzsLUmESbpmwwcdys+jNifCv92PRXSLG+A1
CF9bcZUVUafNjrjMbHW0cNIDzRGn9bXjHIe7mOGtXdR+njLiARRTgxE0FwT0rYbubGU4fo48cDUN
8QybITEoHUggSk2/PBukJMAxiIh2znRGLGHyIAZmsILu4OkkvXQ8WUQdlAvxhICE9qJ2YHE6KIW5
xlGLAPwc+/7V1Ki3Sf+zxS851UAMRqjQ6cYTrF6jOxYs1+xkiwb8S2eUmHfkqwgt99Vo7pPYfMjH
pdkbssOpYyxqOzpc4osmz7+kpXG0GHPHOUmO3uBPe7fKkHoo61eU0K3r52/QGO/GERC1pIpwNqrp
lc7UdQfNcCiGgyqwIpWu8TzPlnOe6NnNY0XSPBOePegmkAb42na9dO7S6krQ3XY0ypJWu986h4Bm
1hFvcasXgM37xqUyCeAAv3bnufdMVxe8Ku/Ul3zbLwZ1nQmNPm7HGgkZhfdJ803XWx+bUBco8iQl
Bb0HzDTJYLkMtCvnIvOPnu7427oU7NXMv7ulvJ0nApaiuiMoOsdMrfD169+yv/idkCj7ISu54cnx
1VXo5z5Mse420i2JFFplg0TjUDRwkOJAMHLgYdtEkmIqhupjb4ubyjVvTFo7xSjAjnTiJhERR2j+
zCHOsOukhBSHRJz2yPA8d+g2tUGD2xTkOPnDoW7h3oRG+gv00N24QHhgzPnlWtmNjO6rmLXHMod3
WPpumCZNZIVFd2PZPhdt+gg7A+F9+asZp6sYB6vli29+7311Lr5efkKVwKpR/oJjdSc6c2sJdJDI
INU2sWIyWtIbWpmM6/3z1Ge/mEOh39LTFLjjibkw9FEM881q08wg2Aw0BnSo+S9LnLukledfWffN
F1fr9kebGF8w6ryrZ6EBdsEfdKJwoJ1RFq+q40e/2xMkkrh9+bI2oNd+dMqOTlv3Ksw5RUENEbA5
+8Fl3RQjlFIzTm+Zdwek4mltBhJeJ0ObuQoBGjNVQO00saFuyqck7X60HXOVde+ut9ZjJV5cPBNz
wDzbDvvoXX6x6i1WcYXv9DZlHi/fRyQ80cV98pDj7Nx8+S5KDEroc85xY34JE6o/41C8wIQ7Frqg
QRrlW0JMMwumk5OVzlYVmIC6ECRNT4SrByS4N2FhToxuhZl3G6sPwVxQ3wm7kYXr0CGgUinZLEzi
4hJHCL4/d+vYwNbNwt27YvnpAI5da5hd4vsb7CwqbInMKYn2qFAULk0PAJTl5GiipvKWGy9ANMAT
NtfN/eixPAn4eZoueRscCnKua/yaBoxiTcMX6ISBOR0dY4iCb+MwxbxARqHZFHAizjNZ894bQirx
SZf+1kViANCn8sCBOXl38kvHggLIknsZeG8rRjKaD925EjlpZPrfxYH9TEDWXiEUYPXi42yjzGXk
6olgwq/1sjCvTWmPmVnyow3SN2da9rLLaNny/ZLmNjIN3GlhhuzRBPoYd+ZDInxqbCN/JGcgAigx
Vcno6kUkG/dcDyHQARJELVoRYIduE81sR9yY5alo59FzhoLC8MwULomrb34XPLpNcUpmR9KrTk8y
67/lHj7GeBDnjBL5tYivERQRoRCIzeCj+448MZ4k9dTuW0vgxkYfMdMSeTuIGTsUxWKfR4fBonrQ
dDnYaPr6TjMTy4u/gDIC5Wg/YO+DTM3Ok8s53uuy4lhGAJvH6b6Tzc/AoyJQjPMVeBbm6wOFCtyW
nwOCfuTMz+2a5Qvk8nbrwPLnFxyhUsAOQkTCAhWnVmkzaaLmTi5fI8U2NfhQntHdTaCY26seM8F+
3T0RV5oY+jaKveRrx47YD0vxIkyGMmRiX0e3/JTgj9ykcOl2BhDQxZlGfI8Vp0dq3xq2f49sgSMZ
G9cGWuODEVuYlBVViY5fBZ1KtkFZ8SXu43sjoNa7HnXpFO1zywQgOTE7GSdzy723BQe+g358LYTQ
xzQ3ix0WHF708nR9EUn9E5J7Yh/1c6zaag6oMxbGdQcgPWNJrSsxMkdD2zg/kLhS40FJRiHpV2yY
t4XzGA1lspnBNK4/KTTMca8xcBQq55Bz1EVkvL5bmX5jbkvuHM67a5nrOi5pTRs8pvgbkPmNXfqY
T9NtUlKdH7BbbvIYwXxvZmKXLWAfwty6wfl3Kig2bFwGiv3CAb+ZCOxiUUpVjtQLUCkj3vgxBpNF
hYd8kII49V6ccjjpOyiiezK/cDZWTnzCCAfJEmkM7+ye+24kGHROvoYOVRhwGINFUaJJkO3kzgPW
g/RA+Z7hOJJX9WhF+8Iom20y+LAw0GK1TtGdVPAYtW18jAIEK3lMsaY5FT2sFTeBEZCNrBQWkC9W
PJ+b/8/eeS1Jim3Z9l/6nWNoYXb7PjiudWjxgkVkRqK15uvvYEf18ezsOt1239uqjAQcJ1wBm7Xm
HFPCmkrrgbuCYlVm3h4l5WcPTWOH9hiKnT39SuWnZv4Bk6RCDIUTv4e9N+IJ4fY444/E1M2USr7r
C2uTalTnZAi77mTg3eWusp5/eNQvDDeLD6Ink0jRL8orfM29/Rgm6pmAuLva42fLAKpO0mZlAU1T
pTaetVBcJXWMz6SFrRUy6zh0ZwpcW97VNakXQR7/kifOtG2FIwKnChgsFTemQTVMUQ+qqktLCvYy
ampVDR2XnDX40jV1NanYjTGiQhgACSeZGoKuh9/Y/+XFx6Yc74POf5GBxCCWU6UlzFjX6YDOFeWc
MtvZO9MzguXI8cw7rL+w0INcCIODoRQAgujxbSOdAqkTEWLNOcUNgkmh/kCrLYX9tajQx6/68D42
h4+q7PZcYpceSA1u+I9On2MdpmKIfp5R4sBtTq2D9VQb6eI7W+JKd3m5RfxcLvHgxHq/AeaS7+gU
vIR6cyfX/TanIqUgNJ1lMOCjuO3YKFnA9/FsNimDMd+Xlz0iHiIgXT8Zn8zJ2iqp9dHZ0g/s4aFb
KZLuqozgSm1nKgwLQfpRikJuWHF/U4Aqo/0cu+E4vBPCKS3qLt5hOMfzrnBfk+FPcGZmQGfWZ89R
t0ajPoLLcu0pPMtlcsZFc9eC818laXicnAgoUwLHtJJ9oDnmp9Imr43PzSJ9d1JcZMQWcOZjS86W
HmIgrkXG6+xZX/d1eZYcvdxQso0O6RTNUXZc65q2YyQc5weCC0lVbO5CnXomCIPtOBEGQPjLlzep
pU2KEin11JlRU2n5tBcTXy7b9LflCkAdKh/k5XVuH6pSqTaa5N8jXMMUkCY4iXTOId0gjYd6MuC+
xIA6OS9hjZHlfR5oIxJvs5L3YtkJvIuiAcXC65RSXdSyI1QflAqEeylkS8sUC4jqVv0VSV4bE2U/
ZHxN2TcxAdKcGZktZk2OmBMT4LZ0TLl2r5I5LltMvDYJuMeNGa0Fsfa9TjwwBeGRmv+w8iPqhFVu
ryNfe/BbLTwSXF72WNeRyOWqq1MW2WYe/UlKptwa17uWy5FxkKHWoexFEiUw+7cJ3MJwoekzuj4v
s4OEL1S0Bv7X7fg/iRJ0PIi/dVGWH83HX57G80f69e//9tR8BP9JkfD9hL8UCYrs/EMmr4TmlqkY
9HFoT/dfdfPv/yYpiv4P2eSGy1Bk+iEy4oLfXI4y7VHTNsktxgk51+T/IzfG+gdpMjKoF8WiNzSr
Ff7v//lP5fzvvJ+/lwmoho118/fyvmzr9IZlGkymRmfW1GbVwm/lfZq+IYJNezyZyox9jgllXVjz
rd5vs6ZFrPVC5IZ8z/65gZ5sOD4smLo4C+a7oekaBoa9gC3YECrb0k3unecuN/p1m+tH8kTCTTZK
V7IWe2747WNVSf1e93R7JSnTryGXwms2TpWrjGO4qYeYcJJKMl1phh+agw++vVLHTWTBqplmFVkQ
vaFsfg2UiLq714fbQkfAFffDRqV8Swapwy3ELBBHLEm5tgVGXIe9AaF5fqs2poj8ImYlJbenBzGr
pxiHDvZEf6nzGqpoaJ7+ekI46+C/P4rfdiOe9dunJLYSK1H1boB5cGMbBR3QllkVpcSICV/FLC2o
ZK3rwaPwYotVYiL82QQ+F/u/W6f34BFAgLOvRAcg9z3LqQPRsXimeEg8/bYo1t3+DOYSniiW/8vs
f//XxY5u+/XDwtiNISq8ZlZ6yrMCVMx186KYuz1QzwLS26KYA6CHlkvM3p5y2414ilgMEtKx5RDr
6N9tTIMCVMGfe/xeK55u+LNmTMyGFjg54vbEwh+v6fb3xL7++FNiMZh/FJRgYSr+8/0Uwyz5FsuM
quEMFR3K0XFWEGZiGs6awV6f5YViNpmFh2aKtcKv8o1Y9b0hJZcMNRpbi02+9yFmvzeaH74t/vZw
LJSArY4b43tWbPXH7sTiv35Y/InfXqUPORQjVZjTrJz1tXSjEOTOL05sWfqSjQKZYd2y4npOo2pe
zmfBs9hIbC4WMfJH+/5erBUrbnuaQJmiWJz3nMwTMXd7JoIZBI2359hSi40FPiLcF+miFZTHGiWj
pmvcZlsvq/apgnxVPD5kFIgKtClYYMjpM5R4RriSuNJLUrcE25YahJIqs9Lem6XEGQED1kjSCRXA
cQuvxi2EocOedb7fs8os6TX4NBnLzgLW71mxlj7oQY98CtPzNmIinii2uy3+tkuxUjwsNrw9T6yj
6UybPcqCdSkCioiY+gQ1FRDwXR2mWUIsZ7A0TINkUC9p3lFacGYTRTsYw7SJxaldVPEU2nv4QSra
+C2glt4Jh71ueeY2m+RlPNKw0MvH3EhmoNCsUndSZCqmcazSetyJ8o6w2Ii520Ssy0ytgF3COFF4
JqZKm4GVZcSJvdJedOxPXCcUcxtUpbbxAwxIwnGUmAqN2El5DNM58cf2SWDxqP84FDPxS7Yu0ZjN
vgnptoZ9CfN6XkyrktEm7wLsUeSKYmSk9oSfhraSk5OK2UaUw4RHw8IhNhus1k1Y9julfTa07gMe
obJOa5+2X9YWhHJVMVr+hiuErHnrQZkevMR2zaKVtyUBznvoQvXemDWlYq62Kx1dSIuhnHO0HVYB
/j7KdcKmksyGlbqwkQWI2dvKsJMv5PpMa1G/ExNkRDkadA6o26QaJWWtpTrNHA4kMYkDYmusTNlR
B2BgG8z5W5J/KeVG2piVSYZ00XMIjCnFKdOva4pdZJNW7VV1Oqx68w8RwNHvv8bbujIBqmd1erJM
LPkg5Tn53vNRQIOM9ywk87dlMVeqLSUtpPLjljjZJXG6wz4ucMUvLA1macZNDwK7eTmweWgoPb6V
HrFIpluNvqo9Mh9HOQN4ZfeS4sqUQPbfs025ddpa3QXTtPYou+z9yoYNgDtm4fuYcoLM2ce5Yn9P
ynan9yMX5Day901V23s6/4AAbAbPKPIYLQ+TRpOMZHgcUADoOZDnViYjGroId3W0Hh/IwNKCXf0w
vNvBhjoXlTA6zdNzspV+IfrxMYnMqh8kaG78k5vr+Bp2m8J/bcnGGNChbMf2dfVDK85lt4BhowZL
imodlOOVRecd35lBMgMZZpntQpzz5Sulu1L/2XofuO/ZdURsJdRzUmJAej/3IHOklRx8pBqR9DDM
9zYNSHub+OsgW3KjZeavwbhLpy9VXUUkZhXBHt6v4VM7o+2OvQyvvttRB+/1J1PfQv3UtAM31dYX
Ubuj8WQ4qxxugbKtolNuPgfapkTiE6xseBXjQY+PWXCqaJrLW0C7dbPKO5cW24SFG3t3oW1qPk4q
nDUnHFo2SXhSSrd1dhJZyJMr/ZqpmBYMrr59BeOuEE4RIyC6BNR4snUgu1ILD/Q+SzZ9+5JCtm/9
a9H8NMmN3tsHNDeYO+1uY4T7iBs8koySXSBR3LO39CeadO/H9xbFPR1Z0dnnFtPe1ij8yN/46H0Y
ZPlGBgoTk99wTOtdV7q5fJ7rzzNDEkjuY6g9I2lLryOdDWpczgaKX/NLJdb3tXq2ie+St9ovbosV
xmsX5ZRCM0u2noETc4V1O3c2CT215+gw4JO7+ISuPzWncKnZK79xY4++yyJudqO5G7RNEezouhjV
V2NhQz9gsLZjVwnJJFqb09FWP6OJceSeWjM5HEfZucshP5kbu9oE076yrnF7iMJ9N3FcgG6gxURd
PPefgVr4/I4OhTN/3jjrZXyrvDdI8L8IuiEwgXOYxM8UZhG2LF8js8LVuw1ACeMXx6xu/AymVTAs
oVXYzV75lVd3Wbwj0UiT5w+Mz4nIZlLu9vw6VWtbQo2SyCdw6dua3YKdNe85TUrg7QORy2v4FehT
DIfkk1PYrrK5V0asz0FuQNsv5WNxb0j0tR6dmfS4nRNYdxS5QSwMRJYDxAfUUDF0OFo9OWjVEq9s
gnr3CEN4sRreh6eAzvlWcYhQumvUXY8wogMR2KzHaD1seJu+Sf882bbNrp8OJnGGX9G7KfFSh0Vf
b1TqLeo9/W/LXMuPFJR06U3OTqF1CV8N4LoTLby9YjICd9M3R9vXHAr+JlWuBcmKcnhPOBp1MPKh
5GsV7WRYEX6wVAiAg+Eyukm67PuDSuaXgS2VFJ498wrOQg1hA16PY1R9NrSDaVNFymNrX5pkWUXb
1KED5Zo/cSU4T3bjGivtTDcLgzOm75yCNawjfL76un/DUWVam2iknL0uyHCq3PwVz/icS1QsNHMp
g8AlSEDakEiC84fPHAKMa52cs3ZIN2Tu1CvicbiO2+2CnhnZDUjk3IFUtwTg1UJDlw3YBT26vygO
7auhvWKJt5JVs23v1Z+etoqrLS/NwjnqAYDDqFFseE1ejWDpqGp04BeO6z8VL6imyMrQnENykBH9
yOtcfcg8Aixo3wDh6o9Aa015HXy24Xlyli12/o+Er6ukwkzDvQ7PcwIpSvXIRdvykp7KfXDRH6VV
M90TTj/Rwi3fNe0CdxIePNJQxnArOUIpvNGSkzIcJaCz3sEvF2nxNObr0l5ZEty/O0pMA1FOd8h/
FB3OyaLCPZ5sm6vzQl+N5I5n65AgH9/qq+oBFH6h7/y76YCBflJWwwvyYBszd7bs4xV0uJRjGRXW
q6ztzYkSDd0LZ1tD+CxcL3RphsSouRkFc/QdC+nRkGjAPuoA18e7npvS+sORj5CArA70NUwPvmQ4
5UAN1j5lzIku7sNjGzyOoKtsY9GAD4z2bbKyzE3WPvjRr35863RuH+ppEQYvKfqLrjmp/qULBldm
QV5rnSsnm8S+ByYJHDf2juaw7TizhPsCelb50RdHRTrU8YZPKOZSCMkSYAbZLzRpg8WsA5kDYhcg
gLqf9gev8hK8hvqBvccHbmgCDa7fIqYC/IjffwPgs15Abpxw6VO0hlbHffZSg3mLJOBTgVIBRgO5
/PIR4QHBy3vVlRbRGoFetcSU7RYvxbg0r/Gq2ul3Wrye1uhFDuPVrFbau7dtIjrlrrXil2atCBWU
fxacDp79x4j6/oN1ppzPK1dcDobgZSBfwNvOAZlP+tX+WWz9k3/6ql5QDBrniD4hvSMPCIor8Ytl
QVpJbrMw7uslYY7b1OUzXQQuKWRr4/7H4ovoth/12lzuAnmhXrVztlWvIycFBgBPej8fMdlL9IL2
CoVS9WLcd55LiAVRuQRaeY8IZfg3IMqNnHqi07sd6F2iucDCXQnr7tSnJFzb0QZykuFhZkMFhtbK
DeBtIP5ZNt2aXOhdwi8u2NLCzN/rTXEBcEq4ngwN8Z7bJeI7vMn1qzVx03toyy5+KBXxIPl12ZkQ
WIsO0PITQY47bSN11cJWfCEmcNm/eyR6HLFJIfxZ1Gfph/ysoMMHCvlBy36F/ePO2KZ38pO/j0+I
9YIMQIvrRWc67flTvol4VZvwzn4jlIfHlBeUC2XuTp8gOX1IAwuaW0G+I6nSJ9aOYRt6PD7baBne
ESSBWMHiY38h1IPfGSvkJ+WRtIDuQX2uz9kyW3dX4wgrv7vGB9Ml13ZarFskuHxornHUjvW5u1Y7
b/Mu5YvpOB2JtV/bpetvJRadYHXi8IYDTltnOg6wQR8BnHTdYj0xQBizB7ZACbXgTudorIO3Zkfo
Wv1BauDe27/XH8MxPQ8o7Bb2htHHUd1nR+RN0xrGixu70ipZOguYCguAii7StGW2zE/JmowyN7o2
O+g3xWN8Lh6l1/AextRH9OgsECct5F/lM/k2O4r46DAXzZv/QrSBsXQeYdKbEEhmqSX4m0W1VNZc
NV44k/HT4RPWOa6wgwAHXgz+fA7vr9N9dURBQATEGa7k0joaj8XSWnputnGumRuurTeJ5+JzPkF1
nd4QJrrDgmgNYp4wai/MN0nbwmPi4vKW8q42YJXX5i458HN4jh6bY/8rPtub7lh+ANOaw8xe5V+v
6Tm8H1fer+At+5luZT4JzjHGwTi0J0dC47bg/PnQnmjmrtt3+Sm8M4GWcG5ZkKXM9FH+ykhmduXB
HZ/oCA6LR+ezfW8oea/iQ3mXbu0P/al6G8+cCDlB6h/VW/RDd/tz5C+Hh/gQH9Qn0+2uyNSe4pXs
8qFu4H0t0IItJf7AZxG7nH3WtZsBD1sYR2tLHtM+eJ1/dFvpBcUTpze6W5zhyned2RN0M1bSG7pT
ttmFS+K+/OK3mj+R7bWbDtG6fpoOPueY5iWPV/kcoxd/id998xIRxLDg/4GjaDkcEEeCU8NF2Zgk
LENcdwvsG0jLuCf9aqBbv/AYBxMZP6ZysLlH4aMhXJcLFh8T4kWuGZ/TZ/QgeS5sZK/H3b6mWafj
vSVlhA7bk/Qpnzgvm66xHnaSx6GbXYEUb4fdwBcynoef1RvyLjSwa37v2WPPkPyHj3jKzZ+ly7RW
1kQGckUCFwpvWX7utdd4I+/8XbgjDjdbdGAdV9peOmknelEr6z79Ghna1TDqf8aji1AxVblkgrF9
sa0FDLzgbryXN9ZlOrbjXXyqDgwp0MRyrMhvaCpW3da7foV3PR81nFVAw9OyZ6i8jy7Y314GcQIU
Z4mZm8yFSF/UT/mXv+DT550bny1PxHU7pzkvQi6Dn/3J5ETw3OyyJV1UbtU+mku5dz7TZCVJLqJu
SAMfzFVvwatx7C4kQfGqp6MfufV919CtpLm/6B6sF/mpuiCjhiSd3s3jg3fls3znJUag/o1l+dWN
x+mFC2L3iZqCl4dYkZMxJzaGCP0JDPtyXKENA7m9H1ef3ZYRHvea99oZZNgCN5EbuHilL5xLuUy+
T+mpHzf1U3LhlJdc+hOfKzgyt1xJBzKAlIu6J1FuwRDIVd7lXUIa8NFZ2TsOfL1gJR3iZbaFFbQ0
N84FBdg53zbN0nj0X4AyLEfqVQu6/PWzv/0MlsgjNkPANW24M4/dAgmQG1143UO5gvTG8TKsuRt7
KbnifFo/p7emd42fyptxsbl2R2vnnL0UB3PXHILade7ndEJr1UYrLmnqleEgdRh+tE/DVuP0XO16
t1pKB+XB3pQbRqjseXNFyXDPmKL/sud37++7Q76Ztu1Xx3lim25rt3Rp1K6jh/AuvjMO2bq/X1eq
q7yQmMDROkhL9anjyLzjmPWeqS3yBepfWkgC4Up+Hj/Gj+JaPcb36bk5ZpwFrR/OJXi0HpRLRQd8
5+3NTXpGRrGKltHbJ7j/++HQcThr2/k/c8DWAtjWNZ/Vj+QqgdYuIDNtS7Q7NNpf5YQY9UXMEArx
1OLVDk5caeTn2jvazZpx8R6R6YpgOMq7O+4X7kBOnRlm8qtVnwBRJWvO03m/Gx79vb4jj48QMdVe
TdaXjGDF9u+Id+NbnEjPe2weiWPy9ya/I+Cqj/m988KL+PQ3DPDn5F5BNIk7BlamamncG3F/JMpu
0lyIvIF+vtfhGMBRZFIroP6E84DuwDynzCUqMfddjbIVSBF9dMddCFUnfS4ni4moRN0WxZw/9vZC
7TVQPXMpSrweGyd9GzjFnCv7EPfAIAK/X5ReX+xwjcEXrq2dgs8DD8+hhrZOMQegGale3UxnDrcj
PPK9zVHdgygKwQwoVpxvkdBeVGry0BSJZBYTbl1MWTJ3Ap5SzYgBMVfXYG8mbaay02Agjm52gs/q
RApAmGLEbNzIIVcBQmXNpM5hPxJxFtpUMG1ISVW6IhSQCkmW3efTHCPwjfSf9YujVl4rndqgsGwK
0ZvQSwaBUi+bMf5UGpPqCyrZKGBEjR6KBtUwzINykJBxchoLk2HQjHuhqjVDYCLZwvQA0gUXQbgZ
EE+qyDNXZildqNFuK79KOHHymsAmATjLX4bOstwWRhXkubmXQgIOte15th1MShohYaCpKOmKGq+o
64o5SzTrcAkdUs9PN2S9lXsxGcO2BIdFofy2riB0a1sF/trPxo6SitJX++afolKxKCZyQeEKRr7F
jQJ1UDHBIVCiY5uXTc+7a1r42qIu+12rVScUOWoZMgWFIm3DgtBW2YJ7NMyV8vGfcwbcue914oE/
FsV24mmxVNBGSbPxXUEeh2ToK5brL3lASKBbnADilkNV5jrTKPlBaVR171TnpCl4X4LnMc4cnVLR
hjnw5px6u74Fn6q2GmcinVp5MXdxBhIyv+fwFB+mLMDpNQ3XXDYzhah0qoxp2VrED2jtpS0rZd1J
Zrmf1KLcl1TVcUqazxZ26933knjAkW2L4FAbq5zYRKwUz/teFrMEYzqZVRDuSs3V4ISvogVBD1RR
P64NI6A3JubFajHJ6FXSKmFyW7w9WtYeFdcu2YjNbuu/96K1M8Dp9hDwmzss6c06xwILoxSRH7pD
4xQC0SB6vR5R1lLZ9AZkP43CMejNgBlJ79SVowxvsLgr2Hf67vaYmPNnRgm4cd6DeIJmljVK/HkH
YlIiNCIRsE5yxFgEAIiNxJOoXuOZEPAaseWAfJC8bbGr29rvZfEE8VSxaWTFXIbF7G1/31uKlben
357zvfs/N4celK2rqnv44yniD/ZWVSEJpKZ9281tuz9f2W/Lf/vKbn+6JPZgozoRnef5cxO7/O3V
//buvmfFM73bZ/zbX/qeFRt8v0Gn5T4TxzyRRPP3J17Jv/xMxF+28GT+9eX99pdv7/OPNyN2+19e
we1PTO9Toz/RpntDIZfts/nkP81sIzH5Y90fi3+3CT0A6lp/7EYRTavb5mLuto3YbS6gSbdtbg//
3bo//4zYxR+7/d7G0qb7hn7bup3f3zfvRZBncJF+s2IE30U8KiAst8VvZAvn57+gMrbooorHv2fF
9jm1JtU22s3f7eKGdbnt5vuv3F7Nv3ze7ZX897sR2902Efu7rRvmLtj/ao+yJmzG/0F7pOqGifLn
XwNRLtWXn2e/q4/+esp/qI8U8x+6aTqyhpToD/WRqv/DMA3DtGCfmDICiJv6yPyHavIYuiBVtUjk
uKmPdOUfoMx0GCa2qVs68qT/H/WR4pgzneM3vzlIFeAdlqGCftEMnA9/2Nzjup1iXGGofbx3e26u
ZmI4MUcB1ISXjTS8MMPSnyq9/eRQJter+Mkewp++zH2JHUIrd+aG5m1iC9BipB2xDpA1MWjXUIAp
5wky9ENT0tiM4Bj9JXsZmsJaK4N0SvwW/d48yUlpnpMaVHKTKiSQVYkMU8lXTQBoN0pMEcBM+csP
rHUdd1R06hR7ldYdPE3/ESWSd4VdRyC95pBJyLVoMmbjrnU1nWXl9+MV+h33PDae2kY/K4NtH9U6
PRkteO2s0z5DsKWEOksHXwdoWkp9tsbFyHlOnHHEkS3mxJGH8+O56AmyQLt50bqs2BiJcY47OT6g
tcgYsdc/vcH7IQeauR8SwEg5fmWCdED26jYGhb4jsbry2nWm9AayeCYOpJi9lnz0qQ8wzEOvWukI
SH3ejRTtjZnNpc0TAegSi2KOW4zHIW5ivjIGeBk2wm1jcUNb+v6BEPtm5ukW3BAoeHr+47zvmCZg
whm1FNs+WJr57AcnBAIsg6lV1zfhCkXaY69Fxwix8AHrRLscc/qUahVbe7sNsFrK6iXUqZlJpJsp
WFEVib6e7KvIjeuA9nM3R18o6GFReig0G/NqHzKA9z273mTGLBpRmrxYGrC3FwPX9YM34buz4pLh
5hx6kvrWBjClskP3/32lEh/9H9/E7dvJw1hH79D+0nQicorRo3dFK0mxqQZXs41GTIZBr+ZM0y98
xCNj777e+2ZUbdp5/I1Hr/5OvBCLYiKiMEiG9TY6PDWNPw+UhIl4Q38s4taF8Tl5ulupivOXdg1i
DR0VIWObBvXaJ3Hihor6diN4ibnbojJwbzVZqBzs2bQ9f+cC8ibmbhPxYxCL0ziUS8Wg1SqOSHEw
WkI0E8zEU7FS/Dr6yHjV0lBb3S6l4vMTk9s6LcBVHCMZmm9S/fkY/oayafP9qgCdiUeSqZ9xyT3m
kvleV8jSxGSYKaRC3paGYiQ9c0eNmTuqzqC7SsScKII5eltO4rU5Nnd6XZP5IKQ4ATqZaVUlH0T6
0IHucip3kk3JMMb7ptnKtIcfNe3FopgwfqOB6RfSIjXeIiXdKoq3Kbos3vpFoy3tgeg/R7VpQw8j
iDGb0Th3B9lIuOfQHLArv9j5sGpzWpdWSEqKrWmPoz2l617gb8WL0oFoh8n+7wRDN5GH0HfALVE2
TiWD2edLGOejE9OougG/QIqBvExKJCVx4+cHM6UJIMmSv5JmSTZW9wmxszTunbKnAacPr3jCHO7X
g2CvT098siCPfR2dt6cx6QKSWEYOeLJ/jNeibvwDns5HO9LStXjN5TwOCVKZKpappsthHvqJB7ow
SstXS8aeOPalqZyVPnocx2biiAamH093tYM8Ou91WjJdfeam7LMhls7VpL4H83MMfYjI85WO/Gfv
Z+goyW4qC2Vdps1S9aqHhJRlwEHts6wjLrF7zSXJ7wPqjAEONr1z6C6AOg1x6PZpmKyzki3KsNn6
Uw7Gv8fXRebJqbDJX7WH4W3oMT4N8Zuv585OwyCxrFMbJ1cxLRN1/ikMw0Wr4sxVWvkNgI+3yhUg
FUPbnkM199c5kCo4i2jYwi6saeY43Lf6Bf3H0fSXmdpdYlhDSTGlnCK68Khn9KDpDRh+empph8lq
MR1CMkuHWCeJGnukQmq3HSD86Q08ZjKS10UftepqbLm+GfawJYXoMM3VjcLGq1MNQX1w4vEZ8kTm
jpE0Z45kP2NNR2hgtz8k2YdsXCh4mG2KnkNdY8bv7jybkDTURE8hJt5NEWEUi+xmR4Wog02dEbOV
jD2l7OCiaZF2sGoj3WWx3ZA5v/BhX7lZmgJpmi3eRkHBV9Ub+qL5QaocAAawHFyc1uWmbmPEBrUH
MD1s1aXfX8jHUFfkfjWupsfuQHSEaw8TeRoGDptWayXAArbCOTzHJqFr2lrTWs210/hrVCa6Zc74
2CbjJanM/hH3GbYhIscb7FwEBjTk4NFvGE3UUo6itlsA6MW6LNjpWCfXZsJ4yRc/HNQsls7DGPBk
/2cwJubZTqRkWXpFu8k8yqFFM6xiK1LWSq6/A2bHJTFJ+0ybSsRajX8lbfqgNbaMu9B3JamSzq2J
Ftnv7dqlfmIsuhkD0EcVzCgdQpefOugoWuVkF0axTBU82grjpM/ExJwyKbyuUMMrrQa9ijxGe6Ha
H0D8dfCXTtiOcxLvZDn8GUOiJ6vCm7DYSqeWHpoylqPbcT3fNgMHUJcFb3VKPDN2NIvo0BK/DC45
cg+dObtQOvFiflo6rc9OVZByaC459D+VTLtaqXcHX/EUJ3ymhAy+N079ZpfIAwbn1OcpwkKO21gt
5+wm/9xrgb1VE2vL4FIhZYujMwgCWl9ee6xTxXgi109aj3P0rEHUo5kVT/EY7VpD2rfVoKxNXWqX
iUwxNYrKZQ8LI2/14DkHqZeoEZcTkOtLWzakM91obLoRtj6TY5LIWzfo5WRlzF3ydmyvzqRKq84x
0Pl0/Q8/A7YDxjraTolBKuUuMJWXGVy3LCT9bTAR7VqOivb8qQGXuhwk/VdcWcZdVj1WI21+xx9W
gNpignbMccm4lJ5h3vFyI29ba1SSPSNOVwWVPkkdrmrsPPBCr+EcT1FLfXmKtABDj7+rU5Pgae11
KnyVxpl81GTPXulyV6HioS0R6OdWYWxJQiG1xJS2dpXK0in1emyCSXiQtfLXjDpZVJ0crPOEplKk
AJHTAJtNJBWsqsr6HAzvEklOuR7k8kTKGp6SLiAnPVaOTTtgEKpDt83iO9WK7ys5oaPWNY80jcno
vSSIMA+BSbvbIjPBN/Jh18cdSe1KPfFTCek9272BZmy2V9qlsiqLihHYUL/08dQu6V/ntJFMk1bE
SI7m1qzxDsStdLIN7cMw3nEneYfKKzMcb7QvZY76pqSzkcbxlVKzs5B1ZFaEfdRZ/UkqfLK2JukD
L9w6aLPXwA8ZiU96uEwCYIeW8xLYgHTbkGrYBBG3CPp22xboG0GaLOFUoSiQyp/Z5DQ7PojElaJL
QXPaKSAVTnZKBJIbWJFxwmvpmlPB5UhCNi7FSBv6nPw3LfGdfTeE5AkW1Mi5Yh9GhQwhNKtnrqW+
W7RXtIvEinshDQ36oi3GBrc3yVFL5TAnmAfSSSJ36DDyNYwdBmi9htvCmMcjYlnM+TGPiMW+po81
SgzJ5tq+mDA2RX76z0UuiTRT6ux50NE5dmkWrZgYWP4gKAl+u5gIgvofi6QyGDt/2AM+TGBm1Qr8
iPFB0yoZQgPmuqqvSQdvLXtZlDSAhMYXTuxsFMPuVJuYyMlZeBqy5EnLZRhHTo3OMaaEVCpFtcYY
9cNX0JOG82SSKHWKSURYI6VThkFbbAjLdEYWWzrtcBWwC+oHteEcihotmSeK0YEWx0olnOrUrT9i
XxpXmpruYEagIdQpxlYKtmBLJXkIzaiWl+PenDnB3GOM+1Amo8HQCBiXZGgExG78HJOpXtmZ3nIr
MDsZOhkUCLXw20RUxVU/tebbupPQFd/ExelcHnfIMluImr8mKva6Mcow6aizOYk3kvJgzaX+glHi
7LERswKnIJIVxKIyZxmQKDIP6snMCGVXlOs5d6GZlBkYtv1mZiCfx1o+eKGuPBha/uwlcbflKoJY
Z5CRu3TladJTHYgYTWTNvkppzo87VySAH+HPNgDMXva5dRjrNl/bBcpXr4mGsz1PvKD5mhIzWSeG
RYRgn8orpeL+aApap18mnSJha5Xfw4zhk2L+CP0Rf+nY0YoIsdcb808kCPNyM/apeVG6cesBuljR
ePnA92Mcy87bJ0R5njOn4NY0Bb2Dfw6MltkTAlapHwO3XFZf5/dHLg3Fg4SiBHjzC4ku/qNpS+QN
Yc2nd64AljIy46nzAL2bKrnoevdrTLz81FD5R5dKAgZ8SHRomqqvdAPRCglX1SVo/erSm6j+Bjlv
N1VkzC5Fm/Mqp0wzxEBAJx6KfGga0E6lYDipzkjKSn2ikn3mi3C21Lqjq658aYjFiY7eRdmk0eEo
wNdn0ZxgTJujnMwUXTmphrVDl7cEOHEBtd6vFdNzu1hplzXtoru01ZAVDeWp61Pu//nBLPBzNm5R
qshpoQzIoJ8Okp9WuwFugkfc49kZw/rc5ggni7Djej6E0ak2A8Kj+urLGCkaOL63QdtXTs2pQQi9
HUb9WodE5moJ0vpI4k4mrXnphua7usMp2HcILmB87xa1PB24Y9rVHXzX0ZqQriaqujPz+mepTsk6
ImZhCyx5LXUBXvgyCJdj2HGUK+OVAJhXMIrXoB2UHVkCgJoM4y4aAjLpYoy2jv/+/9g7kyW3lWzL
/kpZzZGGHo5BTdgzyOgYnaQJTBGS0PeNA/j6WvC4ealUZZa9N38TGEgGGSRa93P2XlsrJuuhm+oB
x3i1LrxCu3UQ2u/93v4Rd3O2LyESLoHa/aOFQiSeMPiDA5r3DB/uBqPIToUzMJ4T60InR3ny0CtI
S6K+SrlSJZxc694y6vt8HbpefE8J7uxMvX2XmBqCxHQ62GP+0VmWu518tLSRSJI7cBvhmvCckcRx
CFUDN2nJglnzdPZGrJ6MKLYD3P/13BjGscm+TCJhelKyXzNnTDZRv6hIZEB2a5vQHeQXrQDUexxc
FRl5UDzRd/BtYM4i5J5hUM1IQ/UUKSWRRYSyMGE1KToccHy/lS4T2TntzmDZtTSAxaRfaqo0Bz62
2NYhSgjs5xyZjbcvyhQ5HUZ7Ix3TezNut1Ec0J4ORms75faNZ7SPqT7Kc1N48qzWmKIszIJEJ5Op
KfYZM2rk0knFvCeERTgB4CznWy2CuDhllyFBdGMEenIafGpAWplgmhlsA4P8sLPLGMlPQuyR4Xpy
lyAKSuSw1WuENbCZb+y8dp/oyUUXIxxXb3Xq7AG9fmQi04maYI6jhQnZdfdjJ/Vb3RheojHQL3rx
te84v8oSm8uQ63eDW6KCLVBNF827oS9gBrfpdgXIzggDL+D6FiUtBhDGZNLI7tsszO9FFaV3Wfsu
9TAjXctqjphxwudqDm80QquPdcNHZEn5QxqkqyNPAKaLUK5BcLfYsO5029knw4QKsKm7U9l1373M
sM4+GWZrInrsTWIQD5FnGHSpdfQHp9R+9JU37XobPoNeuK9pUw4Hx06e+o4mJDns5bG3jWd1oW3n
9hKCosaR7sg7I8mZ3k/pXtF2uqJZ62U+3YAr5kAAvLjphPFArll42zvEQ5Vt/hBZhGM4zdc2MJob
0tMePeEbt3HJEdgFPaJgCOcOwIrtZFOFwMCjIXYlLg9GzQsXmuxoTEQ+C/lROQ2t6tDHcuAChcM1
5O2Ps1/U28SrxKaU5o0pon6XiRYuF11M9mxscMR8SW0muw2607g1jfs49Y19kg4ExcGTXZU5xhXN
BcTkR+i6K7O5H3FpXpZq6njI+sT76FyJ6pGE18ZoD7Fb0yMu4+UYLvdh8W5LXed0GIj9ioyb0Xhn
iCEPaTEhEHCIIU8iqGFkLGyKvq2JfqvXoxaP+6IuD37m/UwYtr/YjO77mllkpGnureHcRFVeH6Zi
+o5UALqjy6nkDtNI9xHOW1eZwUt6C0z3mMRudjek5MUxvB7o8KW4WGQX0FsekcuZ/q92xtxfuChz
GxHFxC4C8g01cCFByQC7N4rnGmHoNE/QZCJ8GM5oil1HvN12jON23ZoMYOfFJ6Wa9rVsrJ1szDs1
FNM7ZNYEwMAYKtvXLhPuJmpK44aY1Jea6zTu+gJhYu9Ralj0Fn2YbriVnYcwDs8OxKI0nijGMFjv
OurWDkTCjTs7t7NJ3osJPBKoHjnhffYxNpO/yacB9Kj5mrlwkyzNJki5726izETcMzcrz8sqQCBJ
8Nzr/biJ5HdbztFJ4qLF1QgFRE/j/H6Yq40R+kShEAw3LQy4IY+ajW5AhyLgCxZrc2u0d9VQegx8
g2HniGF6Ci0PhC2IBkpR0M98b9iWLfrpKM6iu8xh7O3Zc7rzmb7WMYptcIhIfCHu6wlsO+HL705T
XWKSdmA+p0AS3KBbiTF4nqfUoqxJSEBqJ9EtRHYKDkiu+5jcdN3TouPM8GdNvg6zVvOJmdSvYdbH
s9cuYVVlskQlmb/8DqksPRUcBcVWn7R4E6Zw6iJRGluro9DRAzJAuh1jzOm1nd804coyyOCChzje
91Zw79rfuyTp3+w+4c42o+fqRPsBLjYyVlwl77QuohJVOEif2mlnQYt9rBt9WmtOAc3HsIO9kzaY
FaqG8mdrXApudGGd++dwiN6mzGeMWJMBKjUWXlCi94C+0A42ciXuMzoYKrRtOLTKbbSQs8o+086h
AxwG3HVzyHFeV4ZNpWs5YK3GxAA5bgu3Gm9tHy9BWlRf9Fo0Z0RC0cnj248guNdEvEGko2x2yObg
ew784mXiRIwHwUXW8ceLVktsJhp55EEB+R0yfF7Q/zAS8DVzK8q9g5Mr9gnplLm0NxlT222uhw48
dlATpPuNtCxAcadysA7SL4ZT1IB+5DavbYIOLli8/JeWyi2a75kbKYlMG2FNqzRPBqrrjvFsxfgz
3JGka0GzhulD3d/EyaV0C3+LjdRei6E1D1HMCDWtyzsR3o1Z45yalJQXoq2zY5dmj4aGocqX7ADP
75yNJFJvNfRAsei21dgBtP4IHGwdhci7KUzspe1rB6D77cmSRbezW2QnKPITWkGecezc8sNcAsCN
QXT7QANDSZwmyTu1ER4YFe0sGbJFZmLA4xnmlG0OyIRLwXytbJoNNchh40nNIoFIK/ZqQxtRuibD
b7rTYBe7VqCfPBgQBtOzgTvRvKQcJbU4dG5+DmKveQRNtJZVxeVWOpS6vmm2X68LUT5DiJoPTmhp
Nwl0/2Eyu9syl18HaG5cZUNKF6NNRTHviXRnrEyBtE2/2PU47wF5WWfSif19PeWYXFIEpcCd4Qnq
2DHqgs4JhI3YZXARUF7d2GOTnEqU8IZWgc0Y4SUcU6/Sj45O06lM7rknhyfIUdmtm9tbQsTLu07v
dha/bA8Gg4mhE14Capu3BfySWH6Ji1ieRdpVKzfAcGALhLeZ5zNJK7WLkyTeSS1EMyR8XJOsISGQ
lguHdmdLNLciXOwnOX6rWHrerRm7xS0/Wyyp7XbifnUcXG0qw73zkq9E3jYnJvUDBXyuBdJy33JP
K+7qXi/vEFVdqnBsMGwhIJyYs269dNxW5iQvxbIY/XabFf3FH5ipFmAq72u4nJ7fn2ynRNqZNOYZ
2CDaxRoAfZol9WmOjeRY+jCMisx4MCNtfNKJTwZPOSOkx9W4hx1hrjJ23DpqK++o9QkGQ93eVQ4N
y2FuSI0XjF19rl1rwOHJTZrP92PL+VuW47s91PHBZKfeFWENPGyKb/2wJwY3MpAwJv2HHB37EXLe
xueW/DTAfIoy/U4LS+OOOe9x1j0mdW6Ktwx3GzY9u3Tae8Dy2a6pPIj+bX9PgbA+yTCeqG/biPkL
ho0Ohdts8vtb3IW1ZnEzYGqKrjHdFKnTHKuci3Cead2tj/UqoeL0IDoOImtoUoaZ574p6luP0mHs
SLBQlfUsHfNUNbXYa0kYH0MBbNLEVbTxaj+9B8d/P3sYBTPKgW3qy5Xtw/HJoUI1MRwoaYPjRN2y
ao3JxruX+quJi+d6zGnxdGYSb42ysLaOWw5cP3zO68H9FSfNT1hL9Z7sjPdo8m5kO+R3ZZfVlN1h
3tZB3W+dZr6DTxuR4WZJyJcL+JX+8H4axw7aHrf6hGnTTuawsvqirnaxVu1FTWZqZIb9a+40554o
zKPlIRmeJ4/cbRJsYLpJYEdZd9FFD4St7PiuI8P0SvTPVeCLMwXc59DgXpIFBb3eGOuc23tHD4V5
W1dH4pisI3NuDo6e2duEmiR3qO0ac91wX8uxxNTisRspT0kH7L6maTaBfpgGcEmPlHLan1Y4lqei
9rah7pSHGPMhXGysZX37VrjlV30qu3Uwye99z8hWjMlW/Y5e1M7emr03GRUcwHGYHaTRv2AP7gHX
rDXabvdz8OpCM0dYV89cAnHMRP6CuKXxdFN29nMFOdnWxy+2w31HNna+W1LKVY9Pdfv+6PtdnwuD
/jmqi2JHNZdib77UkqqlG9u3JWg7WqMloevAI/H/LJUyze8zrgQJaOIFqWHAGVxn3qJBUI8T7NU0
rYgUn339ZvIlRVaXUCJDRgzfbbzMSedjCrPjYSX08DHsoYd2URITCk0TTAloGEMhfG0wC/cx0gQ9
x/BLgtuoa/CY7skUzfbhAsyUS6VMz3yPwCc8n61ryJuQMF7AeFgOk6STN2oRZcld0HUks1KquWkn
e9jaIwd3ThfrFKQNM2XHfORkaaBD1a/OLE3mLDFB38xlylOSGeGapn++0X1BGQP4VHWaOEO8KJ2O
mYWAP7RmgK8m2UzeQo30Z+685owVkTroi5FoELeTXBGBUY3VLY32KMQKmuJUUL9ELfzlrdlS5Ls+
p1lmsiPi9kUlSV370IHFKCllNuIsoaTql6u1csktvT5Ua141JZvGopPE9JBRcJNKjPqsib/X1MNo
2WClaT7PXX0X1Tk5nhWuWC7s2XZyQLTKZeGTZ7fKLI0kErvpb9TC4e51nMl6FUsy1Ux8BtS5ZbXK
6HyqhXo4mwxGkwQfp52P50Gk4KnCWWccwMZYvtG81DSp5y8yDDgciBRSrs5U1Wka061gwJtYDfM+
3OhtpX8xJkvbRkvRlJD29iZV9VLGIIAIiOzs/STaNXSWb1SGlVpLTdKsoiJzdm2X3KunaCSi0vZe
u+XnlHHy1wKFbLSRA6yrYemWK7lM6IqbvMQml2sVRlW3fh8ERTNiwgdwpf8EXam1wSrPvQmXa1hg
V5aDhcxVFWGag8bWt5L0QMgtZUSKmvFoP9gCdPz/CMT+SwIxyzVRVP1ngdgdDI/of22+p2X3/V9k
Yp9v/Esm5rtIwSySHUwDOZZju/4VUqUDqbJd4eugoygj6L/JxCBb6TriMjp1JowrjwiTf+ZmOf/w
gaxZHm8Tlglw778lE/Osf82HARAMxc1zLZNv6AgbQtu/QqrAZ1WtO5LAYsFLR6WtFnSiML932Ldj
3TORzKKNR9tS3gypiejq+lg92ekhbSitcDdKqzQpMAlCmyG3jWM5M9YkPyAIAFRM1oreK1XSrFy4
Lt6iL2tSjO4joBl17VYLKclTOMTW4AMOJNUDQQqBonVxUCeQeuyYwckiXGDfh9wnagYekLAuxYDR
cY7y16wU36LJulCl0g/FcDdWCAdSTFfuZDjHAAmARjB0kTARd+vqhQvIc67L/ixlftQkyuuUy4QL
QXiXEAu18UKBRssWjxIcnw37Hse2BeqOC3vtT92GtI5+Owb2oUMUsoHBVa7JgFygCPWHVTL8MV3v
obLcL7VIL20dPk56B8qePAHTqSt+IW0kMZPpRxt6r8U0ZlwnONdFW6272P/lUqttcF6MYC55QlAn
qhjA9eQk5fLW7iAAaLPzVufTvZMWj4YVf3MqF9oI6osloK8gaOQw6xdX12hL9N9ozTKjtk3wkxQ6
8jGZ98sHdlH7NjqoT+J0NY10EZ2c+w2kr2nV0uTf5XHl7z1nnEl6GRijY+7QSlC9JQ235V6OMjDq
im9VyFYdvRDno4u90TLmUxQ3XyshnoOpfjJqhpyt9+JHxmsrPNgjMjn4uXvro+Tw0wSPev1oasjU
MNGlNpjesTpJ2VAODusfdWeNq9IqfoB1H0vchcyVgTMUsLHkh5QUASw1oSJ7LN0j0tvObXYTtA5K
rphI8YpiQLwkgger1HOPjW6PDE0j4iMKBx2JXf8yqbCuJp0MlqifolX46HsmnVnjp5Oxt7LqOR8k
EvhiKWFGzi8yVOnNuKekCylVe924ciXEgJkfrRG05Wewsiev58BrIviigD49JGmYsRBG4A6O64zC
jfTfK7J7N41s7ovii9QhvkEdhNHG8YA0sXwiGc1kUyHyYhoJIlwfgrM1+tjw00ull4dSF4+hgTUx
01uKt3P2EGfHQmr3KbSWIXdvNM+9N4cJY92MH9eOSY4vJyyO6fRjNsa7zKWVG3I36wX+5y6lZd47
vNPIH5tx6le1nr4ChnyzCv+u6+E/9MSnh7HmIH3o6UdU5g+70x+0/sYDFUXAB9G3lUgOjmUygxFR
yQFh0BGrXhzp/qD+1mzSnMCJAR9m1GRPQrfnnZMm2LkQ9wgqVIwG6o1pxUTlynVdY97tW/uh8Jgn
1Vlw52C+z8P0rfYLiZfn0Fgt0fITszYzvm1E9yxTyoOZn29tYDm4uzpqf272WnUhpmigeYhymLPI
dVclh+ZJDoKd7HkrugJbOTm3zkwUUI88gxzhkPG6dZoz/RT1xOlo93ph6muRAk8n0ZtEseJrHtsP
Grj2VdrE74xLjjqNjqBtngI3eWcdk650D0LTfEIU+L5HOkzpzmLCFdfhBejC0O/lQDpCufwepgPs
KFPggrch7JsU/NeOY1FSZDiZFsl9a5D5ENa/kk6jxUTLDxN2o1/8EItuZ3BOD4n10Ee3WcMgijTX
R9eKX6XNhISIV5gQ/VFq6F/1Uj6YBQlJ/X6hRnN4Jd8GC45y3rq/WtEhi+1Shp3aeHIz/clPOJgp
zdUbr5M/dQcE6nQYQ0FnIP4ZGAheq0xe6AlEfMnu2SitfmVPBDr5mH22ETVpMXNLifrgaYiGj9Yq
L3o1fBvhGEEKKe5sc4J+ovl7fvlGAOiP/OIoE1lsvT7/ro3NiyHBipn2S8mMApWMWNOmqY0Cc32m
XwJuAt4w/TJMrLmy3ttx8msMi1MyzjvNrNCsEEK87jobk3O58mJ/g/EFbIGFK7WuyCGk3BNjY3OG
ddsXLzofbwov2eoB7N/U0g8Z8irUvHtyH/wPN+Fa0UcPiXA+5on63hgJPiRmmg9lfussyVjzDPWh
m+27eLBPYVYcCPV6C2L9pxcghS5txp2zzfTM9s6BSXLBKE8eeja6t0Aeg/406s3WppDAd6rWek75
zsy+0+rEynfRAxSmeXe2rOOYEvCVByXbDFs6PYpt0yMkBO1udsY+y4rHbMh+hol1O7tts0OC/F1Y
o75IJR+G2gCEzdk1zvXO0ij9GVH0c3ZmBML0TIMOakpCfYne68bSvrltQu5T64OtWUR1ErZbWvSU
frw7UQQfQzEX69ZArlHM750Zvo5jfAkFBumBAXjX1xYdCcx2rad/KYJO7BwQ2CtNTMextsq15w1H
1EznUUsfJtjkrQTd4HGRL7RgQ6DFXnfmi5H3ZC8lA6Cfet24VDG61CbOYKSy26V7STxuJREnOt7b
iABvvRztvlkZBJ8EFkbXaReO5tdQxsB7Wus9t5rHQeIpjpO9n38pIv3gTeNPf+y2GsWwTFovCBmf
ihE+gDf2XxMv6PazYL5EhbTvqXGVWnsh5jxaLg3Hzj8YLeyAcSwfrdK8QNU8Cb+jlZev0A1TdG/c
B8MElGHyR6J49mt/11Yp1X+gTuRHv1YYGNHmkH3l5qeW0K6N51Rc70YQvKVX70uak3QQdEkvg+Nm
WKjG8OEBoWDKF1n9xZGY3ikd0HTWOXKLYArODCmWICPubhwhlt3QCspINLERQ9s3g7vADuL5hZLQ
qUEGyh7/GhtDfExm90eUmnvXIyIpkdo7BgYIDM69k0Q+4iSM7BnOz7bOvnWS5IyySvaitfZDilpO
11N9J8M629t+YaKoNMHSAAgmchB8B6e4m9ffLTt5Lmj7Almvf6KOSkFNvFip7uMZJm+lIH2n6hgP
BaXG6WC9lAOna1SJV6AATiVe4sGN4IIEbymJByjQmq90ne8nF815WCYXNw9+FkWjbzVqS6OXzJtm
eoOGeIPEA4iATtaLJruVlY/vVlWRbBnqd5X1PpcGdIjs2fAryChf87vBRuQVGtj+G9LBVrndPgvb
ptKW62/akgBiDRwJgU5tpeUteinexoosKwtEiz5QQ+WKSeVipPfUSyzjbr7OrcX8Vn04/gM5s2Dr
xY82Kjl9WjrKrTBXvp3cThGQqLJ8CfyI+MpIf2ip6a4SsO7Cgtxk0uxDe2RvtHREXy9w+EaH3s6O
vQ77YEzDr5mVvid1+L1O57vISi7U3O7oO98i3QMplesnqzVWXZtvmrnkQDQJ23Gj8XUq6DXnc/00
C+tbobmn0qEtS+DrU5+559LgN7Yj/rxYI2hOku8RviFXm7ZFSvWstrjuYuXn8rfRCiBDJogXjR5d
g3Qbi/n4xUmIbcu76iFgYM1P6VGs0XveyISbUBTel44pCVXZ+yC2s/RHYRjQ6ecbJELctMT0kcAn
0kNqbo1XZESOIjAljoMRuWYThhI75W45z2sZPMet161Fh2gziOJbgsR6BDfgvr3hsbQonyQtF7gp
yi40DvjfxJ5w6sDNS4fge2gD4aGtD5wgsEgILLidteVbSpl659YfRWtfgGhSI86i76OQX7xo+DH1
3U8TlQsj7ffYBxhW6WyrKEguvWbjYe/zm8Yf9oPdQd0K+oth5vvJkWcDuJJrYiGcwuZbH7aCcUez
Iy4uBXTRJmTRxt4XM8lPQV3/ijpusZORfZMmxRuDTsTIgH4200ejp4YlGvERdfSq9ELeGnpK1Xjw
KDS5710GZwZo8HZOlxveuOY+Xva6WIeyaWnz5UfhauZ+0mtu//2TXYp3Kwkixr3QSg7luBhWDSD7
qW4z/u9bbzWJ8YMLzsWKnJUfPMoKEUQo10WXbIMygukRJwS3pvUjZT+Ian7ZHCKDvm3yMtrF8xSG
3P7XAUmcgDwI6Eqlj3RVpyGkJfaJAcGu6WlL1854jMVso0g17+fIu5eBfm/ScdlMdXvsahprtLzX
sch3g9mfgZo/mY0kA2YokSwCYtP9DzucLq2VOUCR64dJGq96Jb4GVXLWErwpgc4JJgaxcYsOQprL
wSsJ/NLM4xBzTnWp+4NG4SO5IvuG8JlVOsfnqOAKVfuvphGgOm9FsrVikrN0z75vqDqnnfGaetHW
Fc6+DuClIUU6JF5+opGaSNvBOb+MakGdSTfhBhjLlaPFt33bRLvYGkFfljAgJq5RcDPpgH8NpNEd
+xydcghFLnrWAGNvCo+GtkqeoRtlSYSjQe69WHb0KgKgptK7Q5uxCqt+3ZXZz97EqVAP58J8ow/2
M46CH+Esv1Dpeu8j9zW0GW/74ob594Ndeb/qtEKWLkZKxETiRFWwbhkhRT4qecP5SMziaIAGa+L7
0eB+GQblXpQ+Zaxgj4n7UJsMFogkLNDwkFBNAwg6Wlk9Uye/6RLyOtOCSa2vE+E1e9l33N94w6IR
hsUYfY2ae5uMnXVYcZv3tejcxenFBDa59afoZyLsXR8+O9z3THf70S+mp9GOgUCi/blyU1NVZlCP
k4Wz67pGvFUPc5IToopjfZzzKV9ynddhMMHQWFxSCsXgh/fRwjPtCkK+/Kr6od6XjaG5oh0Sbuhi
U8JQTyrQQhH4CY0MetXX58bK7PfIwshwHPoKlTYiRMVyHZD7TSSYZgjRzOa7ivRRC8mZRg+mhS1K
wivyJuliza7RvkyRADa3YClCP6akEOnht0FW+tZXVGLk0PmuS9unYfHzuKm4l/0wIoZfKLGOjNOj
I+EiDQABMm8CoxPF3ab9+9cWy+9ynDbcIAPJb7qljq7WKmWPU6uKVetEZnCwOGj9xeviOzboYKVV
VY9LLSw2qbavDa3m5o0uea1+VtbCFyc5lHrP56r6a4/+NlFIi33pc3VBWLiFGy9aFHZo20IOa5dh
3Rumqs8t97mVaOasFEVXbVK1VdLFZ9YujOTr9lfbWu0d9dzn4aAeqwUS/IyxfnSoiVLtkNGoHR97
Cy1ZbZrr0aBeaUbJ7JMsLihiYHvVlzSVIxqDj8lom3LH5NTvHYl2oiV9XH2IXXjDvNVsa5f7ARmX
FSWQAl+HFe2KxQHTmdOFC+xfkJA8AUgISmsXhjVMBp05EEaZFjcLpZ3y//nHv30HteplFnAfk/g1
9RU/915MPizmQIx343JwKA5J32glCnFrM16yLI0/N+5IuQ+M3vWsEaYXkCu3HLd/bkGrJrIu3gtt
bndWhGBgm4jom9aja71uYU6RG8JvC+5x7FD1lUp9eMgbPC3quwxBfZ+5s76rdGeY123OiS5NRB/L
Blafo96p1v7jc35fIdfkdrNRR8KQZNQS8PKpr2yOLpYIcpDUwaAOn+UP3HrmD+ylcR9OB3UEj70j
kTERotfXW4R9ySEQy5n2H/+vW2bHIEJv6ReoktT/Vv9Sfds5uRUM3Rgalm5z/DySlq2vjiT18Ppc
6YGF44pEdpa3Dbxa7iIve/DChfWt/l4trmfrb4fo56p6faYMCp+POsiysT/f0kXOXnvt2mL3uVeL
OoTaGRJh+/cZrn6eeot6Tj0Ml6NQJyOz7VI2kxfv1Gu2OtjVX1zf/+chqB6rvabWPt+jHn+u/vG6
evjHc5+HbVW7oNzUS2XOKMrJYEdWLQHH5sHACr3WBzQo6ncSBdGvQrNdmZO5S7DyCIewLLXHJWSf
revdF3P36C3krxJPMMCfeUHTyvSxEIhhiJJTXgBqjY9FfipbQICGb3bUiFK9OVgaJJpa6w/aROtH
LUq/7JDCNy7I3eVJLxPgWCo9lBuvBMBHm8pYi4KOZ+rWvKL+/t+vFmKJvxXmU4op7Zi5z4gLUYIt
iyCW3AXU48B0YV2p1d5EzR9jOpTWKMMdRpvwpF4IIfCvXdqcaDz6Vb7cFdXCX24b14fX50ZrZBOr
lz9X1UtCHfbXv///vH795Hj0yoPdmMl4dsZm3l3f/tvHfa56y9f57dnPf/3bE9cveP2Uf/fc9b+r
V/GlfyuChlhFq3W2f7x4ff/nvzOXm9EfHz83RYj4u3v5/Ljrxvnj7377qteP6SiBrSR28831XyUc
XPCSvtItRIj5aRK+ro4KG5SjDe4DPCR/t1+UN1gt1HNqTfVl1MMWAlwf6Boo5gUg4i99mXqBN6nF
pJ4MU3xR7RiGW4rm3EaURZgvw8X/+hgbAKy7ImQQqq77yjquFiTfcd0Ll8u+32AuKS3jUXVmHBUV
oBrspE0x4W6Z1NB+5LI2J9Q0XM+iTsvYQcg6uUGst6x/Ouy7dAgPdgqtHhMs2ug2ivTtZ0d0MR/r
+K3KuHAPv6VuKL3BH1EbMNG/5fQOtldrsVpjJLEH/N5QqYzJJdTneBcytSEXsED4jl4c6+cCQBCL
+7v6e+2P55pG95iFIuZvF6t4p6BNy0IuzvbP5xJ93KcInMBPgcLhtcH27X1UM5Zc9qeyh6s11Ze9
PhdLk2PAQWQyTUlxbJsFpuWgrCdAyWdV7WH12G3M16BEna3aa6rbFtMZwemz7OZr922qgOozu6Zi
vIzr6mWh1tSe/uM53IEthcH6I1G3988O3Oe62tFDQU2tE/5a7U61i9XeUwtX3Yo+H6vx5Tyhl4Ml
r5pxsV7CfFCrU05HhGsy3e40BvMXV9VnJsunsuO6R9VuJUKZ2ixj1V7T2QLzwuB3ucpri1nLVjat
YXFsqcchibB4jrMXp4UVlQ1dKU9VmSw88K/B4jZS2ofr4t89RwXmoMWtsVcNf9XlV4uuoAzQela6
vT5HjG2Hbo/qsq8HNngJRABz/G6FfnWkBulskSV9cYyFJKT2E4nF7CK12nMJCcww2hlty7F+3RNq
x1z3ToT0dq1507RWu+C6UJ3R68PPkxKl4zadyF1dTiq1g/7drlK8GFma8Hkpd6mdUsGStKvc3WNK
KG8+d5E680QykF+3IOjayKs5h6moT94E1rggBEZpUZbR+dFB8WsxCqWZkFYfAZ2ErdLNKI0JQmoE
merx56ofghclSz1fq02oL9vxc3sva+ohniLmjkRmq7MlTuD3tal4UxdIdcb404ggVK1+nkulG2OW
oX5WCVrTLvqxtcXex2oOfC/SDBMuswc/WTfTw1jILf1LCs3q1Xnx8AXFqBE1Wr2qY6lejGzlsrg+
VGvqOUcDRykZQKgjLVokOSQwVP+T+/XzvyStIAyLqKz/LK24T+lilPm/yio+3/RPWYX9DxsBrodI
3ICl4/i/ZX/pFuIJF/KNZ+qoLgQvFYtW4//8b2sJ+HI9w3OFIdAPuSgu/pJVWNY/XIMIGoHqg5uU
g+Liv5P9RRbZv9J3eAKJhun7xiL9QJyOguP37K9mSEUxkrxyg6f1lJWTiXuNrCkv9TdZEL1KEHHV
OGvrisLtpteeUoHxu+xB+uPOWxV5J09A9Vw4cjY+mwVkUZO+oie2ffQDjYRhIs4pKN8U4A2tbQ8C
Uhbxqbf2zKMQLw/QSWTTvY81welzW9LlZ6ZtiXmzGIP9yEek61Loma3cv2kFstskGjHMlSQmVK7z
Wjl5um5a5vYNgEjmEqN3o9auCwARo0m6DQWqjeOh0FYvmaHR4mVd3rQ4IdHEhu2u1NJXP0PaVE3h
X4uwrUxUZEG+SR3GDOphioFmjY3LBLX/zz9WL6hFvLxDralPUWtTAaLdd0gYpOCMRuJXBFdkrQkE
rbOe5Se10I2etsZMBo+D49mdTOiFrQZlVK115SanSgcdngyg0PA6NMlL7gOiW5H7zBF8X3vsCZzf
lcEZa46xGVpmHYKY19N1kdAtwXmdivWULlqzIB7Qtvk0t0zHrE6xG58pAc7b9i53HfrZrZnsC/Qo
q6TJH0wpPtwKHeRQzxKjf/Ylm/NsE8XVNyGGZOVP3mMAuIDcE5fwFDTDJzJ8yUcOvY0Q2tdegEm2
hmw31BoRGP44H2gwnC2xWBia3tvYY23ehp1p3I4SZzg63IDNFpIXkBCXoEdTSrwIjQ6zxU9W9UZ0
1qZfVmEUt4OfpYTDgtdtiwN5TqcmsfpzMPXbpDPfQzkTozu6+AV03bytNR4aDUJNyymt26pxFlg/
N5c4G54mqjNj6k/w8nt/2zitRl/ZiW6pn3B04lDcycxvD9K2Dm1V5Hd25DerKG+GPfp91CZGitHU
acD82rW2H20QhmKRxZq5PKMKsM8oRBENjO2JtqZz1rPY3XtiflWv+WT3UJLXt+QhIxld/sBNXHHE
A7w3+Om3pPRZOJn41l0bvQ7aUniOuX0vr83LwsWMM5mOt4n0+cUNYQl1lJwxVBbzuZH8LOnGbA8n
o2ehfXhzF+7mqTZupDEne5ySt/i3Oefb/8vemSw3jkRZ9ovQ5hgd2BIEKZKax1BsYFIoAvMMOIav
7wNEdSkru9uset+LlJESU0GRhPvz9+49d80OS1MTj73T/Zfvje17i7Uu6UE15VmMN9XwiL7R2oNR
smtiZ+zPHf84Be16c/vm9xdMdowrAa2yABJ4seq1yLpPj2k/X7Z7xoobykQ5M+jFYu4Y0bw2LIKm
fVjs6GVKaBLz2TAu8EumtdbFfwmB1HTuc6gP5pqZDmVUO2SRujUzjzQhe4Gc3OPY+wsiRfiLuB92
9aa+TF0DRVPxc2uHjMz1ryrP8f+2TP/2crbuaS2pq/QVThvWJL/8wsKozgjExjP5R6Rn5R+WzTvn
ema/K1fVJcIEXgtF5zLLp6vtW15LnAqJkDhUTL0NWBLoN6/qhmQTXzrMbeHhYjttsp7T0iqcRcSG
SNZJf2WTUkHMXPYfGNeN4Lp9byIoJ81y+9jpGgcCUkL3C/laRU+DslYe0Ts1wHMZeh9m68FFXwvE
7SkRhfyhJy35FtsrOYwW4fX0tanPcRUSA0V7n06TJ1G42IvOTAVcFd5AVDJ8sP0mj6lmaNf75tpW
lJsmGmVrfd7CsHrROMT0HqzEWM6dKAXNdLMAqYwwwI6ukpLY2MGLDwWa74NK+xdzmVmNaeMfjIrR
a8iLnii0KoU2diTF6iMdDCywbJUobrHg78cEYLIxk5okuwV1cXndqYbYhkT7KldRHiQKfShhvtuk
xazFqLMdC7ebW1Pru3k6NuTXuwmA54oEWybs/3tbr6uqx14M9WHrzW3dYMdO2K62HnE4rJsX9nNE
W1guC9nDAFlFxtoqPLbgCnDwaKd91Jvz2VDGL0NKEdhDaB3MpXtAQByyE3XmFYkxc/dud7+jVevb
FNHMgWOV+UofEZ5+Lj2J1l+HbRG7eBDctA22R+aVRZO0Jix3ezSatpkcDGI5wnQIZJHWV+4IdNk2
+0M7nwBNuaekGJG0sBwG7jxre22x3oz8cWzWJPO1J/Pd0tzuqr9d1yW6IeHd/fsydCmTDREuV9uL
sn3ZepT25Fznxvw5lvrgL6ljckwyy8AmupggAdTyBriAHd5hPxd8OrL1A5rZ1R4Utdy1hkd2TIP3
PNaUd15uJ2nSBMZS2q1ifUK9rke7yo65QV7p4Ex5gPxZ34drM3/DNTPckAkHhXRFwQmathNBUvOa
cSdU/CR6FoihgA9APPQarisHGvlq/801RoDOAlatJ3Jp0z7wfCflNBWjg98mEwV5S2mWhFe5w15Q
tzUOV06830iIby5EtwwPIsJsvC1v25eNDfF9V6xLXpFoNAYj2e7jKmJvHeqr7eqPBOnksHNYCLYv
rkfEUhFKG4Fqf40N0qWXp6PIWKXx25deH+icAjvZ1qBiYUmP0XWUpUenBagUBz8ily3xc/t3t/V2
ey7/urusnZsShsHmUJUA6dHBnMKspg+nGkwyi5uT9mMRF4B9+7x96bTc2ncFr0gFOupalw2x3z3i
Q+ovdEdafDHIA1/KerpC+6QBbhDM9vlkxlYUVIbiWtquzb+TIlzeBSPxpP/bJx7DRjvV9i5VsX4w
RiQDTRak/I8JqKFDJw0W5ga6I6I9/Cbr4X8bVhTLmrz5PbfYfvL9Y7hs3TCYpw1y/v3t7VYaWvVJ
qp8booM2u301hqx1a/trY3Vs1I7vu39vmU52wv5HYIETYRNdH/yP2MV6dRBdUvLAmbbgg+EvLg1c
DFaai+tUSbJIcJupmvFtJEnKTtryd1Jg5NA1gqebmjaE7nkP30GC2610Jd6VG91uu7l98/sx/6fv
yW6Cm6RFGXgreiDfX4oSDgGjV8w+/+v7//r/tx84K2pmuzVMjQbHyrT+Xnp1XSTj3XYVNi3EbBBd
xlqwF6k/saAPIG6aELL+ZJLo/b2Fft/dbqnFiovd9uPt/rbNft8t0PYVCo5LDwUME6gg0W89Xxvr
5tOqmRP1dn9cryPbcpGWdmO+i1cjzfbFFVOHNLIfXAyboz+a9XC9fZmQve5ndmQf3E+3r3XMTiGT
IXbk1eMxz4M6h0sV4qFUTBzmqMNifkU8PFc/1j9I1uvNCRYOmY8rmPvfP/rHo5IhHUUwFTzx7VFl
gImwPi2S1Yf0cRbgjYL43e5kZgVhabtfZw49xO0mp5aGyfD6+A2dqMdOVVxtN+etM/z9W4zORkEl
J7Xm0DGG+otA/gtL/vvL//md718Zro3w7Tdu35s6wz0Nkqgrvv2vR8XMf+e/P/l7c/vX/z6R7aHb
/aSRPGq7//df/P5VIi0bn5jqvrxIObNA/Ocf9q9n8fdpf//4+7f/N75XFZdUNqJVBw5CpyWcEeZk
foLSxnD2TYA4arkS4/w8ldbkL7RE95Pe3FqpYA5KXACpweVrmqBurbz6NauJ27K9xT4g4bKOOpzX
LpvqHxyF/1Cif/QybgLsPikoJa0kEo2HQ4eL/MKwCz/p4pfJLsV+SDMSKzBSWUi6d0WIkrbrnDnI
8UrjZu2fzSphp3GZLC3sKHhs1PMyIlAbGvHmVNZCm1dHMSQvUZmCfk3IyIJw6DMZAtYxcQoYh+6Q
a2x8DvbYcSauifoUPAbRk27fM8HuythXYFePddn/Dh3QBu6EuDEW6t3ADBg4zg837RHp1CktyDWd
pyV3atJ/mlA1duqgqmmg0HYT6AaaeZKDcwbeUl1lXUbzi9ct76xLVfUDS1/yHrt9eRvHX+P8mXsh
OQUlCU2pRmxCGb/1imGwJJHTajiQltV0jkzzaPb1nV5DT0iihvDJaPhywnxfC88+GiEdCRRXZKhx
chva/g0x+Rd8xNZZGxjFzN7K/0ryz/yYTeGBmDG7nYk6qnE7WrlDSpf5mYX5g0dr4lUVn2JQwUDJ
dTcPqD7IJUEBku3Rztw3NB+ZApjGjlst2JSSE4eFETNyfsIoFnur9LpTleWKaYkVnVJzwoAb98ep
RVmPqBvzBROwNre8I0jjD7F08X5qo9dugvqeaUAjaZwQs8nxMSh1ddQsotamwg6mFr9+UsNr1E33
I+WTfk7ZqX3kt8tBxMnzMukvoTTgnBkaOloKUEyu59J29OPUY2sTaL3iemKWGJHVgnmS3LzqFBeN
9ZhY7pNb57domzi9RwQgodFmNEI6WTON+wWchkc7Yx/ykh8TxztCrauDqBiuyyQNvzTVXfMfYtcM
5kY3thUgBxa4ztIh58QskwnjDDwZGNpxcthWjmVT3HkMCE9Z1LdnIdNroeb5zpu17FRo+W1NFBBO
5SiAnVr5Vu0cVQNctsq7wBrXEJVhMQ+TgXQONtW9kVq+FVlIrvv+c5s+uELCpqvfNMtlWVWVn5t1
u08t17eLyKIm6u0b0t2RxqkY9TKNcbRciiRUJR9L30xncdBysK2lnf1oTPvT7uxHC+cBXNPqrWaJ
8mcFuxG4m/DHaWmPxjKqGyFgolhrbCljccuoiPRTTA1w14WwDW4r4D3O0Ptjpj841dDdz+UfxkBP
1dw5F1bWnZhi1r5ned0ID/peXZ2aaLJoYGl4IPTXMgkPeRxfebWHYSAFG1lETn/MMENxzofbVyp4
z3Fu70PLe7Jl0101lyHtrKNlwZxtHPJtkmFCpKblJH9ZIZebfV7oaoHqcGmYA+Us8G10OSLYMRx+
U+TimpkIWglZnKpCdUGfpxiHpfCLzjsXbkwEqJ3eNqHeB06U/WQYzR4AVAZbI6m2FSufbChCe/o+
Rl22hywO34pQpQijGXWT2xmP4qmWGmww4NGxJJy2b6xLJvDYaBM80lQfM/Iru68RuOQxZI3CRVEM
QdJzxrUmTtF9d1si8YyU6RwGB9uI+zwOGV0plHJ71xBfiWNc7NlE/zImH8uYr34P4a/jD6w1eghQ
SN2ERvtqtqTpzmIm0xQYUGy8KpX/qRNCnV2vlVcVkVq2xse3/qBNwd+kiAK09OzdC6erxame9VjC
wasy7CMy8qslBja+KmpjyyyeCsc9wFffu7o+3OfyujMZd3RV/ghrqNxHFurTMeoJ3qyT6uDN5r5O
cQSQm1MHyfQxROPPiYw7bxlf+ijHaoluY+ryJy9RL9rMLLQwsmDq4susTXel4Xyq8tDnLDWJTM+e
csygwQ1eydEFGfMHZBm5qLr64+po/mMlaMqR3Yc4/oKQTu5oZS63+voClW6cAUYixnlCcOtmFjM/
PD44ROqSMOASGQ/10X4aks96DNy8gh80qOOYYVwgI6VD85BcuWxVZFLi+c9N4QamB1iiTqwGXJL+
NZcReu7kh2VhaLHxHOBTV58DQilfeDXXBSb0ZM3eYUi1N34q2Rh+WGcS0ZFfk00MeNC6jYBnhCJi
5jnPLn4m3+mBrHoFeAJi598tIDhFiMkOpWAMbehohcO7ZWbnitPwoQV7PsAiv9W35OOq3AG0UYcM
NAL9ZveQFrimosjDb0N7eJfM9UOTQ69Uq+6utw7wC8zASJe3Kk6RX6W9EyjHKPcxReMO00y9S5Bx
OAlkh44euxlPH5ZhiX3KO9J1+WsbAwfJNeO3Ud1HNm0oq5pxvlmEPGuvTmZcuo86Tl8sWJe9lzTn
KSTGjECl7MRx9XYOS+IJI6C7Sr8B3lAe7fquKPV7d0GwXILpwk4/BVAuSVrrI/hsFotxHDaHQZkv
fYP1aYjZl2kgPFqa+SJDFsgsqcVDHZVg8srUpM2jPVoVCqpiwN6liBUe+gJcT2Up7ELTzog9cVz6
7j4jWduQyfqBWK4TUdxPFSFaKW9ZIeVpjhgkhlZuMRuXF62M4lNV1TaijBz8pe9BM7yj8uuhN8qX
OmsvQxnfy6TpLtj5Pi1sUoAkmYoliU/CgoGhcU05Jl/eGUhuC3WBAbMPf+nx9DwsvI5a2jRgELBs
s48hA/CQPngwwIDgPuq2ebaj9HYBxGBoZk/iNrJjlMxgz9J4z/jvM19xJXbTQm9I0Yx6kM0JMvgI
U5XQRKUENL3uTswgTqea4ByYRqmrgsiuot+cOejiW/j+31qtfPRqvNO6lcy0hOt7kZxHgqrHUuZn
CBOUTwI7QWaYh3oYHznlslFz1bW6xgpnI7RG/r2bMH75gOmeQZk/VUaXXY+JHow52CKcoqzm3k28
HkOW4tGGMbnP4BnrbrbczGb9gKdcv2i92tUl0a+wCXZ6i+AW6ywOqqWpHzzV0mt29TUWa/SXqJ78
tqkutMRj1BlUt5Izn/ZDk3TgOs5efmbNWEgz90C3qbyPEk/ezfgX+8r7yXLU7EyK+UPdr7nNMAFv
gXdcgCOdPY8dPIEKx05bAjnPEyYwYyBXKEWFzLC25ulemqIIhKa3e3rgwDGS2mIYgDDbchiw6yCa
I1pfZVGBscz+SHtJ0IcwRRBD+atKwQlq1Fq5hMwEkoWucS6mu3EayY99LikJj0ZVO4GTD6d6FLFf
oQy8MlkaWBA98TD2E/zJBhW3a58ckgXcfPQCyiTNhz3awvZg77O728yKAZbya3eVokHpyXqFp3fJ
UfXJPiWS4DTqbXo0HQLp+hyGDVnmTk6MWm8kzqFicsPe8QlSqSYXjVU5MTqk8kTMpTAbKLTiP0l3
k5b6oWB/pYwMr+yifjSdJ+npwORaHSwR4EzPJTLazPZ207x3isb5ANHLMijuPWk+FJH9Vpvdngbe
g+46Bee+sg8mfSFQs/PCvaiWx8rQFLgTk1xAXvE5hkGJXBwPRz1c5aTmDdkANV/QTJ4eB2dETVaN
xV5OZznEhPIVxn3PoJOgZ3T2pTvvlQtNMkfH7Wsh5AfRLq+4yzkXhEYA3TbZYU9eyVUdLgImc3q9
5uDVghKGuRhGGuyakMJndpuxz5/nAigU/I8vs4SMUuCv4Dzmdns9QYJfNQZxZL+NuOixU4Wg7DJo
T6iVqtax961kOpjFVY2Pocl9sHZ1kCOB5pSD3mZID8wWYfvyL+eVjUSyw8A7mndiYNOarCzAcJSC
TINdlSbDz4G13zfhiB3jzHlv+3RgwXPxEFiSi2n4cKb+ORu8Bwvs8dQs9Bhge/jhErQdghpznj7m
EkNpYXhvCvY+aWhit9Sw1IZljTSO54JP9hjQSLtIrDNcqaRTdzSACheTeautf6UBczm9C+ujVEjr
YHafq4tKkk87wXaiWgyStvGKOOhPu7Ar2ZN9cCL125pJPMvWN9CpT7xnHNuITsmLdj6MXvXiNuwf
c+G9ZYt+rKX6PRTTC9CwUxVZR8r6jzCL5xOcUGNXes6j6MobWETPWQp5CkzPuYcgU1b2vC9Xg6wg
yNjlgqwQu++VOd1UEbiNEIn8JD+MBTZPPUZesNQGGqiIQXO0WbijSr8ehFEzomymC8kojIYi4HWA
heOleIGYyeu0OnbMwgRPOd9xdqETZGuXnpqUVdijXSP64XUpzeqWU4qRhcRhQr2GVRfiRCMUeY77
X8xt/8TDsv6IxmNk8NF2rBdWia+G4RkJ6/hzVdRwYcTGrvdYtUPb3bM/R9dKU2yiESY+JutYkRkt
eLaCLNW8OpFQh32qRe4jV89o1xmnlJBIR5eBXp58wW0i0ZY0iGoG34xLpMw6CNTJp2xtmn58JjtJ
qPvEuJpIAHLlyyXZazrNxK6t/sTQ9v04nqGWzZ96SV5uo9JTGK5PQKjySo/bAREZVlPtxxCtulAp
b6kR3szefGoNdW+W2oOrJ3deyrtUpBGt1GL8ZXrLsenZnzjIN4MJcjWJXyIZYpLFaGVGmXuO5x63
lRZzQo6je8+okCUVMXVfXFIB5IMOQ70AQ99bdJhZ1WZELhM0ZGTrMxpvqvdhKnlBQrZIS+Cegtfm
TxGzm3jGliRmgtwTmA/XGR0GAg3AMMjxw2yAyA+aXyzkdCY1Kpd8TF9n/SM29PeoSFPsYDZZMjO7
c2/5iYIvqLs7mWsMSibnxjAlWTbEvU/WAEreMqBVigvdJ4zuaOOv8k5AlM2hPw7DC5zZ8KYdzwiD
2IcN4xOkPK7+QQ0HjWM8t8bHeU0J6oUIVJb98Vrm01ojzqFEitmZMQpGCUYWyNPMX4QWrCCDcD/P
cp9rFVlg9uNUaS/D+MeL6Xo7+stogwTPXfenZr/AJ2SXM1VBzSevwpzTInOinRxYAWTEv9/mJJ0z
/DrFtby1a0GWdxXp15CveRCVapMSngx63Z+qOvH1jhUEjKRfuN098Mti12QWy0N678X4DQfxqUdh
C6HZbvxaZ+XjOcemWwUNM3OdcrT1xM16Rt2FjNX0UG+4IPmTJjG9DQjyd4D7D6lmGCR725TfToML
1L1Peohs2pjvwRyBRV28l6xr//RF9WfVlNhFcqdKDIucVMJVbNYkr/HouXvyOH3w4FTn2g8ziT2E
mfZ8I5NfVl7cw5ezT83SkpBM3ak21lBj3ohOe+lmnSmxU5Z7FYqd/lqEg4+ZUbEYY+jT+/iXBhLz
0KCz4nTv90X9zKZ5Y9bLg4z4eBK0ub5PepZ6PqRB/kb8Bb5qICMtEZ8WsboBZWIEEW52JbxHc9Tf
qzT3DuQd7k3nVKcOoeimfIppQO9c6yazkRjA2zpDH7ynH4dRaszupc34FJlF043Pzpw+w2x+xG/8
AA/tlPT1bd8VJAze2pnxXvEnhAq+RvOrxucVjdp9Z5M5bmrXUwKuoVwkMRXlYYEixoVLQRvpd2YW
fRih+bIYg44/nVg4LN9pLFvwCWjlitW+rL24eOBre0VCevoO5hnmzpA/126cn9aiHgA4vZgheFLK
wdh6Ir/vubEmvH/vyAbNnAKRU6kvU4V5B2g9kKISdJ7d7vvFCxLR/lyk/IlRlhaCDsu3+DN03k9z
GD7L8nPsQonJRlwXInxhjPTQaA1kg/KPwZPNl/pPFGdPuV09Y/1Y1kyWAtKW/PT4PMNqG95LCuzd
krAkpc2c7cy++sjT9tS28qlMGBFZOY2C6WTNJcEr9ZNtp5e2E29S755GWRziiVFx5YYPhIXQWVbt
n8zNHrzodbSGO6PTgIGQLiHyX7VgqtRK7ZJrA6EdSvoiiq1DqxoSWDtybg29edOS+3pJ3rO++11E
txDAkTLVtc7L495UBsyPIb4LIYTAtLuRyv5j60UHkmVtVhnmrVJG5TNDo4tEpR3XQS+Tc9i/mVZ3
FUc/2onAi6KfH7SQo6AUKNCSxyU5/n9W0n9L0KfbOtig/7ugj7Yc4oE2+S+cpL//038I+lyIR0xY
LWkQj2fY/wlJ8uz/ATqZqYQr+eZ/6PgsgVhP12EjUaqtCCT+cX7/JvFzkPhZhpA8QLimh/rv/0XH
Z2wpef9M0fPkim7CY0LEizRt8W8dnw7nYWii+Gz0A1dE9FBTIhw3GTMtLAJ2Vn2IzcRqu7d9cRCn
cxhDWAU/6KT0ry2+a/vi0ovEjbeGfYkWpLrol1swvzQUqWCSPneuUpeYFxHGvhcxjdcXex+bxW+n
o7mQlO0N4nVKGG88UFFyhhTspUmRXodTtIdqsFfOoN+FRcN+5UTNteBIX7YjPHhYQQFkCWzjw4JD
UCdfaFkueNFRfGQOHE5N4LKFJkQTmAWVpi3UN2p8D3paa8BAz7LAGeW5ab3lTRBi0RBFNHj5dZXx
P5fhZ1c7Do778Hrxdp2Z4ECBBrlzloZDUQI02HBZRVzdwBK/yXs4TtC1rVUwaTAn+sgzr+KTAjGz
G4Fw+Ovo2dDIdDYF0yPCig65h+9ecbLVjfBuimIENhmtlZYcvqkWv03j2YMxCSy9NIJOYwQDuR8R
i83Ba3EHenNWEwV5ygCvVi+1KGKouHYbuCi9hupSm3V2ZOr/x0nlI8dTA1BthEqGc0pvyvuc+syt
51Ovp9NeOPU5gm7rW3ROiDRSRxdhn7vEd1FOnQUHGVx4QfAS2SqAqOcxvBlDp/PhToZB2sh7qUkI
Tj16Ti/r7lpw3vtEpzmsMp4xYCn81WH2vJQp5Zs+Kna9FGLcY6oPy0dnHKZm/D1hbjkVIfJEHYrj
OLf5vsuFvXK1nuzRY5jVCI7enbUHfxFzvGfPzTxyz8gAos/YpuGh6FvIztoIt07Lz8v0MLtlfJXX
ORAbgsW8om1ZQbWTpdwbspUJDAL5KptKv0S2+VstZHwMYc85WeftRQl0nyiepo1mYmYkIvjr2jxX
V7LtnIM3SLWLMoWjjjzpfVQLJhfkYp+AECVB1uoPy6JLv0qN+JkoioC0ts43GlBPTS4QKvU90B2D
FzPLIoi26n0aqLVN4bhUehODaqcMxnlvoMjfuxYOyEjLK2YaU3xGDvaV5A/0eDyegZjvFrYnyOUE
XFQez96wzwK/h1+ZItqrqT9phg75zGwfUfmhBSIuIu65zlyS406FbdNEQWE3uNZXjirnZ9ydcIVc
Bos0ptnlcKCya0uHGSDd52gp33UY0PswSSyOFyEVR/UY1XRyKvYlzywFIqFhPhkOlG5zPqZxUhxs
WH/HgvOLO/LucRbc9Yhr4L0T3ET44kEnhUol4Yyqsr5l/E/zDRpAT/+I3jxDxuOwRPfMpw+G7Rwc
CzFroTDp9CWO88aIoTsV6VUtjclvAFHF1LygqRmMjS3Wp7zAqGxRLJjeCYFOdmNwsDGo/gJOAok5
3hbzS99pTJlqRCSae2UU8KhNHn6TuumtEO67VO6pGwfGSZq8rgrrfir4IEMyVpfasD+Fp+2TpaqP
DilD/jUivdRPuI1jT3inKHlJRuawQ4YJPiq6h5BAj95ZKIjjMQCQiWilVByvBy0/huQBEtt2P6tl
uSOM8wfRGW+pxWG2o8UL+aupTm3oHip+R21Xn21KIJUggWXJ3cAgroYulzPsNE98RDqJNQ0ggoS+
UThGQceIOUaYMHj1V5jNIWEWlOyj4txqZ4QAtJN0/HpeYCMIDXP+DFWoaXuLAQUsaybtlqWl+752
mWLK8QYawxVkXnmwcv2yLMSJJvQZKoeeSTZ0EKMAs1We9ztprB+EVVDDlAl9eYOh7AxKIKbCglsr
asSwtFshj8B0Y4w9J84pTunEzfP8gbIXrkWNZEzJ7koUVOwiiW/MyLyMKjLZiaZrkiU435ZjT3BI
Qbi5uoLdZNy3BuLJEDiBqI4Qsmoa6dHBwBh728AIXl7lKksMO6EH7uJ+jWCawPEz3SFZLB6b+0ZG
zRVWoq9GJb9SclkvoYKRV2mlOsTzmySAlPA9N92TlceNPiRhZvloEw7Wert6rXWGnrUGP702Mpsq
OieSQIx/ZrIcieCwUB+Dn+MYtM/TqSFbbdGCkpHvia3lQVhPTVXZX3J8dZL8Ry+z7GlMyAvybHZN
a4yI3xDj794r1AMWp8fQdlwUpUDtqH8vHdNX39LJ3UH75ma0BMOzqKY9rVbe44J8whCRkBPBCYPa
mocR1CidaBlazjUjKvWrsN8gEEZPIi6vqq5jVSluZ88wj2KZdX/yxKvZPQxmmwcOqg7w7EONLBRi
ifepE/SgI+72I3dUxzkxn8inyG6NOGZh5njVo6A7SBA+1gQPLElofUVVQwN4XhBAGehpPfJihAL6
hT7SDGIi1Jx4+ZFYNZ2ehObfaNMLSIefhLqaQSX6995xXSQEUE56XQI/y9NDp1cHaU4lF7/TYU8D
Q6jHXbGbk64nATj5YUojvdiO9mVDBAsyW2AjS02cBC46Bdtrmttkxh80RmFyM4LltUd1covevK90
aIpRydu6DpWGEtTwDAt679TI8LNOnW0kyoFUNJ6y2naOBcUG4jN2ik6ER/baO7uJz26NJCOnY3QW
Rn7SBsalExas61q2qBJthrBtRHcGLg1APfE6CMVpV7CFdIQLoBMDgwOiqMrMX/Gs9k5r32odHW/X
yIAe6iB/HNbzugThPGiPjqvuUXLD9OsuomXmbiWd9stLSUYctWdPpHeRqaIbEndvabjk/dKfvSSZ
iYdxWXXm5UdWc/FaBkniEQga2ozdD3YdBCxzG+4nl81M2qCbWrFoiN6z3YBmGdE25J6KqV1XD7tQ
diXiVnBPokKV2ufIejUy2BTtxXbqfiL7gPg0c75pbf130lNnhEt5BYkGobmMDoC0dMRnLuj3qFgC
uwBD1LicKqWl6/fkvOBRs/OXSV9b45KMUdrL4W07lqgXPZczslyy6yzVsn1BreDHPzTd/MGzpLfm
wRYn/QE5BQKPQHpHK5LmccD95bSQi2op4iCjoX7m8sIqJka6ldVyEnkJx4vdGg1jwQrmmtfgyhj7
Zgm7YB1BE0wyKtLRyB4qTB6ADmi94VnLCvrzix5RhzrOkdb60On2VadM/YrTxW3qJcZFTOhURtv6
al1vBRoQhWxTsQz2M59PAxQBU2TSJ7O9VRWwBAv6E+Ogn9i8+WSY/b4xoj5wPbekNLsylYgvnrkU
tMkbChiGhjhpu6DQOc33VoOWpNtPZTauyoF9VCp6faM1H+qMOCpQ54QXRnZA8i1TGF7PGZXwEK1L
J+D8dXxxZ9bWTyJLwh0TjAuuT0wrGZ5lN+9R/XTquac5sjcGtsftLlMc+jopV2PfkLFqe959OlCc
IiA+9VwcSJuG0k/z6olg5/JQyGS5JpmH9Tv34HRZpCTRASOLaqwe0VnseiYXh4zB6iu2nPPkgIqz
mx7JjdWlFyHKm7SnYLftuMO6h273QRMjzORSIv7OyOJKOKZ0TpOCmpf3OmcMP9TaJDB5y4uUlbuo
E6I1ZPXK0d65WcLkziyWN2Ie8QARIX3Rx31k7Bu3q1bRNIMpx9ZofpBYGg5Uw1WYXkMx+gRIGvp5
nJIbNjEMyT3jYum9c00hcufFyCR0Rs97x4MNS0Kni+sWf4ax3HXNdTQ5TZCBIMOTy/mDqTtnju5t
ySeq6oKQay+hKBDVUzWZYYDaGxLKWF7oKTrX0EombIjt0ZL8cvKbDNd4nIzhvUs8mgryfSY7iVwW
JOJDZZOpCmw2HVlGJ93zIy81D6qO9wu9Np7pTast2a2A5pe7C32OiNBMt+uYAP6M63k+t72fhpxg
ODj8aF0Lev5KPzR6dWRp/JW0hfVAsualLdCIUC+dzH4q/LYunbNlY+08x50EzBCpX3jZ3Budjd0P
Y1JfZyt80lL1xTyVEEobyEuiPSpkba+x7RSE+3112iQOiAem62VJ6ckYF2MmwXFq6Ma+e3YB0T++
E4uX3ACigNwHMY7aFVNXq1y/WX4o3rWPGUBdM2XlnygQqbrhPZ99upfD0WuWu7qXXNOxi/SHnu8h
n+i3L8QAj4Q0SPskxVhBBDaiU7s6KdwhCnjDAW9F7i/DYagFdsliSMfK2KjuBeQDIFH6q0TABHHZ
ensiH/bR4j3KGIlUBOgqRQB1hfTxVFk6BiG3e4SgV/ne5FkfRWoHVQp+KNXKL+bBvqN0Lu26IcIn
L33eHK5kzsBBNGYE0E7XUZTctb2RP+PzYIG2+ftrXWvPJvJO3NbhKddMEIsrs546vPSB68r9Iupk
t+Q6wC7p22Lu7mpnfBqSmC0yqaOjIEc5zJCHIePu/bnq74g5fjdrRvgCYpWylHFIDFBOBfyOvCrX
wqormeYj2mBPJgsgmXZxNz8gowKvJfLXQjJ0ATbrTzgaD6099zBL1GlStXNILHs6QorCTeYYb72Z
ZMS/jONJy+GqefqvznVzrtPiT5o1h7glqxq03Z3BYZsqk0yrITW6kwrVs5fpzqVFLYctkT1+MuU+
oi6AHzVSjBXM/UwzpLSsohtoXL9rR3OCKiZaOJdPyHATUhK1/8neeSw5rmRb9lfaeo4yaDHoCTUZ
DC0yMyawlNAaDvX1b7nzVjJf9K3uqvmbwABqAeF+zt5r51vMjTriXyoAQVk3t00K+nBs31ovSrYB
54HdZLvWztBRWPjtqqUXQLk4AHVcausph40S2DqimeRT67Z0OjU75WRqPsc9mnm6sqdZ85DRQW+N
U2ryiafRYuSz8bcNP7vEeAWEYB89kMdtdIOVG+hfzRSGBMlVp8VEL3IyqQPh7IWZPdmzjZp+bnZj
0hVbahD92g2RIxlTWd3oGXaRWegr0IZMzisK+FoGyr0mGNF1ylezSn4uJi9XWDPTY4uDf8q/MfL9
appOSsWhP0cj+zaqSxCNBRVju63tO9ILDE5HB5fYvVXJ4K1B4EkLk69QAtVa1VKHSn0griMG93NN
dbm91/wXdC/ONg19sZ5RPZUumohGx9nIecqjqC23qWhbJ7WmFtS6QyGtHi5qi1l7bNoq3UDXIgVL
LhpphKnkQm1y8kYlZCLpAtSFcVMu4ny0uRy18R2SnnRv2rHDqC14cEOp95Xv1smPoBY1vaYT5d7r
h9B7/KgEH3Zblck2eOFyUmt/t4nUEa+I1hGuwWfTC0c/dd7XClXTUW2omydzIhd6aH/qLUIvhiBM
veeFgZP8sGrNGpL7nGH+TkwhYGV1m4ZBgN0+grbCj1REwrz8SOgq7LVhQqgjWso/ub0YGItYiLxE
/AA6lvpMbxLYQRfoAKZrq6wtlaRJqDVYZn+tIZav1SN6BgDmFuBnsnFHW7LD+h5XIIZeC5Ut/Y9q
3GhiiAzcPASIW/J5E/wo5cixQzyALcIsGd99Wsb4r8VEkIr00fzzxoErCnsJ8lLmug/KGRXq3nDx
SAUtRqnrbSWjdaJg0/XF1SLzLnq5yLUB/aCfvEykfe1yz3iKZMAq1b+K8PmRvqUYko3ytVwXsE1Q
XMkFsVtAe/WoI24Oq74RQKtGllgfZgnFyAXEXtQt7N4yZcNutYZ/qCzXDLzEZVMjZnUTiKZZKT9C
quIbOBKPhvtFRLS5dSMq9+Rini9OBulzULf7+EDIeEgGpG3+4qyrnm7YWjkKlLegkfkRQOj7bbYU
X4z0drQJacgmJ8dQI6MaNM9PgXDjHFYWvusil5bDzJ1RYU7lo7qd90fwF6wRrKPVUAYxZQurSz2m
ikeO2Dwb9T7C+mw5hISldQyYXroWrwtUvQJ8cW/RzJT3PFjShmZIOIIK720ijISC5GLG0NKr1mqz
WJc5gmi0Vi+Vw36X2jRzNGKbIoLDem9EAqEzTSpLInl98mN2cf8WjDXD9SDjnG7Y78OE4y/NRuoi
i/sdEm2w8lIi2DLtNhy6o996hNGE87QiIpOAaA1yGwTujhD48IvvVY9RTAyFPjg7kRrPjRV8mgso
CyERMUka76smfSAdj6av0fS3cW+j4nHdH6n2bAcE901FjNXL8d9mJzpbKVJrwWgd1OcY7Ir5R5FM
+d7nOC4GqnSpmd/lmu3siALUD2M5EF3EpOGQAvHauP5JMwtSta38LfKncmUTP5vldM9EQPRrgaQA
udtzVfuwfov+F0M6cRQOo1I86ElGnijKXnpx+yGfnQ1Bt+XaleVyOgMr7CdAmH1P3KcVL+trfkWV
srq1Jo20jgahbNpiu85H1Oc9snFh/eitkdCOgPmEixomNbUvts5+Uc2ux1GF1DmcYHuP9HHdwP2q
5W9d4S0bp3URF+RMuEy/XhFTr+0ANR47FAQnfIckfuete+uV7TFLhzeC2m4xSc+npmJ6ZvPNUPs3
4gFwHQHn1mtTwFfG4wDvSfsEGv9FE9Wy93s5yywH/M2whRAShgs++eoLkgJ4t563y09F2X5KnJxw
FdeltgHr0jOMLwKn1cqT0KyqnMxjNL6l/di+UMmCoj7us2AR+PNHOe3MH6cIS3RXpjvH4/rW0MDd
eob4PDg+w72GAlTvfqVhk39zB/qN3kQ/2Yu/9YuHQnUBhg56RKy1SCLkx/IbPzhGyRSdq7fDKww1
1yK0cjB/DMXwTE4nbnIo9VH4sITejAaSuicAhn0fUAChLEHTekr2LRQQIrl8qT/gGpxWwZby+305
HkJ9cjcOTe29zGTYB/aITjpqY4Kfo59W5joriwE5vQVZXRseFwycBwN+/dIIZnY6wl0U8mdAW83G
6oJXZggTOQlMMXvGCEn3Tq3gfZxSexM5xFmOVBhphXApIbb5YabRRpWj0w+WTzdkjl+HFmFQh0Rl
FVBfXeMQuSmMh/ZpMfnimT/eMgT/slh+v3NrwgYIzKQQ2mzcqRpvLYvkTMccxLq95dBi73KI4kW3
jYLJ+WIXCb4l8VQV7sKQbXqjb2zvoqF/DzWRbzRHz5nbs5t1KVj2JGXgU2m7OC6/RPwxzMOdTSUb
tGlPrp2MgQdteiQXDEfYTI670cgmVCHTIPmkCHgInfOQjRi4+Tm4VrKVgTyw39r+nMMy946Wlde7
PCFMwitE+mQ/4GXLNxYKDFnagtNmWmBh/K+RX+nnEK4k03PnvjbR/BGQCdqaUt/satFNk77Ptq+d
whqFCiqFNkridRLnxiNM489I3t8pbMNhjipiDetj7RvRDedWXC4kA8582RbxsDYxtYvdmiQwVE2C
a+/e6ZGJzmb7ggwbvVr7A1A/4XwxCUzDRMgBV69NpyOA93Ptu2ODwUUi9qvFPj3iC3mrknHZxdgc
NoyNXtxxxD+QDVQKwgyLsB24uyKcdNwK1J8DTsOMp8NVQKF75cZFfT9pq7ycT3XsvhJNbj7ohw6n
VMWeF9aNg4a3i0gWdr+WXfVaTmhPvb7fZI1V7CK/OTR4RVE84bNNZhgNCyd2M4/SbRkhBY+4nCYj
Z3ARDzu/n8+m5dxxwjIR3TG5MS3Be1OaZHJ5F+dvzoC1222bNxOa10mzhl0TROBljWR5GwfyTntU
huwEzrE13btqtijRmrvaaucDwUpnOwnwbJFb0fu2uTegX1APgW88J7dDFiGPYPhp5wCh4vlbpHXL
Pg0nREmD+8LA85MeWxplrGnvBXj/q7jdDj2a2ryIbpOk7bZ68EmEc7p2+tzgmBnfYkKCKYSd9NFi
MlITlOvN3vNoI7Od9b2NgX0FlyNjwufUTJWrr1U+fGroHMC4z1ajN3xNqtFkXms8ddNSUh3RAK6G
7bpAVXcedHEPoesnxUB7cNexYjfa1MXoWyIdrELw6PI2dYdaIIyFKCdJnmmUv1HXTHfxwihFLfDX
1AyA0BsWODCBSePUd+074kdXsKuekOmN4JmQBTMSG1qxB/bXn9Qi1BmuqLUZHL++jg2MKgQUb+pp
6zcBGi6T1orQhps5tKO9T2PCN5ajSEjXTqhJ0qazww3tz2YV0vKL7IrsWLubDnlILG/OhScI6vt4
4jKO29s3cAbi7kbFecx0fWaEj72beMaG02tNJGDF+JWLZMcIhUEskVwrM+2qo7q9WXJzX4wtk3r/
saF8v11wWwGffRrDntQSSZuxJHfGRRPb4x2Hj0ulsEDRE9DKOno+AyGXgBwuqs64LTUkWKau19tZ
0lwsrNE3iwHNxY7ICmPmuY5mqBSr0UVy3URQiQOX3oxrdunWjhh2unKh1tRiTCWFT62WAlZatRti
PbtB7JLfTJll0B82ftbCrk+zz7Gd2wzgZiMRW6plPyIdr3ivuc3JqWBIqE2mekS5af2hnUfqH/Iv
88Lkr38L6uu4t9P23EyAHnwzAGzcQsP2PSSIeZhka9h6tNXkW9lTSe08QoHJz5FG46OOcX1v2S7E
6NDZFjPDwOvCkkSQzkwo5apVdc/sNrtQMkMySQ+JJUdkKJO7Mq6/YLUosTmhm0UQ1t5q5ehJ+8U/
b+tBkQySUzJLYom7wC6ZzIGGKnu3IR+m1uhHQ58uEcACHZBOt1MxRBwJ4H+lnsGWzBG1ULjCZbGR
18VhvwksjOuNnEV8IBU6Kcx6Y5TU3rFLbsxB26cldeokJUzPknALrduXYRedkqCllmdNCBDrxv8r
Fs6WQGfTa9nHpHlYLbxEBDsz8qDsMK0jKeknWfLxhsv60aM1j+yPYThDuDJh31ExbV6EVBTXMmUD
afamYYcuSwUbitrz1oY7kwiiLNC/F/gQ84OBQfmCGON3LbZLov1SvDoFEVMLguP+ootZTeCQUcA+
6vTwHeCZ3WUyIfGiFoE1m2dufUAbvnjY3ZC9HHrXXg9yjkhwOkebYzGfiajjqj9CQdxyZb/vWgTb
Pu1rKh/9SBOfIXld4cXw29K5aSzjpqcFRIGymLT9IqmwEUy4nOP9EHuSchyh69uL2T4oplxRh6So
BOVOvc+oUH6jI095XQdPI7TGx95H3et5grF6WFH4tXs+7GAffFNAS+foreHoo+SsPuMnqk6Wkrok
DuPWwMOpIgmU8gJ/YRWqTbts+70V9MdeTvIGHrEJLV1fjcqqbkm1SBA36E1twQwEHsm+j2k8+QNF
YUt8c835KV3SbqfwiZ7EKeYZDo0LTnGKBmqebcJvMVSCrOUmwZbQrpQEZyqnGAKj/IgozJjqdlZ7
oHtwiTGLm8+zm7dHRVWsFMraMvtbTyI6LjFoEB+ALmLGWcjwiHiTigCiYwxnSr7kBcSpVtWCPO/L
e9Oqak5qYXYTH/S6PQxWty7t5VET2XscWXt3jP19p3z35sBpiT2EYKV40Q4hse97tce1NtJajy4E
lH7m4bYnEF+q3yHVus+LbSCpnlBvyztjHKWZBasW/3BPyGY1Ztbl2FQfcZgbQepZQ59OTsvbwv8W
EhuZy/JI18zR3pWlFLkVzsmPYSqGC9sxpH24tuOwW1+hnOqgUZtqoRh8o4gFVCxq7uqTT7NG5oxl
noPOuYtQG3qSyZx6jvxXyFOprV2WMAkcRnEciiI7EcUcMRCmH17Pn7mCadiSCzzVWfuo5bu8qZ8t
AXA1yAReM4PpQxSu8DUYm4laC3rz9hanxgMjCIqRnLnMvCdza8jxnJHfQsQo5evGwLs4aiecaVSv
6+F7TV0TeG/x5Nfm57R3v7j41praCDbMKO19UJeSZeKcSXpe9nUKokbX+5NDMlzn1V8cAXS7cfQn
zbElvAZVzhyjMeiK9ygwlzVWqWKLfWVdxqDDEyqLg+Vn+yaxX8V8YzXhbQWIsTKdEQeLuEvH/L0i
0Izmxq0Y0YZ7WfWdcnz3RNyUieiannU8P+WhThJdcvajBkP3XB69RsMF4uvhps1dZKTiwU9DdNCP
hheSo2xnUvALxT9nZJzUfQm3xt5agJ3WDFIZqPTjsW6r7xyRyyqURiczCX2uzN3EHMLE5N4hf6Bb
UN7MjeOu8KEc57IR3yr9wYHN9Z3s8ZnWhGzxVIxRhyLa+KNO3IB2H1C42BIslR3dsf9F4MrKaOLh
cWo6a91VGpkk8jxC0Vkc0jSl+dbizXD9vTqLBOCGIczLE0oGwP7YzMcL0XTujXsjX+CIx2VwmgpP
P/6P1vPf0npaKiLyX2s9736O/+v255R8r/6b2vPytL/UnoZiNNquQ16s7rq2Dohx/Nn1/+d/a4AT
/6E7FpMinQAd5KDXVEyFb7R12+NZGKZ985qKaRn/sMzAcH1wkFR4oT7+J7JPP/hAb9SDQLcNx3ds
eit0+mz9v9MbGypUywjs4YyYfk0ZlBo8JJMFL/h0Tn2JOw1kzi5TPg5oUEUkvHgGsJYCAGnC5K2J
ne92EWtcIM+VHE13pFddFpYcToemb8Nrm98LA/aYVVMNBf8FXlWtln4wgLiRt4qwpPEk19Qi83D6
aFmA1kAeFeqqRZH9oSnEuFNXU7W4UGfVah14JTyqHwTUktYgkddq4f1eU5uisCL0oVCfPrBAKsPH
/Ky4H/1CMFRZUHhR6FmFmVWjhuumWguw68UySkMRZtVgxZKDyOvCEXa8F7Zzo2S0arClFmoENiIl
3C1Jd1Y31aEzMfTB39aoq+CgqK6uIqINcMNyg0CzUDGC1SXlsuoJczxm0xMiNWYHVgcuuJGsV7VQ
m6mM1cbk9qvVfDHeoK2F2N550HkcLZ2wiFWbPOYU54ThBsHoj76YH5T0xF2AbXRBQVimuG9TAp/m
DgEog8OVB15i1Yqkp540vNCMBVjS6gfDL15EjM2tjts7Cv8Orf1mq9dp9BBTe+zRAZR4cW25RssO
2aJhYArLtp6lJVviuIadldGToyJbUGtaconHSHOmXIoPrP6b1G1ecxKXw+W2NO23y0hvAYGddQji
+we7Gt0NSlFGfKPAWRbS5VpXuvuzRyO6deWUhf2ZeYtcC36vXW+z6pFc7+u2esx18/o8dZsehNS2
G8I82lnUh+vj/j8v8/Fu9bKRGcM1VKuX+7G6LkzFru/pqA933b6+339+W1szVgfqiPtOTeTkomj1
v36aD7cNXPT3mhPsKm/34a0uP8GHn+nD5gRXYYUfst+oJ9NjqfctgLFcHi6JnH2pRfl7kzRrJNzX
bXU3DnJq9eo56p7Lg67PtPFUzpBykLL2FIP+5mU/3HZ9e7pKvN+Hu9Xm9THXTwMOnCw/WiYUovjs
6o6/e9z19Sj8Brs2C87Xm65Pvd52/W7X27LOvG9dAIeXrwvT95U02Ag9K2NyrWIBSqTVtxB1ZQ9L
Qwb7cdX0mbFqc3SfCgPymdt0+pYek7Gm0hhhw+U1rq/2YVO9VuYp4Ld8YMDBxnRXvvkcpvahB2im
HvN3z1O3XZ6sHqM+yOUVrtvXZ3+4rSqoymdIWI7UGUlHD99BW0jWFfOwmqlyPpFgKreT3MWw/nHV
kRwtEstAeX28C0dyYSV7lexxiRWZyzFAeMgQVxEdB8l6bNUl4Y8HRWomqe7DRwFc63eokNoUrm0A
g3LuFNZNNQIV5U0tqCxyhkZdIcCldo9X/Jtac9T8SD1PbasnXzfVbWoxyh6jWot1J1gFiGPXqlta
/G6Rqk2HdKp14xNS+ccd2B03SQawSMgZt2rNXhd/dxuRKMUJ57tCXU5yX1drioWn1jI1OVf3RMYE
ZWCQkCDZslX8ttn3/Z1Bbebjgy/PU7dq6lDvF/AYZh4fVDdULcSA5KQAeLBmGkyFS17c1CKRLEO1
pu4wMk0qIKpPejsNR12Lu5NamKhvkBWkENedIPo8yZ/K6hZmW7jhqGo1oNN9mCy2QfHbGzk5OYLT
n+qZXhfqtrhCzk0w5laRSK8d/NLh+wLLOaqOaSZbnGqNCK7VYENim4XvnEa5MKZ+3rvMRmO9oG8W
Dma7i+zlqcX4vZrTSkPpzWxZ/b+XRnK4sMOoG4Xad2gQFCfKgnmU8HyLyUhWukTK0bMipln+ROqH
CW3/YON+24cLiZeBCGxwc6zFTvvX2uwK8PoCJjNgpxlYtixomaqMpRrhF45jXFGZsHWSt5kmH8yp
2zgThsRnfqjqhNkE9bKsGzlOay3boE0pwQKQwCevAwagMYczOglOeSE0+IoalRmfFEOTwEF/0sYt
rX4qaSozIJOlErWtyJiXG9W2ukctykVmq9dmbsqsOOa6avt6/x8PUi+itvNcwxtAJePykgsjwwta
ddGsZx/J7m7S+mWBXsHpRNH+1GJKkMfXo3WA7AhT1zkqJqBaWLI0odY6pI8MuOS2etL1Mb0KePjw
8OtjWhcilbnoIY00aidqsagkE7XKXkZNoJZFmr+9f8YivqoqFOYfHqMe/W/cph5yeRf1lDAZf0QB
HIzr26m161cdppG2KjastfpS6te6ft0Pm+qLEovmLI+9vCBdF4a8CF03I3kFCeUVxeghqbWTyw4r
Ly2VuppdH6jWJgo5WCN+P+d69+VlE8LAKAT88w3VjV4nQ2M+vK16zL+8zSU1AtO5tXNBAK3Mlj1d
LXpqXtTZ5PYfq2q7lIjGv31kh7qU88+/vP+PV/r40D+2L6t/vDUyII46DdmUeun/63710CWpqmNn
/PjjPf5+9e/f6fqhs9l4mYM63f3xCdTq9SF/vIS65+O2uvGPp1/u/+PjWOTmdrAnKb+afyzy35tF
RZej0WZ6Zjzievv1CZ6th9t6yd+vN4V2b55MJy8stIWsqntE7oO7k69SoeqAmbsne6AF7MtiInCH
4joLwqvB06hVdaO6O+9rZsPXR6q1OI8NMBKlNI/8vtsVcrKs7v/j5cyy6E7mWNfQd+Squv/yTmo7
bZeXpZZ0bYHBent9ulr74zWvH0m9urqbv/tJw6+5M6h/b4fWfFPHyvWIUJt25ILpuhwX7pCSqHh9
lF7UHvYtWaWVo5pR5Z/FagQ0yrHOdeGXPabNUujg6RrkL2FgkB4jm2VqoQ0LIWBqtVjwUKzVavCz
FXTBPmJNFbr0Sjktpl2annCoEqMnS+zkS78z2KGCMFsaomLxcxb2j5ALeV41+ymrIkJhn6MC2Hgl
hs8Ie4obGoHGrkcHFM92AMmMYzbjZargJugt4Ojy26np+3WhZvhL0sb00rjMaAL4pS7MTZtFDHBx
qVGP5WLuwkPIsCwxOxT70XZfcxo/jjPdoHDa6TpDVPYdoy3yre+CrNacTdpm99e5qypFqFlsMdHz
a1w7WgUjZJb/Kdj9mwU7w/t/mbNlwe70s+1+zh8KdvJpfxXsPOsfgc4cKrBtmbYC4eN3wc5z/uFg
3LZ9SB/s93+4tKnJubBQfNMJTM+zbIJY/unS9v8R8Go6Y3GTQptuuP9Juc4wPV6q/sOlTbHQ0Wlp
GLIqiI3F/1CvIzO+LCzhtIduwhUdzxA6eyyFUQDrKG1pgHURedhlC4esKQjObd2QqEjAjF3Rb0QW
Ni9R0D+JqIEa16fZuezQVSfoelZZm6Mr8jsUf3mFWWoCSeAL3CDFFJLOp9+1FRwgY16sE8ayo6F3
2bEJXIx6n2nLtTdBV2GvKOyQhcCR1QN6sEVQbCxzhqGYWPNzQ/xr+q31q/SxAy21tTvvrqQlfq7a
7M2sMBqPWtDc5N0QbjpwCes81ZDrjJq9F3n9wImnv/OH/MWvoZE5Q0dAcdQdI9oamq6/BQ540TgL
pIlw/oWHfAMHQzSC3mk9Rcx17VNvQ4lvRNjto6m4H5IgfBGl/V0b03eEftW+0nFFNXSu66avjn0+
+CvNWC30/09eVpJ2bibp+rYtUJ+aVnqbtlqCWganDD4PkrSnqtjNFQAGLCovKT7fXWNnxdaxWupQ
DVmqUVrs22h8nUUrect7PxzLvTnyyrULSTMqkhKnozQdVgDRtehzVOPQ6drgpaXNS+n1Bfkh+Ncx
ORcx9RM0L1oZJ3uX5LpC2N66STBowPjut+kQvjiG1yE3A7FaCmedGqRGai3D8xi/3kBrdMv8paMv
hE48x+KDHd5E2kV2sW6VazGnh35EcSMa4D1dL6kAOY00Kjm9NxU7r+bFEVbc5Jb7pQ9EubfI9Rn7
6qnSE363YqCt0Q79dpDip0KfV658xuh62jYNNdSbKY2rIOW2Yqq6Te906I7ng27yc7SgSde0vaCp
2NFmad90beJPiY9zz+e0rAr6ZGAfFkHsScw0yVk46abE6yzQdJ/RW6zGJLw1Fs89+1l/Hkesf/Zs
jlQ9aaxZxgDTGK2wmU2IpDyuNgM/71C8mt70FLSti7ueGM4kQx7BXBYgYr9dsGaua3a6xLDO1AAw
A4WHbGkgpTloeJY3c2JXA667Zx8mgCI3wzXUMia2J3zIZEYvzdEiwC6dAtDsZIDvYInMpYFMwzOQ
GxOrvfHgMbqjpYHAyz6Xy32Fs+uGTi7ksj6/s5xlwq7nrcbJ6DC5kwbSjAn7/DB+A6tcIwF6Fton
TBSp/FOXk41UZtO4qA3a1D9PRM8gDI4/w+PVTta4gDOaI/doWwyvCrPax6lZvTUelNSoc4n4G8sD
xCFsJE2JNston9GY9Gc/1CXOgXl9mLaPpqTYtfCF3aJ/rFph7kMTYNaEzQoJXL/cErnro0HTN22r
1fuwRQ4KIgqkQbavsHLionEJpmXnKbb2gKwWU/pyaIv6rMG9iocY37s1BWvwbcm2F9gXquBgLTny
WPPd6J3H1uJEkiCEncclOvNRMJk+zIUm1rVfds8EF6GDbwkf8IZ8G4q52vn8pRudsYRbhcEm9SW9
yOFhvTk6O9RnwT706vUyjS95lGNNniDdhDlGsSChRzfRAqmModzjOXucPPw9SBECxH/5t2SI3XUx
pz+qKANoFzUvWRfm6Abzfr3o/L1pO+oyAEhsvE66fwlq2zkAHzVQhPYvNIHJLhz5n/1gOYDEPi1S
uuhQ6DrPPU3C2gPm6HvDc55DdgREDM6oJbIjr/w3jZ7idkEN9ZgBCBi1n5mevWL89jGnD0erIFIo
7ij7UReImuqnT3OyDlFO4One+nHyTWMkhkYvP/RZbR5drLIQ97NvbcfsneDVcUisjU4+Czu0gdGn
5gBqzey+6mkb0Q/nOJ2KigKKTyN7uslbr9i68kFT5MPPKmWyc2GBOc6DfeYYG790540zwpxKD0O3
Kt9NywRyEwtrNc1MkAHFvvgCENxozefAYlcoq612JHmc0Bgo06vWa8RtZgR3foGGahzDFNtjHe5E
ieAWlWLKCLHrEGRFP1MNf4KQJ9XkRxQPt1HdDHSwwFoyNQNnIe1EdKg2o5uIVTfZ+36wtW0WgdKw
NfycZRXdZbq1rNzSAYSX+L/w3Zhnl7iJ/VK6X7pad8+NAa8CAV+NDDXU76ghoGnCHNkWFrQwNzfO
YULpScjwqoLy9IMJz6crc+0QtfUjGIr63hu05Fzm0R5PMr5rk4JUsHiPEz7fIxI+TTa5T4XRZo9t
h0I35aqiVVqDNVULH4d+vgustLlxvATMZuL/ADdyijBx3c59DCVTmL8WM3XOIWSHXYn2mM520902
HW23JePU1HN40lJBEQ/+YNv4guit6Yse4UfPFkfuBocCPsR6oqtSDCW+EXndEn65C9LuDtxmv0V/
rW3nhnOdd9K0mOO+cu9il7B7a0LnEsbfuNoPRI7xMCQVz1P7ddBBug0ZmUz+gGZ60RsiX9sJr26V
PAVLn50icQsxsd0zNOMLJ/FrBwViV/SFWEc6dSV1MC6gPwa8SRvYFdupiicM+NG2zuzlYA8oL1Pq
w+5kfMnNKCB3M7hDDTDvgvbN7IC9jQGS6jkCjdFyqtF5WfZigKbJdCdKHWm0G36nh6ujCqY/h0Kf
AhTUxJVhe4eA3xO5Q4rceUieeo3EKUs8e5O3t12qVf2IrcoOnK+LCU16NEi7l0p6VHfJRgiMAL4N
dJXE2AGdqyY2EAtMJjrGLy7MuJhnasmztmtdcVekxmHu6DYlPR4so2i/WFbPjsHZNgvrc2dk844W
2LDGjf+tCLNPFYaEM3wddSkjt5woLZx1Ws0AyRkbbzNxNcdzn2/oM+9Lyw1PRmxXwDKRJTHlX5Fl
tEtSLKGSm5FOTKpE/BLY3Z01ExhGEhhfjB93naGcwVGgzShTbSyw5LiNGojixMe7O/n37dK3t5Xh
wE00T3qMlJ+THGMTkpI4MWzjwBQIQ44GlgfcMsCOdVKp+Z1TN/JWNSUfMtpc/lAxTmvdbSzU1gG2
5GRq4W0m1X3bmeEKlVjwNPv9d3+xn906HB4MJ921Xeo/FeVz1c8g58yku8mMZLwZa+T0goY11+aC
a+NTuVgI8bI+INovt/ZRv0v0NCBJ0IPVZTcCCs7CGTWCi0RSj+mG40sLk+mcNdaPNCyX56w6z+SB
PIvplHbR8KIWY52+ztOc3o0ehmeEjy5u9mg4hFGDEFk3Sb4nI2dftxg4E7B6jssr9XZdPmoaF/rK
NjeV6xicAwk6qpvSOoZ176xm2plH2wlfuCRWd3YY6ijeiYeIncl70SPTO2Y2vG4/haFPFDiidCbM
t32zfHEnqOhGOWvbTozGE2NlEt8L50V3ZueFRuwOw1n3eLkpwGJbwvq/med65eBzeckiDg5IIySc
xWRNdGNjMkvXZggNwtyJuJ9eDY3D18hDXBIFXyGe7O/Im7DlkH7hmr3Gt/je0XfEXGWWt6VeE7lV
u8ldUJh4/FepjK/BeJgsI1rmCbjciE9TIBYmxYt2oH7En7NsNf631bnxY//JMBDU2u7wmue5t6qQ
Z5OVaiDqtB9hmd97gugJbdFOKOHSdRkZ0aFz3JmOSf9i0f4Mmq57w0rhkThwdMG3b0cRBgz463AT
lslbHs3Ags0Rx4nWxAcuccluHBFlY4j8NMLKsYGC7HOTGQDpXZ9dsh+2msWlJB6QNpr7dkHcFYGy
TkWzpwJRFrJqYQSYxspXOCzEK7sRP0F8cADOFy6/kMFw4VC2SKCYcDyWkdgVBukETTAQ78HFbkWY
k26Dhwar6+2gMeBesCcaAIP3Ukwl4YJJiw+xpz7iFNGuTQLsNKbxjcjYYVPYPf4KC3JL7to3guOm
L30ogeVS78o1GQf8IoZDQuSSfsbUygCxwrDCibXZ0nTQkE4R+zghdE6J/iBlYPiRvnfuUjwyFvFW
0m/iZ+3ZsV5cJ+gIX3EAw8gRyqDV59b0XsoiaO6bBbJ47HxjcI5zgiQv/mpcasH4rctq65HTzU3b
uKTJm6NFxDsercCIIIR5u8lwdcY9pnUgt7DHd8W80st+FTG64snlEHCb7FlPzb3pzEefsQm8fYfJ
seX/dFyODZ3ZZNFBD+sassw0f6cV4+OU6MVhMjl08Vgl0ghhf44cG5pM0u0H18UK0LVHI5qXTcso
buOU6bMTG5/9mn+kyDIY7YW3snxg54AXb8tlYrg45M9otc5aG777LpOVZOqeBwLbN93c/4i47i6j
5wOULOv14Jmf/YYJKlC/aLtM9UxEcZyRDuS9EyPELBZj/pGuBoQLO3pAgy02wMpG8lYyF6AQswg9
9/UzLOuabxeRj2Gm4pwswyYaNbxWPtj9yHrCaycvgyB6R5+xbJT8qqNqZ3bLgAgvBDefV/BYf3je
iM8or0i68M3pkLo2ZCs+MaIKLt0gfMmo68E5YVdmmmbHTG8rz9uOAWSpQISvWeR7a/jWx2lx4P9n
Y3DTTiDZBQhMk4vEC9HL+xBcCWQaz8DkW2zGGjw/wM+zaxT9/VjZX7DJrNwkNu+Im/AOlPnuCWTS
jl3X34a6GGCJQkW1bTC/feAV9yOYoQYCADtK9ZXhwffMAzeJqT4O3IM3VQtR6/WN7nUvUZaMNF78
Fv+KhhOMdIF15Bgc8rb25shUhpGDazU1nC4SEFIr4Mlc5lpU/ClQmjQzOEl2ubnRoi5bl3WS7Y2M
EAnXiAvA0L13i6npls5Xdnbab64n+huieG6txj9hhWTYYLrxXWnCB2B02ByDhPODaBb/KEYxbSgt
jWuET5AeG+1AsLVHgOmtqzW3KCnTI3skOI3YuA01z9p4hnsUBsqdEnIaDueaY1QEr4ZNshUDrP9i
7zyWI0nTK/sqNK7H21yLBTeuQisAASCwcYN0rbU//ZxATRerm2MUe25QmVkJIBHi/z9x77nfRVJ9
LMKUbjiAdUfmHeuSz8BOr4vxOiXMskGHP2n1p9ngMg+WvljnWDf0BZezUPGPE4tiVbY6UuS+xxlO
n0r0kB0u4k0uJKSGKByhkyoyURxc5WFP1agGqrIr1PYMEFmCEpXdiEioZr10hAaErU7ugvkw962+
VmHHeVkDR+yOKY1EbCp9iVBzWFo4FVgidQKKttPgVTWY3LndZSlHOVWYJD7NFU4quQFaN0I1YYhq
ZK21WiwIukVCOE3ZSoeUYIXLsZ2nFY3rMzfXzzDzI1ipdakVnfk0rvak5c0dhD0jqpE51WQW67a0
FK8bc5jj0JbyJoASo1KSL2IkwQR+ySJRXPUdbD6JCVrTFRQMy7cqY98n+fYtoAAvhMKCSTq/D13Z
AoPhYr8kZfCmDTC8zAIDLwumxdZak1NjUT9BeuHd6xtP0StCKqMPVcoJymRL6mLgaR2zJJ1QaWN/
6SgNaf28Mg9zf+hPmtE/dk2500F+rOFiEIujth0IF+28TB3v9pSAqKhOnpGU8vBSGth9QUCUlub3
BA+Aq2JzS0+FKmooSxv4AAB7/UX4jACFrNrwTVL4ApgHixX+FBhL97xDZTkbxUAemgIFYqB71WWd
5gC1vQ8AnLaEcRZiKMsrJg1qQ8RPIC0UTQppaeMkCF6YJR8Ldth76GNIMZPsCkwtTt6jU2a+xhit
Cp5mDbj1HOcvv10cYErTFZRjwGW2WsK5dzWQRCQkrX5bCbMN+KpUjFF97Rpx8qfSwAoZTqjIL6PM
2EYoe8FpMwI98A/nLW6SMKkhYhglCBQMrtW97q+ShVdRHexozzQ/6Hj74mZV7jM0ccGokTOqyY2i
WpdE7mIuAtPW1rjF9VwfNm2nfiTCQHtPlCHhGQOpfGVum/nGyB4FSXtt5ohQEYOWuKgzZmEyKA4q
8XkA7j6JYbhecv3R6lLBTccBPntWS+tQrZ9m0wh3fZKfg5nU1CxC6lC2eeXGVXDKaJwOQzkXqzAI
P8esj7ZBmz2qOKp3cpJcOn3c94Dc9g0GfKej8faYkix2MTF0saCxP6CCeelr4ijurUbWkpIST+au
1DHcziVkyl7qt8ArMyfK0fWp1fQYLwT88BppE6vYhzM6QFPSdv+7wfjvbTBE67/cYKzfc1DlcfP9
j0uM38/8+xJDvGNjTemuN/4LYtaQWWCYOoWtrCu6Id2j2v8OmtX+hj5ZAqtkKJKqYrP5c4Whyn/T
Lc0geVgxUArLovI/WWFoyj8tMPB88ZV08x5yZZpwK/9RcKwK+hTWprGsCQJbpbF+UPLIM6F+X+t9
tsbRt8h+baAb9uDy90/du/oZPnXPNKZgumdmc7NPL28IL12164OVhNGUWZzlaMQ4imsLzJTgwh+P
rpy2dbHB55Otclf2i3doo4riSURTBW50lb7qHYS7De6GxP7LVun8xzbmX4o+P5eIZdt/+1fpvoT5
65Lm92e0TB429N38B2pv9fn+EBfh/W//nyaQAdjnJvl/i/GM5O6BpIBVbSpnEFqffdP/CMIdtZPG
Ny2WHv7zb65a90fwn7/7XdNtoOY2UJj/03cvceDWSUj6oHm1xp34Uz40JxWa01vnQ3qkBiEC4cd4
VB9KvJK7iEn4o+CbB+uRwm05sSxQL1JzkPb1Vn7Pj8smvaTwBo5kAY6XvnIAfh3ndxPREuaiRyNZ
MW0u19Nn+RztlTPtrPkdajrmY2t5Tr/JZNHP6o1JXMlZby98zqHLbboFW0BX9lZf8+vQOiT9UXbk
Bqg1l8tRqhyqNyrbkM3DPt8DhvuiD1HWBAeatVsYLmta020e6yOuc2nXrsyt4uZv5RXWWfSZPPHj
+NNL8YNoFfq1Hx9AzvSE4NoD1us1p+Ip8UQUZ9/zOnd7MoM9Siuwuz/yrm4pKkM7ETYAXNoP+sve
sAU3/2DwPqkuy503rr8cjuSV0SYJIDLQk8gOnyiHrCurpSy5zOeFMfQhpOE3n8pL+k1zgPFOOJRP
2mp5MAu7eMnHJ/B4QGl4OML9/Fq86z5tL7Q47SepHeOg64Ast+m9qAEKuh5MWk8eEJiAUA3sVMW/
9DpQTZDbzs1EXVCIF1X05942Ls3buNM/ynNw6sqj/AisA5bCUK5jCgJYhw/xSjiy0z+G22FZ01Ts
SLabiZVx7mPm92xLljUTtehSuspP4kHIpA2F3ofX/KNLgND41GsJiAEneIVwU5Xn+KmLDuYObxaU
MAYdicdUdbesVJ+lOu1GAibO1m7SV3CoIAgdlld8SpabnwAHvUUHmXaLh5ZoQAAUCz2qRkVqJytj
PwEQxq+5M1/AgxUAadCrfzcXDEDTkZQL9UQ5OnjaQ7gBVx9RUsWYiJxRcqyngUcCFloH6G+PYFde
J+/9Bs/zidAmxlvX8EM/9u2Opjt+Ca7mhbQRXtp0ZGxKISRs9COtxYZ9Wa7sDTaWHoCnal18jD5t
W7Ku19mr5XKeWOuod5KDdbael9ou+xXrg8mjP+XdYWffw5GOoudCfmLOU5/KjX5qIbNCPQQWG2Ns
2o6v8v1JU1u3x3BEYp5LfNu7vo5dIjElz4ocsMuCQ5zbRWMeakeHFuwl3upxc5ck2vonAYH3H1D3
C8/YMIALFx5ILKer5DCvg2pNtkzjNMc8d/pNdGA7IamcgUrnzgCoyDsQHVYrQwh8y5a+smvkZWvl
ljJgW9Evrsm6R5e+olfRNsm1e5vdNSEiV7Qf9FAkeIQnoyOW3GaI9N7+CBim4VEfhmEzv1TbyQNP
Z11ofvDmCau52bBwmVY0vK1smyelv1qX4dDdoi3QWshzD+ILfbUbqbb4IJ2a8b84nFnT/+PpCHpb
Y0JowFXnmtNw3fz1bCbj2dRGXa7XbXgPNVtWcm68mAT1/ufH8H84hO/f5i4HsIAlmLL+T3t6ll3A
s4i9WGvS+HT/FtY8EVs2fS8tBs+ZplJcaq74P+1H/597B5LWf7hdTQkmPHYeXTVMxAJc43/96aAg
qPpkte1aEvIX5rSBp00FEOQpZIOiK8KbpLG0RWQUVM8J4XSuZL6XhE2TyAkAxxAYLFbzEzE7w3ox
Zd5qGXnRPTOULlbEfdpPAMkFsqvMpvWRzTKYE2PVMwE9+o0sgdmEAmCndXvsGFr4GXs6q1R3dPvJ
iRlrvVdHNlJKQlaX7gf34ZtcsZnWiWaDD9VbTlaUWInM5aHLc6z/FRd9OK9lhQbXLK/dveMJtVY+
WFkBIqNiopWiKm3UsNpYHU4ao0DRdZ9AsKS8WQPOEQ0bZw4DRvsk+hAgMBjFho4apg3bk9wv6w7e
ViqtFHGBi8rGSU+TysaquxJ0sjTGpnEqiyUoYz/eG8VwjlkCuDztrDtoKEhp9etGEralmNeOGVkv
csUQG3h85UpN/EOILJzbkfzCuBQfUz1QD8wyUWgsjBRKWa7sUhMQKM1rSGcXPcMrTyolzumacltj
wSKU5o/8FEkBZ2rBXoOXHEPTrGPZBpPJloWFVM46x2wtFr5wzzhUEtE4dK1xSFRSTBBBc/EZ6mlu
4G4jgvgYrQkQG6O3TL4z0oxsTaYEoV2d1m7SltCpMTkrJSxYmX9ZoS1PmvzOhBCyrJl/NaVKgFil
c58t8ikZQCAJJBB3DKp98sie+1gjH4rEqfGOkst0ioShpUZryBZedP1RWwAIV43DJOUomtFamLWz
NH0xvXlYKgGYZTi/QF94rqbsPTr1IvMlVq4P5Jk+JkH4xAj/KzFByi28gBe1J/kT5CW/VkdPGmPz
bk+/D59BIk2L5GoilLwgVdcDVwLRAJ626DBpGKyrMlMbIoAU4GjhMaq0Kzb8A1tBGF0Wz7SJQhBR
9ooYLWHdlBg3B4aMSsqiqOnH56LKHdGEQj5VIWPE6RtcjCsK2dNUyV8gewAJFA0HH3nCYroSUtKY
ITQ0XBT6WTRM+l5uhu6IJ9ae6YIzHp1sOUgz4cxVCD7yke2y07GmAN7rVqBs1DlaFWLv3p8zMRD8
Kfu2stA3ILwrkeYSAeg1EGs6kyjxs14V3KAELGJEL0oSelKoDOzLtHvowESP3mzIsAAPGzuBxGAC
MmkDNZ/Cq9C+k+h9mR5p7V0wkFezHdm/RgzeRV/FvWukoH4WRpSUaMMU6zvwOvpOCYn4QmV0miMt
YRZEfLCHne5Oy+2VPSwe5jywChaF4N553Gidyiymwn+O/qEGCl8g7cz7dZsGOO80aep3Rd08CGUY
rNQyJGMuJV+6ZOq6DVuIdxUnn10ppLfhjQ/X8zBspb4lbBIGlVNVmHqJJIINGPtGC6Hv94M+y0hH
44aaTba6iMQq8xx0ANYLQSO2GnedDVW88sY7J2NSRxQ/+jtx2hStv38Umy/FgGS0vCM0fv9Ei6z0
j18N8ifviGQHd0pzjFBCElGrBDg2bOuiLuP4nKws2Ea9/F2H4PlkeYi9M6Ibgp5Oy0NLUCLAB0Zh
a9NtDyUbGJv4PwOYgR3c5Ouylm9J5aHUOWSH6SC9Z2AKdswfdcu1zgubrdZJb/Mj7/16jw5s+mlW
JGpRIeyVo3mzywurWPEGX189Re/tXvWnQ8869lh+gBo5MxPEdsYQGkf8q7lrH6O16iIiQ9xfmyeD
kDiWo5qTk5qn8kCh/WB46jYsD4/iGRaYRHmauo0OncYeSJzMbNPYSBcmNlDNVLu5STB2jT0oUj4N
UyWZqomtfZhn88vc1N/xcIsWN2V/z6C15xOHH3Z82vO4B7RQEJHFxOS+BXZSZj5Ha2U8l08U8sRU
2NOzsTJW4olMxMYhbQF0q3VRfrI3CB9Mdz6WN1YYxqpuPTLnSujI3E1cebrb7bq1VNOq+MNOnrZl
CImGA9RiaXY0SrfRVrq0G1MvlP15XE+mr1BdMbNtd5K6Af81827rdlbgiAc4M5ylGqJ8rEM1Cy5S
du3KvNfngjfqZw00Oj/epeZs2uXeiBnCjwT8JhwI3CcOeWsTyCUeQ4KwX7JuxR6Q4vQIMR05k7IB
MdW8yqjsJL9g2U3wJxwhzcHAqp3krRlv+IAVkqEQUDsi85jC2bo7goiyU95f86oT7UZZyzwe+n7q
fRkFEjLZwWMjiuoPVsil5NGiuvzWAkdpds1HWd+fHqj3kyemNoyN7GTp27QGSLbWi4cR9Kp1E453
Vd9R07b6Tai8Yc3LIhc2PMTgR/Pw0TiqX4hOxNSjJesqDB4kM4B+pGY0n5D9Nfjpj2a8I1/dEy7L
c3Cif2pvDUljxUP3NDUu3xuCsLO8FnvCZb7oyYhRUL8VPz7qh/y9Z5ym2N3LeEUeRZCKxRbRJsTk
Dlx2ANKV18pvHiNaLcauBMXbykdOs5a4g8TInSeNdtOpr2SlqK52TK8apepCQNNOTzykcQAEXgbi
+cZ1xb9/y79X7A8yYFjKbh5qjzhmQ7SfmtRBhGfUq/rKgGwON/yYfOlhOJfSK0uUwrRNcx/efVds
D5AP2waN5JH8T20v1Z6xC7YmHahJX8MzReQFQWsuT1DhisFznz6HC2tBR09XWb8TPtTCix9CCfYV
OPpVTSF2tE4zGacLGrrDtBnYntpl6PPKZRsl2PUKp23qT1vgjgcCaalssq8ZheeraO2zfQChwMD+
CYnDJhmO3AjASXRz6K6ckrH66z3QcXGmmKAHhzQGYS1zZvQfqPHXRUtnHq0RL5AVmr5mq053KAZo
wLBVPceA3U6QyEjOGN1UwcRtC5GDxk4wnZGIPXoG3Rv3ZPcNhbscLF41tKjMBbzsDYkYxupJc6IL
HTm8g/QJuDe6sSeTuGiykVGTrMgG3DBZfsXOuEKIvWKYc8vvQZi2tskOsa9cC+YKnrHflUCyHsfc
m841ISRnAlLW063zk02McumQcoyFbuWyDDa+iBMN1/kRLurr8KquzDd+hgudLouBaDushoVVLT91
lrs4njZl6U4nTJRzw1zXL0pfPAYP7BzJTKGrqxwShljLPrQn4YYs5xFHQfdqXqzSfos27S5gkEKZ
cIFKYZECwqk9PCazb64QfAYbEuI+ZC9/5grtzve44j1kzmN4bD5hk88G3RXLceskKI5KuXWtPhiJ
Hzhh1SflGF/TXcjWehsqJLV45KfIbFDEdZbuq25TiWf9oh6Mx/IZSh0FJpLTInQDXnXauvmiNYgY
qLDwfAV8tZxo6Y7cMIxC6BHjD8g+iE8sogp5sxroFUFHOXnuVmwVNjwu6isLEIiHqte8SoqHqiI9
mUfCGhvJN4TVEKwjYY2UhOcpiMhNJa3gIhLWoW5kFHOskJko9H5xYKwyss4o93SV0ldbf1BVWLVb
dnv1gqqZdast+eZFXlmPUuTeZ+K6HWKsQLIFycMjbqPZRLKr9Pa0j9cxFYF1rI9QFEX1yOyblEfz
h9WqsuFlF74sn/nx95hTvXCbvzFdGYH8veUh2x3b8uZzvsJEQNzeVpE+IsFJzEs4HuI38IEjhjxg
WUS7djuz6ql4Dxz+/YxiZIdKpJd4pQs/9lCvTDCTyZnzx5oJFbae0u3wSJzCp/QiWC4dwXjIbkwg
lFfpxABkUGzplG0Wv75I0Eyp5y7hG/cSh4GivFuD3x+GU/kQk2Px2flh6+QvsKRNy9VFdIqY6e2E
q4zzMaQVDG0d4td1qq6hSRXu4MyHpKiUPpeKxGl3S97u1oYTUarzZXoN4KrfEY5Ot1F4xSYyGE+3
B3BmB29haKcoMSSv+qiv5RsxWOpzFT8kZ5MVrrbW1sntXniiHHqfiG/JbEi6d8znNjktColU3vAi
rSsfQTeSTvRhTr0mp2dDe9ofYoQizapGS/Jtai57f45NUG7EGvQ381FcjsEj7hUvuPXfbLcqqoAn
KJl3G17j8kYJj4SkXg0MKefyojrhQ7XPwYC9A/msfxS/f2N9Ff7M2/xdVi6Ejrc0dQsP+7AbgbJR
hD9y58UXtKZnUnG1eAOk1pvfVERZV051BTUNX5XZ2BFf/iOWQW4RZW0+64wp4b2cGCi9K774zW9A
dY7hBiBqxIh1WpEunsC+kpzgSWZ6udMeKoYlkR9ll/ybfBHUHPm3RsJhelksJEo+mszCV4xjaFfD
edA399zTWXz7XVmrH8Mi0pwQ3xO+LkQxNykXlOqVJA/w1otpbLFtogyWiQppyJFZ7BpQIUEhRjVy
6QaM1STZVg8zDforVFhiS5WftvlkAdic+Zlm7ig2/ZvwmxqmOAHbjS8ETbEKzagStkbnNY0HiLS6
JT01rq1+BzyNBWtF2g+7h+yIcs6Onob98GV8jm/w7tPQWT7qb7pGq3VL6L4/RGXBArVHeuYts2Tt
JUSGcr+FHNiGW+T9br7PV+wpCa4Cs3MEiXRrEKyrKwCeqOiqHWwe8li8RSSFy1e/xA0lIkzU3Al3
6gFYJJgLwP1eeMxuxSZZRZPTfpBIg0coeqpRmDkI7rkpTuaqPprmTlxN38O3eeRVKYRO/rQcokPx
aT2Fp+5A9JT6YW3i52ZPwCrz8/oZ9eBc/EjLedbAFDi0XnOyKUo7bvzp0zBZevsTFDRSHVHM5AKE
zBgj2mCGMgQ8FG6LDHkdnYEWAi4HnKoZ4m4MiUxCusT/kMTuMOSdsBLbufG6jNu2v//f3w+/f+/3
V7+fZoxoPoo0bTmUe2lnTbFU//G3S2QPAKzOWditxzyJLi3gaZCtiquYYOYjzpmuJjnNFBvZM2Qe
r0ohdy6vdAmSVk4tbzpoeE5hNPHGztsBOzZSdc1IL7EV7XTN5N9mdUxu0ff7g8ANwk7ZsoOiVonQ
rsBuDmnO/Ejm8NBLsP8JFZVgdH4wi0QVA9rF3s8wytL4kQP2913S3aRUj7y6b8dHKUd+naNpqmUm
7LBsAvLKdMOtA8LpUF09tq1iumVgvssRpOVIIDphRhmRNYQENqg0ZMtoiLZvGJrLQe4r8RQ9x7Gv
1arqCIkh+XHYNc6AvtivNRyedcFViA+le6ipjkjPdi0rQWw8hTRrE0IEsR13as+9XqULgxRz3EVJ
RtYmvMGBBIxD1Co3nTRUVuPVNunTaFPMTDJJyHqo4GOaFcFyXE5BVO8GUJ7SgjS8rqmQxzK4ZDGE
AwX9WwfZdWDtD8GZ869dND9L/ZHgerzH5SYNd/TX564CbiurCyNxOU89luV0IjNFRd6psIyta5SD
wiBx3I8GE5x8uA+qCYlaIW+GkcSuvNPPQfKe9U2zxcL3rVZoggmUmbxhTpKVCMb9PgBJepVgXZNm
JUhZXi9mBToURSdi3+lhCS+gzbXXvH9thRJtsNjdCvK1HeJP4iR4qrUfSagaW4ESOkQo9MY6nZip
WT9IBXZSi4RTEEi1EREhB/ksefUE4kE2CUMgTUXozGHdTQgNajH6WYA7Sw3dkBlmCAqHaB0wy6v7
5VobWN57GHBOLZjMvnVQp3o4vsz3b3aPGE6l2ZEt9AUT3C+7IW9WjzpfleBUxgk47DaS12LFeDpW
UACkKgGrBUjXRt71y8tYCy/AeAgBuKdUK0wbh/Kl62jGfj+X0I0f0dykUsVhPdK/M0+LDaRkU2ae
CIWvMVmIT52ovhZTugaBiDVQIOtCrLl15sV65lSOkFGH/AuMTyloX0oNkGpOQ1wVlKhK2V2LWiCY
QCUk0Bitj2Zy4aJ+qDqlcTyA+ispmCuIyIYKvk29WZn02vRMHJF/4NtB8AQLfV8SRI3yvXHkiBVK
UseGF2fZCrtiuHlAOopsZqajSyOEilJMM9MiQa+NC6ldz0Iy0jaRb+gZ4i2txo9k4qYxiwD3LPOg
vNtocQd7hIQeKyEpSE2uAPUR2SgcKZlItxy1qMuiGA44eREeEend2oxrHX5FrG8HiQvACJ/6CVoS
MUsDfWnSDaIjCeJl4ppqW2T/QnwnDb1rsA2YPhmpZ3bdRs6UdKW0FX2NDKseCTZtdwiUjajCaxyz
QeSIJKUZeGwT9K6I1cUN++pkWsUlHpurVM/3MdmMMqSV7EjqHqyxRUEnjle0kuTRyGBPU+OOxmxZ
W5ASlYwl62TRCNcVDoZQF/xKKi8KDy2vThk9kEpJC2qhRdXev8Boox7J2MVwhud7q34GetfS9yc3
KJmsr5JgPqoF2rHQfBpGQoF0pKSyis+jEFeI30Kb6GnZ09DZukk6y6eKPaAgloOvWzGEdkNxUgv1
vJpOj4mJFULKrHd4RIZdRvl1AsMQw0a1AY2RIo8DyFHT+kjy5arrgu9IV11l6F+qMkmcFty3rWdJ
4lUzizVRheU1bE0sYRFWmL7qbqK+C6XqyF5jXRkwsk0SjK2JxX3e4qepKfCLA6RkZjOAjJ2H0tQ2
KMoeRcs8ThUyshEWPNF244bAza8q21ozcYQhJDGm8gJy84WwkzZj2GRkN0Dxbcr2twG1nZUIYtgl
UPDQ4sy3d30mEEmrKexbYrkLsohsBUdG1zMVaYR7r2qODzEeEztN4osITlTLtHyt1Kx9pxJrbmk9
hk2S+1kPlLgnuqFtlw1UmS2WJtTnjVA6iZg9TEN3G6oEy2C+UJ6AW4V2rdp5MVxKQXifht6bI+UU
DsUO6cRpnCxUnFZP1DT5ljYeLRI+Jz8DieaoGr/Vc7lZB6m4igx64iKErArR33CBLl7LaeSPKsZq
zTjsiGG9isbktuXgpK0mrerxLtQfR6a/g7xqOc1s3QSd1Q3KUVrk52yY9VWspj3RPFtNK5b3RYt3
UrgIm0SULrlJDYqD/TpOGU203j1OChPcYDQuPa9Th1BHbJIWnpUWbG+f0Texaw1V2qrB0Aitqny0
7vjDq7WiCCuyLFlCZ5bkxFKxgXm+G8z4UeDnf44Znqdl+gr1J+ImJiGn4SKTCoVsA2sUCVkVd6KF
YFBWckbIicI51agxOCMaewOro90FOtc+BJFNktB3LHGBJSPBGlWQ3IPHcjskJrFVYwjhWbbcaBkl
X2Gvg+OeBjiWaQ31+V1NybIbpzxzyirdLKK0zktzoyZd75mCJNhRnyLgLAnXWiZ3RLGBaHt20gUb
Uivy/OtkmCoRfRkeXN0JEuE8q12+0SoSKRuzoGXPS78u8Q4mo/wz1gNjXLRu49NAwDAGcEIy54TW
oe0PrRxh9hgib1GLNR6FxzY3mWt2zSbozXVmxMwgGu0ykhTnVku/iSfrmPIQOXFg7Cs9ENwq5LJh
aZVl8WM9t7xjWu1FnirNEdP8lgbidcQLvNIA+3ex9WKIyMblYcJchmgyttp8M4T6q0qwp4P3z9Uk
BfNtjloPB4vP0z36pSS/ojHWbF1nJmDeZ9aanD0sgrCLquWxIVWOSlfVVE+qeBvn6vhE0p5GoKP0
1ed9c1CTdsUcv7Ijtar9IegesOaWmfGB7QKzAGleYT7/JOD2fbCC5IjyCJWq6vVkGtuSQMUWq5Hs
gPVxCLNF/1B/GnXNzabzksDrmrvd1Oou9oI8vWewF9C7ZemKHDjcDz2Ngoo6ogwQB2dJ/JiSxOqz
oOltGMZrq2aVnQLctRc/zgILSipOUlRsZK4bB1mhMuBgOxgiUZm9dQkC4jQ7RPCruBhOg+ILpsxe
HnPaamkKFSv1qG5/f/VPv52yct5EkLzDOv2I2Qx5klLD/zGjv374/TPzLpGEW/72iwf4/VAPvAM4
sCSPcLneDyT5Jv6mDOnFp1aKrY94leBrUSCU6Z6gokUDE74opCmVaGTvEER3GnCuxejI1YzO7Z6u
MoRhuVGZOml3FC6y2P/3oZ+ri5Arhg9JR9+2ydwAIEfKvZUjRf/jQ1GgP+luRF1g5/rzA+HHKIG1
eoN8FrLz/UMOCm2r1YhHDU18yEeTqZiiFWcxGGXUw1q6J+xS/d8M+u//lkhQQov3F2GA+969/8sf
n3l8z7//7V8PZdG9F+//IA/843P+hJKqfxNlGiVVlCRZgTP6J+OArHmgpJJkiIpqkf4k8p3+LhEE
VyqKlggdAeOWSnzqv0sEVQAIqoZ2UAZ0poM5+59IBGUktP8o0hA1HTEiTAUQDMBPVfNOQfiLgK5a
ylQOWCCfdFBpgYT4VkxxrBY113AuiJulgEOYZMou783Ey4b4zWxNcqYmXWKiiEyljnY9kTA+Ga+J
2xc/5j2po+q0m2x2DyqOK8cYkCXNg0bMNMU1xRiz8Nog77O85KNG+CLDsLTcmuJTOncfC9bp0kgW
T4qjmQtLuUXp9FnIxUpX8Sxk6SxeIvKeySGHn4LjOeNotzUd72Cm0lF1qkJMhwSf/VwvyzMrc9QZ
Qrwqf+D7w59vVo15j17rybaMmhS1YDbhbwyyVcinkeLAyU6I1ys540w5jPmLUhk5o2Y6qPfRDnOg
iipUVQqjbTi8T4uYXvKu9HoLelsLjH9vyMaO1GiV3UFANYWl0l1GVJWxFX8hr94VQ4a+SEPiNbiA
AsSVaMJDmCiqCfL1cuoCh78xrWQ8W7WWsu2LungVWYxhVMREGmBkIk76fp8w/kUA6OsCGfFhleOP
Z5PG0RK5iTyfo8wvskk71QVldJUy51MZkdB4MXNEIrY04rkb2ED1QoFrOmXOrFePZEDQcEraYstq
9io1bKZqOXuXekR9ShyFPinIZDdWxGcHEOeUpL1ZCVgIfVFK2AfiVrbKcQ8/wJeAySTSfUWVNQwk
2E/jxY+/EHTjyZiMNykbHvRFVX05wQRQIEfAmIrXiNsgckpzPtVj1OxiMyNQUMAQlZsqN+Mm6qAR
zANfY0kbWrriLmbMKU4ytBOlNq0VbfDInRg2WRrR/GVlsM7uQ49In46CgiE5WUj7jYFQkpWOQXcy
pVVs5D7vlEO+WB9SmJCUkRpvOPrYbUXc1MPcsZQ6RnVIoaNU7/T9iSuAtCZ+NTnWGIVdvVqYsyl7
Rda3Qsj4D07byO2OwySTfywxqjYRvbsYk9DUTHQPpqZgn01iV2lkfBh6uOt0TBGfqdDBZyqYr+vc
bytV0ea9KDJfwKTDSiMtmNwOxUMUPQeRlYF4bYmWj2F5C13kCgmGhr6VyLjHCTfFDxM+Bz1KvBp7
YL2i1aYza04GwUg+97B53xNGOe9vAwUHiWV2ipw+alSsLGb5YiEYRjtAaG/MwrKxipTxk/GOV+Or
4wBDVyUJTkN8/D00AgMITdasfRvFdFBEtnFdcnfz1T0VbjzyUh8IhB9aFrH3gDRf0tjdWRUk17pk
JcdQmclbIxEDISWvNaHeG6PCAdGM+Lz7ogOzcN8f5qaHz05irINQZCny3u2zNc9abpNrHa7EmmYc
LfRbTEYpFSNaJsXnBHYCQ/viES+ozNk7piP8CyJbJZPntiPPVWCjMRcqHlrWKeFaCXQZD2Qp7zAx
vRPn55dtP+EcjBOG+m3u6LS3dh/nZEQN5bhJ5Oi1sqKjWGJ3iuAGOAOBh1iyKtFVs17BhA+SpEQa
nBEaCmEg9EXMyIip2dr1wehbgsU2MXsNS1b8YzEpuMiDE1u0SEg8BgzzBnGmkjFLI9Cy82VVeDeV
/CHNonetiE+AarSTYDSQeIMWo044XzAzHyL68ruNZUY6SZzURLioFXY0OC0bNKxZKzliLDn3Aa30
DBpiIjSQXLOsOcGnSGF/soMq+oF1Gvl+uJjgVzfbmKy4bWaBfiQFIltZobj79z/6/RstCywI1H98
zh//7/6Jf/k9aeSNOy8kJSWmMGzTe6DN76+kUUFloX8pKcz+SJFWv/ED0tRUdFomQMB74MDvh7TR
8cOF6k9HIspCuGU7/V/Kzmy5cSTN0q8yNvfoxr609dSFuJMiRVFr6AamUISw75sDTz+fQ1mlSFVU
VrdZJgMkQYLC4nD//ZzvbMbGu9FMlYm8BKJiI6gJd+4Q3DRTs7N1MsB7HzNMFZrXEw310g4dfQH7
RzmFlKDUSe0XEaBA8skRn7jEqCW43FicH5qS+edJAmMmC0bX/DADphrJL/18TWuFtszDoVwoAqSA
xm10APKxDGVLGE/1xYjAyGaEwgX6dF+gTyZIxD1N1rQNmyjdjmZ3oyoG0ZTyobQCnayZcNc1GWHV
tZYQp3ngvEqATNpnOwieWj+7JYsUVahGdgGZqW7rejtjJnLWZZBt60RftZo8cpZWres2uBN2kauL
+TWKNxzNGqXQ0D5kZJbt3XxJ3WTcQsjZ2jr0WyHc15aKbRsbAIMG653qFUICl6DO2GlurAn26wf7
S4adqAgO8nICdaLkBVoImLGO/ub1tr91IIIENnrZqg0thgEgvOaHGXvekVX0BwFda2ke66CAq2SM
zlYh5r5qbfXKwQe3GhIsoCWVn6UdKByhT1o4QOtkb946lrgz1azfZ6B2bYdKI86oDcnc1wTyEiLv
9C+qphZrirK7aKiytZoyYM2RrWVDI4U3ATNpfqJR9JJngKF2YtGafbSYU2s+SWbz0pfXdIRnuLXR
F2VDm6l4tdgjWROLxUThZzHvpToqy1UWVT+/JMDMYRZfXuPOWM8d/V6mS84PUzuSpBGhhYklCGBh
Mj5BZUaSpjnYotxkTPD3ksQ2k9LnB8OPrJXDqDNPRDqfDpMktwYmGqxK1d/1Ue/hoXe+SplxcEEO
fAe296aI0GWEKE9vIU95NwKK+vk0S/ocN698RziinlbzW1llMwk4zUg7Z0yKP9aY36sVc232TTgX
wLaf39Sj9sKzTs11/jZDXnPz0sfXfGxi3o58+GUz8zsMiR/coeI8/ccq89L8NR8/53NTn+vMrxXE
IJmj4gabLHZevrz5L5/Ob3z5zo+f+rG5+f2PF+Z99suf8cvivBYxuxM9EJGI65RS2Mfu/PzqX1b/
7V/y+/d/u+rvfrSTmZSy3W5tpnTMK6MJkePF4aEYNRGsK1UDIjTV2/kNf6Qa8bFOFkREGhZy9fkt
K3vgIuGSD607p0mrdYAncu9iauam/tvFpqSLp1Sxvsg1H9kB0Y9IIGV2qVMwyFX0lLnl+aPz8/lB
C/N+W5NQJrReq7dl6rbLsmEK1kQHMcg/wkTqUDa6uoQoili/7z3KOHYGR0Ym58y0V6i6NWHTEGCy
ah9Kym8xgMN05Sk3P8Wi7qBC+cfz+UVFnvnz0pePFEPabvuWbpFMQpgfZpruvKQnTJ2ZMf0ALxPZ
fv6SIiuop86LvU+gARQvNp/Nr86Lv7w6uMZzLomMM3959LDLukX1zdZmKjieDuZh0l1L1VRmIHno
pBL9IerD10C3GQfJ63Z+mKnaMZ1hggcwh+hj+j0f9T3R8rR9kzgkJjaRxuu2IUjWvSbIuGL2qXTL
dhkWwcqX+8JofxAESm1LfutM4J6XfFhirunsbMi20+ARGYFJev47/MS+82W6aT43CPNr826g7XV2
fO7z9+nyjtmPaNI+92KZOfTPZ7Qw2XbW0rfQOddz3pfiPfdkgYAglZzieRVTHmAUoM+l0KyVCl1v
WoyyDQRlVm2wde5G37iIOt7QJRDLFglbFqdiO8O09a7KJ4qrUGhTRyctWB4sL2lPtZGQFSSJyfPv
8u1I7FodbQXsT9U0kI7KFf9xaOelvOveYswAV6IogBEVkqL/CfPuJdb7A8LdSTbmB5ob9nFZJCMe
/2ZQV1qGoG60mPRCOOqY20+2+cyr5lx4L8Ms+zi+85H4gkafd2zkGj+pU9Mf9+qlJekjZsX8RawW
UjPa+9Uy5F5assvmIzOf1oHaGwuL4YXEZM9/zfze/DDKtvXz6edfPb/2u6fzG/OJ/tdfBWRO0Pc4
zpfcfK7NP2Z+mhUpd+DP5/PSx4vY/pkiDhxcD/IIBEB6sQBaHyvPm2WsyZU8L4r5UvtYnK/v+cfR
8/v7BZjMG/r8yUGZuwtBP1HxuntTRiXE8toIFV+ZgL+wSNmkgJI8mi8kBJQbL+yTbQFMQqUcyOof
i77cawi/LRQEUEMkhlueqfPS58Pna+NEpCp+xhVT/8Qt/r1Nmv/s+aHtNW758yJRtn/fNx+/vpzE
jRUfRdGm655lGJE4LAT0u0Ulgz1s87s7/xCTuW1XV3fzzvZkwzUvfe77z9ecomNkHljK1efK89Y/
n35+dl76PIyfb3x+35fPRvlDlxDFPu+LueHsnLCGLi131XzlsccTFMTy+cePn5gCZMZiUJfzd83H
dD5u84M3vQaKQk7UvOOZOhy5lDgGYdfRlZnPlN8vzp/+aKpEMTZbt0yXqey8xfJhbkvmp/PS/Nrn
0/k1W/aC/1frzSsP/tug1ehB5W1g/n2EiXHafl4zvitP44+TeX7V05n2X31+YF76WGte/Pr8l2/9
Za2vG/j6KQVHzaK177VJjRdzMzPfRual+bO/e+1zlfldfe4FzoufD/Px+Hw6L82f+5ffWkKIhYAj
j+P8MK/4ZVO/e+3Lt37ZEoAioFgq+kXi4+ZrtqWSYPQVAbLyAv98mFyQO4tB3k8+X5yXPl+bPmIN
5TpViwTj6mPNubmdv/xz1V/emReJV+2vNHLRPs5osoAQ+n9eKL88/1icr6tfXp2fz+vP19kfn/Sw
NBAy2yWTRkmPznH1phLKo6vmOZ0SpuIAb1l56W3aiuKbNzwkIjcWoBrVB5oTIeOjHWZnsGQ4U1c9
lEmzMytQeRMTft9yJtfsylAedM33zj042SUkyjvcXNFact1WaowcB0WFUG3rkosYiJoBHq1o0vJ6
GpHBOkEb7zIzuyYbmnIjdRKycEkkdnuwTYNDta4X9lqZ27ivf/BHczLhV+jkoGrKBI6bgZ02317n
G+vngzdHXnw+/yUN43erf3ltvnXPr31sYf6eL+t8bGEgcMZuNqCpGfrJLt3crZyv3c/nnuxHCkrn
MlZdXvDy+Uz7/njxt+9/+bhttfg6bKdkVlM2avPHM9fJ45t5zR5L4FoX1e38BswLrp3fL0ZBKmfr
izctqtHpFpgpmnFAq9fi14vAkcRD+Obk151ScqALMlph8EX5c5Kl5jpq6i0FO2c/4DhkMtAiZLM1
H5syOms1JFjmVY2cLGQ3Ll9cxVjpTWYRXGhdyKx+K3UfOyPN8wqGbrodNJeo8gm5IETc4WrKJ9y5
RCbiakHNx7QuaiMrI148bqlrStBMq3SH+sUOQpxwAT1DxEgtmzgHqRps/aFNVulY1FfRRKb1EOKr
jNJm6/lwUTQrOQBWzrbc4p8TW5+WUeFYS6RRj3bXfUN+pyA8zdDhkrGIQFChytdTBaMQflW5sgLv
47PzHJsLQwiM3ohK+jCgSmFDn8xVZqp9JJilT9FiLFkirBExxTBtggZOqwmlFGVl8UPRvBtTMW2G
yi1MYeUdiNu4yhQ9WhHpdRWl1iPcMMJSKMxVZeGcewQ54dgH8JWw1QHzIyz6qbOrWzcjNyQmSCO1
2at9Gi3074aXt6duRIMCHn9txdbaqX17lWb5j9Etd5bSY4YMhUCVjDdvTPJzVajeDeO+N8cLlb1a
OO7WwVMx6dSvtYHY5rQPsYgS8NPk5RoWPVMdNlEFPoKawEVJ4uHYZthG5bzBWFHk9jYlBEWJe3LK
hVqvhyKh+8kkguem2VorYfUMyHB7V9kkAWULzUQj3lLxVHLjbigq92CNSBsdUBR11Tx4k4/a0Ak8
iSS8i0l4WWAQjG5jq3sOSUVLgPHfFx4GEcis90Q8ewtH95AUMOQ5wG4CFlbn6y5A71Aaw5yXechr
DJRMvFqLbsCC4FWvY2ZB5poSnRhsnOSjnTXXjtYMG1vJv3XuKR+ZM9fTtgH4o1Ao15wHpHSvjD4Z
VZopvqGm3wq/9vlzBUVnnAqEshQYuvrv9pDCfDPRVJCVcl0ZA6rjErQnrX9oyFaPehNJlPhyO2qy
aX5dd/BJTQ0g2YAG29gxu6islDL6ZopAoBHZE4ZZb7Mbsw2Q19rMVXha/W0ymh+ZZzVooO17E5vW
1OQ/nFILv4+G+j0uRX5X90mM27QgIqzQlpxy2qkdqZUz3wJ/azh4U+Tegd67dgYGYfgE18UQXIs6
b7aDxX2lYIat04tgM3Y/AyfKz8mQ/CDkBY2QW67iumByrrVPI7gd3R7u9E79Ptm5fqSlwMJjdAMh
n+a3BLkZuHCa/7qqntMYvUPkwdNT6ojBYbyz4JARY4tFskUY5hmImIo0XtW++QxLrcAimtjNiz0w
lRCPz8HgjFdTq1+jSHwhfs9bgVOmH9Wv1OYylm95ZYW3sQpZAdOiQMVfU2zCX9AbdX2NOrYllXn4
pjs2Jwk14jGKYCYoUiUY2shts+TGxrkX2Ua9cgrkPIbq3I+BmS2B0RarwhfpQhn1hdfQYugq52ys
4iyQc4kpgC+ckt6PjFJbJoZNSY7hdRrmt06Fur0NxMqBI2kz1tTSJwwFCoVqN685/ZRauXMDtuHV
IMqoe0LF3SBbvdXd1L6qoxO3P9tCcGFXzi7gOEKEvStQGL8R+l2inRxIgF2abqiuhxQ9SsqOVDQ8
lTEs0ZrNoeF91K3+CaKcsk7HcSV0Gn86mOfMyg6DoCE1lAlzQZmFW1fim7SKq7YzobuAHHzsEUvs
K/9pkgbgFPVf1jya9HfQNzkDWAn94NYKepbYh14drYoaXKXbtSBKgMTVqSySqwo7odCObhdtzboU
J1MoPgKVhjvEyH0pCxD8MgEwXtOfuar6+t0sTHtbYRNow2iBIdnd9Ab8zUgzqdNO+a6t4dNkQ5fv
KsQT4J/MjglNrvKggD6X6uNA2LO9HlGFHqF8Qi5kknldMmkTeWW9jTr8KTGhibLl5wrsMKjAsu3W
dYE8bXKg7iOdbZeu961smTPVa6aCAjV4V4L2LZj6CeH0bT8YwEALJOxmra+FiQAqxM6WW2FwNCb9
wVIRMeZjkhw62MHG+Fo1pXJKdbzJZZgeB0XBHJ3F/Y5JOWzrvQ0L2NykFY0lTQO4794HJgHSoq2b
gxs4FsyxIX2ifTzYXoYRRuVEzUfzqjNorHSUwSvDSS5U45ctZM2Nyh7DLObFGyMJX2KtOMVugXek
GRK+UgL2A/2oK/15auODh8R12fn2d0bMm6aiWOtFRybF9YUV2yPiS+5Gih8cdRtKYFe5J1/FxW/U
E2JbcO5rylG3VmSFmzLFQ23CCCS6yDvstZK5YMHleFCVh1Rj7waU6a88n6ByYFkIwN1V+ur7zOor
EwJkEdOxjoJuG42PvUoeV6/cVmkSET1jI141NkzMJSRcrykeIazSwVkPXOKV662Q9jN7I7oXZre5
QH2+qDAzEq9xiliZ9pCMYXsb+DUwjULfuOGw61L2UE7jUnsiPmgqslbFX9Xl9SAa7xJEwUD0APjr
bFphqsaFBotyyDCq+d6wjdVxjxrfSnH1xYF1Hu2opxlHmMcdaq9naGxhHDSr3kpWuR4Vi7LNxMqP
UPz3U3TX6fgSxsymN12hZx1zb0S31QQrHaQT1tfqwdfOzpSe4Jchr3gxvClZjEZPaUuvVkY44Sa1
sXWC/rSYi4px6kWjPG3RAnZRd7B6XcWpfjCV53FIwJQbqLf0FNpEHzXfJsjpFUlj92JUzgTPshvy
BJOTViCJShXI1SX+Ytf6hhEftnR5GBSIOKlQmisDEeAWVuCj24RbzcmrXRvXAugE0uUQpq5TYWtx
w27nSSa5xFKpET5GoZzDDt0u/abSC5bIJadLbMCFA8KmmFdToJ4cNPAnf6hQZjH5pMd09+vxVWI3
MLKFP8p8uhaG46PI4uZuRNo63KHonThA/c2UqcvSuEMl4V41kaUsRcsNNbXrqyABJ1uV0567EjPB
XcUlGI1XftY896gvMHCU31yr33mdo2FIcPEohO/ZmHxDaYI0jLrEdZ23F300vHVo9dYWBvt3BOX3
FlToFYIY7EKO266bVNBN0qy70HnKGP8wHU0YbJ2WNho/Aiaso6O8OAGC8Khj7DAqB2Ugq2OQc1Uj
yWpNQb8laOmK0ZoWeRJeoh7oazE5O8dHupug/YxGGuVKJzp+1BxmfYd+oYGjSLOzbhgxuY7dozu6
7/BetUWZwWbwekgg4XjspYW6rsiNddtxU1uLAZ0n+Mau3EXKmcwVshNs7sWuXu90p0N2GKMhDoS9
g/dnXTO4YMyAI8LycfUGmB/dwlwrz/mg01EvvOKgR0ymZy4h9pZ5F9E6OO6OFv0hmyB4U6Y6qPU5
wRIO1H14mzrz3c8hbUdIgCKI0YvMPLZpGC+JzCWVqvfWVVwsbYCNNIzeuBt8/6Q2kuNX7Rw5Vxgx
3zlF3bDJ4wprc0j+BUTdCLSQbIFo/IxmOIOg3Xv0g+hVpZsJVOySHcl57w10wpENKwI+kNGqWxFn
5m02LRG9MBEabj0l/JaP9amxgvrU5iNSkrBWIJ9o67rMoTCW5allAI2WNT8B6F+brRya4L6KR/cl
Q5a8bMBfL0rbrTj73YfQrpYjPQDhl5fYGTeFBmWkJ0S+M0RJMbaJgUUO12k+rQKmJZexrT+OlfbD
mTBnlBYZSZHjp+vSMrJFmsUbhg3P2GpQ2aA5SFWABUoyOAso6GiDp2rrwVsRHUoCz1kJfj9xhBjJ
EC3s8/jcqfg4wa2FCzfPXglmvnbAoeKArpKFJ0W/nWZJH78UKwe7tOMsHPR2OkHJvROd+2ZB/Hku
XO8JICm2cyP9gZjWhtisMZPqlFthcH6l5qlOLITUtfPUoOxhglRbtYGd7qdcX4Y5iShK2wAiE+iS
/ApbZR4/lq2Z3TUtPtAszfD5I3aKI+Uhj8do3ajtlU/KGJwxqui5Nj3ZYU0cssCo5HIsbSvmzCH4
JKjHaeWLLlzb9AfqsSiJXMQIW1C7w9zaA74cDMwiFTprfGWkUeTkgSgQuwY91TaB441bG+18l+I6
qe0OeIRJR0cXYoBtqwKrqWMywYJbnfvNWnEG5mFSbrkJmi9NUqicELGKdjVNerAuLL/jdkZ+paga
9yogfRtzMm4L7Ef7lLv/vh7G7ZBgYAzaMroaW4rPqXudqABroq61njKGS3HAVH6BKm1h1XVKmiLf
3leIYNQWGX4ELaFmWkzU0DjtuIHiE6Aeox9808ZLW6QMPmjJUpxQljNa6zBLfYaJI5b8aSCXLYRF
Y5uMknu32WRYzdMsG2Hjx7eZDVU29MSOi7ogZSbip7TOTe4DE3KFoQAOVhdOWfe3cYYi1ke8FToy
vKtGnaZ64KoZnXPBcQautYjWP8gtbR8CQMGxlj6qsUEzz01rCAlV8ZyQ2RE39Pd1cRFD8+hGl9Bs
H2OiphddQJJgAl8ij+0dR6MmUuXKjxeKF3DwUGIvk0YgsOrwkLb4dA2gohIf9BgCf1wx732r6YGN
eBb4qmMCZNBIJergLXO5aNoNeEHkdD6dGUwn+nIg09wJ31P2JR4oKImAiX9Gg/2d+fuN/Im72O5e
LKpc6K7Th1oMVMPGdmu1wcbLYjilpK8vh+5Z95t17xBT7K0Dy+jIJGitwzs67AQMaMBf4LgXnSEI
jq4YF2+AcNoPDOJ3OKTwXNaMK6BENOGpw3t4ZYk+XlIYRoNXd9wGuodJ754zLQAjwN67aaf6pIpI
zggUDlUQErqTLiVQojYws8g5WBtzvtbKGsR401VFvW40bHNRJQADGFqwcro4Pbha+wEJ+8838V/B
z+IPlFbzt//m+VtRjnUUhO2Xp3+7LzL++2/5mX+s8+dP/O0YvdXEUb63f7nW5mchhbnN15X+9M1s
/Y9fJ/W8f3qymlXBt93Perz8bLq0nX8Ff4dc83/65h8KYdjIKIRff8ggqahp6+it/ZNO2EG8+1fa
4ktY/Pj5f3ZN+pr/+M0H/84f1f5D01VdgzLq2brrqUDWhp9N+//+r+Jo/+GSoaZ6muPZrvNLiJqO
JlnTcBK6/+CW/hGiZvJ1pqVqnmUAVfvfSItJXvuzstgkcNilJmHIHDdPNZwvcMyqRgyTeV6xVRxi
0/QgfBkR5MCUptCB57E417Tbq9GoUcvlkBmBZdn4quNd7RGd3aXOKebazs5u1d+7xXSIdOvZlQUc
I7p2GwgfyLuaJHmlq3V0Coa4dBXd+BhmxHEWJDhFtzgfT0NMuJk1iA2igSvPg5NSFa67cfzpEgnb
ZRBy2w7mOpvITpgKhj+aH6B9Sk8pQjtmtwtwNAZ3nCqhU5R26mM3HZ2a1gz3t0oLYO4TI2VKP4ZI
oxpIejXrnTIWbOoX5NGCHqyKqc8+UZHDHT61MFJyDYExWOgesESux+/xKFCKgiopoQxzM9FgAJIO
ZDo/etjrtUffKkJUhGHD3CLJPOpBC7EfP5kybKq6u5+j1uJm6TnZz2EcL0qFNDIMfo7W0jHw9vtI
EIj0uHIi5Y4gAP/K1/tj4hcHGkqMQNCvsR/cDioW7TZF8o5wGZTVlVUuzUrdKcN4JufgpEQI/dTp
UHigiHz1ERgZ47jx7Fe44PV1nWmPtdKsKUesmmbcRHZ6rNvoXcN6DtTtyW9GfGLdvR5azx2kTWLy
fEyOSN8cGCOZSI7Q4F7RHR/GgT8zyY8kuFxC1d/pwY7p+LWJUYMkuyMJkmczHg+xPWy8GqKjF+25
64Izj4+Rq3JWRMdSW5j4eB2MmC1DdUq8Wz0dNhYZN1rmnQaGP4VjP+PvwUk3ntXJPrbjk8rMyJVn
hu9GxnkQ2MWBEtHOh0/kV+Z2yGn5Y8oCikl3w3BBw7DlogGemSJgiFoodK3xnPTpa2Cl18Gw8lzt
XIbWljIBgl6siHqwV+vkKI+w5g+PHVTGZEq+m0n6bgXhe9WKi9yNpTI9Vi4ntTnda3BlEvVtVGGE
aukiVVE5YrarXW2Z5smuwlDG6O1Cp44OSTEcJgJZ8GqF9L3gxmvDWUz2thujPZFQiWadisk66SF7
sBQHMmi2QTAeojB9dwOcoCpC+EgAVjCTIwlojOIAiVXWVmp9TSJFfUu8uaV+dF20JuLehmo9lOZz
aCR7nGHEgSTHuopf522McNAZk5+biGE9I0QKA8G737gYKRG+BjDn8AAdbLNZmRyVEKRUAsjb5Pxr
gUKQ20OX/dnq4vcat/1oANR14r06pkfFTPYG1znjqK2PDLCox0eB+zQDFSvi6RxNyTEZWkYJnKtK
TV7Mqo/Fpq76C1Lc+1rJjr1sDtzvgiQ5b+ouuAGLQFx0Dkltp69N/43AnX07TI9ONT3KI9ip40FJ
E4oe2avcMfJ81ILh4kTIrovpsYGT3muUQqQdmj/J534uLMzYCDgsnUOjVNN5aNDb68MGaJAusl1g
4ORCBuvx9yT0xWPU18NgPcPgW3mTtY1M9zuuvwllATXYjri5EDdZdEwScZC/LQ1oy4a+vY80gaRd
38RxfowZr9OJnAAGgNr1udaRxxFVkb4LDGBR9DxA6tEica9Tl5EnE7Es6yrSH33QAnr22LKnjN55
FmXF+aJOj6q5axQsnGWzrq2Yen69LoyOZho2fS3OuJnvMxVnQb4qM3FWuvHRiYcNpj1amSJ6dQMc
3V5we40Y92TW6ltYk4HpB0tgcpSIVPtkOOLNs/yHnAEWvcJ3hlQHXSYacDIrAUF0I8ww+6Thb1DO
/lBcU1XDkaitpbG5mpJ96ton0+rvp0o9lyZFDrkIHsWYDsZ3OwZ6U8T7Fi4XNoYjavR1Ibg8RoK6
ava0jWm4fmmM+qbrpoNXtvf4U9cT/vnYF4eJC0H+j1+CUsxeQY/OTcNZw4M8VFb31vjiLDg3a7O7
r3QusdgkeC9E4e9YW9lY0TEAjqHNxY10rzn9vWywTWozQRHfeNzZ2nh61OLstaWqo8OhysS94cOm
ikzxpoc/m8jbMdQ+yUtStgmwyU9hzLHjImp0rjFNY561D9znrpO+6Jw7jccAsLOYv2EyslfbC36i
k05DdZX057CNX6k13UP/PAivO4bCgflh2Fxq2WvsEbakhNd1eJLbynTnNF9xmjhpOtZeXzFfWkU5
afTyV6oS3vQRlAA7ZqQQjgY9TnJBglKP94S9w8scjS2CYshtVvvkxsyu4GDZWrH2FqMC3lWedeW0
xGkZDHQX+mDvY5rYa1D5DOFHoBWUuozEwSAXtA9pNMEtJKgrC4FGp13ynAlxxg0xHsYiO7Ra82Io
lnll+EwEJglFMz+HC8l9tlUWuQUfxCTscJeq94LAoL0WD90+ss3uY2l+bUTcvRkw2HeOfRtR3VxP
sW3scYriQJRL84NiMqs1L1ED52eDUSFg2nNJUJ7Doj0neOpJaFv2RnvtdIxYVA86GPpKH75HGFF2
qcEqzg8Dw3hCsRgU+ZP1pIHEmdDi732ANKJIn8II3jPDQ1gWXhnssj5ZdGlfrUc1etQcDVtlNhAo
iJDd61QgLDaOGwVPRE8NkbIik0VDR8ysBvlaeXabd5usTQTAqxFyIiOSJXOpjiw98ArzJkpJyELW
5EwDdUpzKMei/XjocBwe+HHTdnKaE/ocsaZTFBNn5HPUo3WqhOe8YAxI/+vRvfJSAtgsOM3cBVZV
6L7WuebCGAGMEeXdC5kHYCDjcKV5HgJGEgQ7W3A3Ts1HW4A2LsshX2SKndDcYFZtMYkEOSf2FOtv
pJHv+9w6uSZDYgJWFkntbhlzPHelERKLFu/jmsaDSyAfu0vmTRfG+wsuttUofc6m5X5LVSxkKhwm
GhutaFYuzZ/QK/9qTJxnmLwnKxvu9Xq8h0xxYkL1qvLBhFnRa2RulaE+mHbyESH9p+HPXxPsXQ90
sWuboIsdiyiZPxvwopjTEKNMAR8uea+S3aCl97kz3PuugKK1mJTxUNGPEk61+mU48RuGsSYJxX+i
17NlnIeqAb3e1Fz7CziZtJGObEgnJyVNOwPkpNKc2jvyPjPaFzo6UUzWU+qDhbRPsqv0bzYvnYVf
Ni9NhwjPMTp6jvpl84PjCCP2S0wCLZ142hrcSWulQkynXhJtuNhG9IpurRW3EZNRtUmrRsc2jMcP
d+u/PgL/DJD2DIO5C5tOmyf//fMRgGHhhQSb5Ft58BlIXyx6JqlyAMR6M5Z0DNL24jA/6lbMFOOO
y9Puko/VKseNkaZ0WDGkRbm5Kp2nv95Fcoz2z7vIs8mhBmqgUav48y9DPzBMlA3zLaSDnKbmYITG
rQLWeiGGgU6oZa/gEHyfT++yoX+ejm/0xO6D5lxY8avqiTcjpAGYu4euNZ2DjW4rT2U6Pbbcuox4
XIANPsq+nZ2NG6cSG9kFsb1hk0AYCrkAZC9dbblSUnHJwhiEonqeDGtbcyyGwCURFfBH2F9iYnU0
85l4LDIlrC3C9k3eUU52m0s1Dtu0tRYJU2caUz5h769zu16rQBkq5qnAHz3Cnn5LJvXJlsDk0Vg4
Rn12te7il9l75XV8ffxaF1XOPWyhm05/5XDWXKWqT5+Y8V9WCKwgQ38f1njC//oo/O70MDVVtzRb
Uy1d/3Ke6mnkZQVpndtQb9ZmoZ47L91n6fe5Zy0etbbe/fUGNeN3x93Elcuo3cXgJ/2/v5pyPRQx
jE25MgN7PDRpfAdAw46Nx7gYLqSRn9eumbyO5LBdTZBI1a6/Z7i7r8xsb9CvT3trp013YZODyTpO
WX/xvG4h9PyG2BFOBpUOKeLgM8QCBhL6TaMfohYIKkwBdiK3jiG/nmgPO7pi8nsHt1wD42EWcmvS
AZWjAurxey/M9pouDqAmoLROj3JSKbPglcUk2mQvNr5EhSo84/uNGafHPOpRDX1nbo1uCjEXHhqm
pdCSpU5dOBp1Gxo2GJNYY4LGhHwk0aZ6ifkt7TiL/KPvUi5lrP+mMUWt0pPSyc/IuuAGV8sj2Zz3
UdQtmG4kzsw0nvWU3nFN7pVlfKsZjhZp9Co7rW0JqN9KT9nYPNXd+NbrdMfyiCF7eKlqNGuMlCGL
so8DxLSJmh1D13zWC2s74CgymYVW4ndFL7c6xDyXWeGxxBwLcdjRl61xFqWxDUdrO9Jq9637bPfa
WQ736LEcxpXC5YqAYh4nFfZW72CaGeG+ym+Fzk2Lv0MZ6L/ZAVXoYqE5hBdrIPNc9Y3y6cnRKBP8
9ZmGxfyf2hcTj7ujqa6jW+6XU3tylKIyFSPfyuGbHNIJDrv26Pjlk/yTc5sMhn/T2v6u1bdUupyu
jG6xdPn+L37zmjBeJzVHGtuEAVnDwLT497fU31yyjq3ppikfPWztf95IFFZJm6pqviW9MUf+1lDE
Saf7WiSbKkAZRCnoljL6ZZroG7jNSmjqoQmTd9nLhid/iFt7hU965YEUptLCpI9+Shj29Lr57NAQ
Onm6j0M+A2CviePvrs1mqj45uvToTObKZEOMJOmxC/THPqaprusE6ssE8Cc7NrZ3JZzuYnD8Oz95
1b3x0LbtAdgAU/WQHYzpMfTMU1KaTJjQJW/yo+VcpgEHKgMd+SMt+iEYK06jYd9jNOCUWfVu+VBS
YXBJ2IuIkTCIyRi6e82xnoNMHLDrHfPaOGK2XynNeJDDJgQUR3JzlomFBka3DlNw4/qUPhrqBXot
OXAofQQ6Eq1DkumHuUSIUCbQo3eL24UyMiaJkiOpv3tdR1rBkWQCZivrCnJzak1D08fWc25391lT
r5LKeVaZrpCDEk8qZvgtPuhO2YKbjNf++uTW5giGLz0MTjHPdBkVqaZpfalAMlHdoubOcsgA3D7z
DNRuJefLWsZNtYP4jpm+Q5EqiH9CjpEios3Q4NMWyp1OQMISutypZpjXMzTsTBJMTHfftI8Wyv+K
EbocuvX9ucnEJVSC68bVSUqNv3mSmJmjK4nVU4yOYXST11jn+x2J1hvybmdG/rqg8JdbsG102ryK
EkDPlU9vVHYqulpcOt86yVa1mvq3wgeDrDaHyB/eHFr+jMbMMYqjCYyrHN29Ylp0PkjKo7hA9c5X
xMVz+4vW4Y62xDorXuQg1UH1VZOD+v/ZO7PltpEuW7/KeQFUYEhMt5wHUbNkuW4Qkmxjnud8+v4S
qrL8u6v7j47om3Pi1AUCpEiWSQCJzL3X+pYtux2eoXNr9fvcZrZD/cWppuc60m9Z4E0j6guKZWo2
BocOur/GHNy+xvUSElEmmvY+H8b3uZ/2ahJkt6pkYb34ybRysPA5gbvvy/HZsfnGtGYunhXcVZTo
Ou8ttTWIEGgy//sD/Q+jGBM39Z9h+VS2fzvMY1i7WTcOxWHEu9r6aDSJb4ffNu7VSW51061wTkEV
/pvz658iQJgugu+wwHiY3n8aPmthgeASpDniZ33OmwwyT8btcTVk/XbUORhZfkGNulH1szQZNoEl
Dg0TngoJq6pwmlwoVot2R5r0bihZMclOKWs2OqHczMUM582hkCKQsqr5kkeh1J1uVXWjSL2XwW93
Y52c1JAxxpde0/bt4Ozp/Loj66HMZxaWz+9hQDC4aW0ExT3QM6u6yi52rj+rcRd15nVSUEJEdtvk
9hZmXpvkl9nvQZ2O9yGTHuYTZS3fafyjxeRoJgKJnQSzkV4Ki/V4Iu+nbD7nLuOGuoZDK31V39mS
+rM09OdE6pe657ikb5qbXWbBso/3pnG3jSBGmg6jb5Od1ETHnfRzx2nfsnKFtdjX2XXXbDw7eKEe
yBU7eC+qQhEOqCqiiNutuK5k/kOVQ0g0vyEFovhW1v5+ANBtkNphjD+aLNmRMXlxBLMOwBLvmHJB
UKoSwRqflUbsOKJB1oZM66RdvEpUe+04g+EMHEa/sVhFNQ3VzN+1LHeTNDvNuljRVL5UGZXYxL3u
p/S1n91rVbU2qNepatOMG1WbMe5RhGPt9a6+tG8xY0mN21qLT7pLNS3p79UdPubaGAf7OgQeqh5X
JnoI1RfOTk0fX2CFvCKFh3aJjBthD0yBFrk1/KwuEwc1+qrKWsl6UXTDjTFul0Xs3D968/hulMmD
auMavf6gndSoCzDyogcJ0q5xb8jkVcTJxSh6FpvRqxD8qzSbEZrqaz5gnQkQDoPAtG37RVXa8oIX
cPVCzXjhFn5OMm4fzC6r6CGpHcjrfFY2P4tMvCRhhCjS3BqpfB8ibnXMJrALn0gsp8dLHdFvkIVh
oHJPsRfuVK2t6zLKi1BkocpTEq0qgqjUCU/TQ00jY27D08jvyeglqAoIRGdqNZ5VLuqDDqp4sDbz
8ahuPoXoWEHa1wP97iJ81zXq+uqEU9XXhJtqhbARGVVz8qecFgTlhdYdnjNJhyeS3ElrBn8JhLym
6sxwrOqEsgq+//ejlmH9ht6hQaZWm0QX6bbDIKL/NsvPZiupTQEtr3Xnd5TD95UcSRB/os5FwaOn
Aa0Wo16fX1HGpEdDpAIXkqo9qxOrJXEXLiBrgA4hC67L7D6DNq2G7eUDXPOtTpjgkoyD5/Q98YCa
2dM1N+8H6FYb3SEaJRvJkKYeRLzmXapB3tJLTBsxQR5i4J5T4Nje6lmHG6SfYfqRxGL1aENdFukh
ME/drpgye/JSlPGLoapI+FKQMzi41g2zfq0aP9rQvca6T1GjKamFdiW1Td2Cj3JdcCtfOxF0ELPc
jwkAWKrcSTc/Y9uNhuGH3lgVyob8hxpfImkdS9CJY6WTluxcO6I7b00GJzXmPISafg36Y0Wy6qvu
MQtBgmbp0z2iyUMHG5c0kwFeiLqHZ4BBAguAswMnY2Sqp+67fXbxOSPV9de6cM6th4G+Rpbot+rT
1DQpRMw0jvEpvdEa6OL0BNRZQdjPtfoQn3p/Q3lZVQY02gkpSRdqpSHa4RHG7sEu5/c55x9A3T6f
UQv6xu7QVMyCyv5ev4prF0AtulRCRhmWSKeo2x9Z1z9aznSrLujO/Xvq///77v+u724INUH4Gfal
Ovv/yvSKi+J7W3a/Ub2Wd/3VdPf8P4RHRqdtC99aWug/m+6++4dpqTY85TSmBbbD/+uT6mWp1bzL
RNTyTZS7n1Qv6w+Bf9tmAqN7ts8n/09a7/xv/nVdp1r+nm66rOn49zEj+m1dZ2H4zTtR0IWGrxjV
/bpyh8Y6l2IQ1naG3xWcnaqzvge0wIDfem4GsA9qa+Q+YsrPwx+uYY32Nz1ySu1JBE7tPY9V07U/
MLxm5at0rUH7BhsyaKBQtM1JWgBVkPIOtLVrz3OgYpeTC/m4rJysfWjQFpkb3W7b59gsBuI52irq
D1Pd1ekhChsDHJaXDcG7HfWE1cHbCc1zFQ3ZTap5VrUJRi1yd0MJGWkldPTZV73v1+W5htprrMi2
mqubsK8Da+9knk0mfY8tZ8U3CeONjsrlT+JR0Zl1LgQQVJc2IdkU3XCH1EUoYn3PCsD4bs4Tt9a2
1eYJ62+Yo3OsJ5I2BppvLUHmfetczazjB7KyCmFOTFK6jPw3/m/JrLdHOFEKRZVkBI2+UiZPaXE4
DFnoRjPdxVyRojYco3xs6BCJe2gdtCcsSdIw7FmjW1uzWWmIzIP0zWxHXEMa6VjRpQuReRN+6QYA
TVnkZKDaJdYdVfzzg690H8ir1oMWkVeLBNDCumDMJ3+ktroZ/JwiunDc2b/tZeSOT9bo1dYDL/Sr
b040RU+hP2bvUABku29xjhFN0TS4+DpbkDc921b3pxOlfbC1/DG4RrdcQnkOrMfCsAFSISMKt3Xi
ynjdQ0vC3jJCD0iFKe4KJ7MQLeu1ysQykKyu2zpwn3q3gnYERpaqrt+jqVsDOEqSjWnOunFqGr4q
IjhILv0GY4WotkK5P27l1NrE5xAsRZcbqbyzYeKNngtxZDnvIhqe7YwreChufTTy3g+bGTBLJl+i
nltxs/cJdYD8CtQZJQNKqiEOY+2ch44F/N509HDNUgre9qZwBpdQEb8dCcgwKcjuE9gi9qrKMs0m
u7HNw+uw6mcCLuM2N3ckcrf6dVUNxgOtPzPZj6k91hccQmF40fDpuM8k3fvmASyy59FAt4UlULU4
PS2aWK84KiMlt3a8dsZ+QvBWJ5g0B+4zMtReKpHPD4NrWffYz1i2w3FZt6kYyTWbQwjH2D+qzrZv
jEoH1DV1GXQ1uo6PWoNlaSzMaG+bY/xWD064nzQW+LnukandigBtQl7suX92TBj5maXnlNVKAgff
RllnnUVj1Jc4rPW1LArrRkulhuhfo2/YOOae9LeSGX9NZCgRXns/GHPoQ7Tq0Enkx8YOxwenDtEQ
dvYMacFIDmFvmUdCyO1nfa4DcgH8mHm+tL6LfJxf+zZrroU2iLuyH4O7cZAKDGIUd1VBUKZjthGa
5KG988qwfxsyozr2emw9RMoBxpzIJQ6VRiO93NrZt9NovDBTjZmvJOnRmblUsj5Kd5Yfl4fUg62/
yuFpH9o4TA/MQ+dtoznhVVgGsYc2yEjuM0bIm0YmxZ8FOBR6Vz6xrU7DurZJgi09nG4XFyoAb56a
Q9uY7UH0VXHnW4wusds1F4tTcT9oNJKFTO3bQQTaK7pySHp9WT0PcdXder2yFhTavMvcBIk61oaj
AwiZscHp1rYdi1vapqxM7Ejk16mnwWVIEv1HricYuIAlXRuokf2VYxBMjfkjN4+ildoXvZLtpRtc
xcedZ4cZXZRWt5GVuXf+AJd/nica/VbubkILc1Q+VP42obotV9pgtVsL0RPBTVzmvYEaRTr0y53A
MtYOIYMsu+aKjNPQ9DDBjT6mOw8mSQsewMhrMp/jniCz0ZbFe2+YCWeIznCLcuWByZdz3Ux2e13W
UbkNOD4HM67sY5Cn05EyjbYTaQLfO7KsU42g4ZACmsLWa04XLTEz7lYkr3td2PNe390Uge2+NyMt
zlTW8ZVOI2OXN5VGsoJV7UcP1rAV+wReuE5zjbkL2eZcRSQGZ0DRcM1uqfInOxCXKNQTCGt+mVsn
2yMqNAF1t3YEmfEZl9K+j4R7QQ/roYXpwYd4iX3uoqm+dOmg701KcndBris1OPhpeILQ/NOxLGlh
6TD9K8M5jLM0t37gmfu5wUNSmrLa6TnYvwKFKdw5oM61WUJoc4Lu2p3JtbGzuT9FKbDuKLPHXce4
uZ1C19qAIjcO0hmCC1k3w25GcrdWbqv9xBWNQlQG+7qCXxYIPUXP1JjfsnBsru0E32vloq8ovDLf
ezq2qSpNyFfOZbv2vHE6ainRoonsEdwB+cIqhADDmefhGGkjxYa8JyLFsowrTXf1Y94ncI/d3Hmi
/2reaAGzZm6Y7n4EBAlWqxOnQEvTDZc3g2g3IyjuuFtUdjRjHLW8H5HQw7MR6yikpdbce97MWtvu
jW0ykpAB3afehDkBhqn0iAeZHWeV56wZe6q1mwSZ7o2nZdVW6/Ph2mDk2MsgwfDrEq4lJxxbibDw
2MZusc112e9sLUog7hNIQSSzhcmrCJPT0FbtpfKzeJMbzN2jOM42k4/F1Colp0M/gNKTGTP7sHQI
NZdwPWrXnza5M5RbGkXySM822DoS7Y3bZQkppQmNLKpE61wU8w5uFzkkhc85HDfNrkObw8SezOkq
0ft9NObqBjKWZ6IkUN2Gur2eKoOzNCc5LJsCSPOJ9GMq10RAJ4POPZTwjqt47llfaImGZ0lStDdK
59jNMV1Te+Kw1zCn6XhPW7Rf2sH1W3tr+4RexdRfyVpw8DGLOW1fy6aqN4k+iH2BS1UgX+sxCNB5
je4GJ6uOmYeMeRV4bfOl6jFPW7j1rkWGzGOXCmG6myQcUfy1adsGlykWnbHRqVeQfmHAsz1M9Cnk
FdJTklqmWjrd4wSZKdoxv2y6DR6/8cJNPSvXlhExicPlTDhjjmQ53iWQcmvMIs0w20GFkrvXZv2q
dz3xhrMOHXrxUTr8314F/V+kK7ZY37Cw+K/XNw9l30X/Z/Oa/rbE+euNfy1xfOcPZLsGuTIsS/5C
EP+lKzZ08QcNHM8CQyxc07Hpl/+9xLH/UIpjDz2Dabiua9F4+VtZbLJmspE4OJZvODoro//JEofi
iVrD/FLcB49s2CgHwCgbPizkBWz8SyPJ19uiC4JaOydAYDZVFBBZ5Hn9umdKBmkvPbYU8Ug5aF+o
IM5E/QanZGpfZK7dZnPgrpNan0EcEKo0oOgyByXwP8yku2SEknjheBsSAevGcoMB+hQ0Hrh/HZ2I
hatGo8WzAwy7BVXK6Ovb86r3MZaX+X3r9C8shvahTjGp6YvraCr2de3dwoEvKa9I+2g1pFNR111n
hv9Vb9wHNNJPiZTXI5Ivryooy4h+1+fzmZHk5AWTUsNe2SlurjxyL6lqj+tmeo/H581KJHlPh6LC
5FTr7X1q4wXAs+9uK25d684uCd3Ntpk5kYE4QEeLYwXLoC2jFT8iQkl0MYHv3BXVsJVtf9tPKN/M
rKUD6jWboPwxRrw4znB+dEI84ZPHupA+a26Iz8biO9uBu0rH9k6W4FTSnsA3PzTfpSEQFVFyTWuT
fB8KMo790I06t0hluE16f4Mx+M+OblZVF6/dZhi6fNOS62Sw/liDiadgV8qthkvM0KnU6OOmk4Zq
zmJ4hDamptAXzXXxLUx4RYbLUCJD1qj0AorYZim/QqshaFEp0lWGAx/khOLORodUZ55V3XfFdPAk
w7XRp1cysScMUgTlYoZ/reeICMU5JkXZS7+V2W0a2jd22D+IPtw5fMYOaxwqyzjGxwFtjikHSThD
mK4StHFBqrzI9vTW5OmVFqFEq4kS2CFGyuL7ynnXKeaOVTaeOn6EuSqn+3kqDsnMqth/89L4TIgP
t+s+QIkib5HVrXFOUx/DQGrr5MF5E15vQ6Q011Pc8AYKcWCNTz0ru0PUdJe0Mqszy33QoghRo6w/
GNJOcZrQF2ABvoMxGq8G4n/JRTa+QPy0No5FvTH00iuH9tjOIIVbTHdtVGQHG3uJNRjQB1xCsaOh
eMm96iWNYG8V+rNw0y9VWmXrdBBA+13jGSfw+zwgUqS3kROsknpYtoUE/+K4/WqedlVXPpSjc499
61hGAlNTNZ6akNQCJydeOQxuHSaJZoHfk7W7ERNV7ZYTYtCDLbF82hbmFh0hvVWm546Z/trqLLTK
PzetEwsMknzF3At9ZQ8ouKDH+cX3WgTYxhZ94Pc+pU+VesjwpcIzz3X+VLHm9c3BwYYWrg0pvtbM
jukyDBRBXSjSFabrYrDusm5AM61rKPJ16xtudEw387DxG3TiMNt2De3Nk0W+9QlFgvzY+3xOo5dQ
spZXhLBl0wtIQ8teq/bUYLwFPAF7nFf0IgFwV6PEynDcf+5rssIEh7fir7/98nEwOWl+EQ9b0ZY6
TWNnHDgxPx5hcu8stL/JvLFM5WqY8CcRt+IqrEDnr0WLMBIX/juz9onhg3rqoQ3lDl4gprUiWrtx
gKwvKYnk8qmeniq/7E4LpHHZg4t9O88k6n0+tTyfNOZ1PMXu7vP1sYJCLi+buZdspIL7aaVTwiWL
qxPUZ2ZcrrlvCDEjLVk9p6vN8pJlU4SBfQxx9qk3fb5zeRW4LN4VlywYUL19vPPjk7rl85YXDXFy
H/oDPbWGs9seyoe2t4NdWsTiERbCmTDfasSPgDXWzcgp6UPP+jqWT4HsDdIxQSfXpVvfGm1Qr8Zu
Eud8GPZ9jVl+HMpHVl7NpTeJunKM4npBg/WdYtoSM0WWwxrYLBkXoXydEE4RxeibMgXlriGzyVWR
vk6uZR6Iq2keHvNYw9M1YLgMXBbhpsy8U+Oa9cEMy6fW00akUjrqzaon0a3C+Bsn2y7qiNN6mQzq
Hh4ZJqdAvjQW0A5bgw/iQXHSGrmfpqS7LgE7paYOkli2QAgMQDa09Q75XL4JFQfWwfcHTDx4TzGR
cJj+0kMXo2OpNC8/Ak79WgMBKaK+vXeUpcckStsiY9EFTvQoiz4GlFcgcoBM7Exdibwr3eZzdE9C
XrDTWodeaEQIcOvqL0MXSVAwtYcanhtuazAt/9ZXU4Nf4a7h7NqNSDpX5Vy3J6OYEwLN+3oThNA3
UZFyGdNTGIhDOoqpjvaOGZwX8FaiYF5R09aIQdRV5cF/twb/iNhIzw+fFEoZBzfD4I67XzCBXdfS
6vQExbhqoL8kqA6mhHUPxjFLTh9svQVTJ/vY2aAyzj4YlY0CVQYV5yY+dU7Gz8dzpZt76kf7aGIl
uDYnwNbLhha7R44dZ2hzctq5Pk1gdBzFsiOevibiNKpPzc+95bnPh66snrWCiiSyqOoEXKECd8rd
HXIAIdjMFRBAuAEFMsNcL38VCpwVmwiY8y626DmQmFQVc3xcaJPLhuAaT6K0zmrIe1518iz7i+MM
3naO+/pkMyswxVAcDRWPItUmNiwOzM+HKCrydRBC1chRx2R4/JFIf+xGivy8PNZGstuTtHpn8Uqk
gqOR3ukRKZaqnyELCsT52exigpXeuovc+kSkPRLjBMvuclzlgl1bgIw2nvZ97fiwbDnKUSI3/MLV
YYF1fR7lXmE3W7VZ9pY/ZHP63Z71crtA5BYQ3rL5jS24PCfrns5rRfL7ctw/gaUAN+F5qs0HujRo
nHCXO/XTcuzFwmxddg3mDWBxtfYlKFigua5eHfX4rQ0JkAn0QGzSkGzL5ReV6idbNthW021fUDj7
fG75vcOkNfb21KH50Mn1+7nRdH7iz4fL3vKcdL5SNuyOXjc2MCnVb7qcbstemjfkeBHrQI4f59vn
5vMc/DwRUXEddS4sCl06wbAhGXxpwWqR5CNgjWqzIBJtbSAwdnk8KvJ1Bvl6geF9HLuPa/STkxcj
nDmY6QwQFlbqcnzchfP9T8fQ6snXHt3+sBybD3LiB8D3Y99Oqnc3QUW/HJjPQ7Qctt+ecwsfQy+e
qvXn1bqAgz94u8vVvPzF1KIAYbv+bCwsenUFd03LL7A8bhPFyIoHNz8y7SPxOSMxeblklkspgvN3
WvY+nzNCclgpdu8nFTvZgi6hzbu23RaHh8K2i0ZjOFB/+3iBeq4MaYUMdu9ufJ3xEC9Ge3J/7v32
nNbU5IYyd1/RkiapIWblsHMzCEe0f5qzH8u9uQwcAyudZQ9BNFHefvPncggNNaB8HtFcBIxpy+OK
0sKBmKvVcgkul+QH+TQMIVWs7NTb0jAJD82CcFwOIawAJVpZ9snNIatFJqCJ1CXptMpz3WbRdrk4
nQ+onyIOV5ZxV1BTAUQFNu+D07lcrcvmA2vZ1Eg20j5lBaKYpj69O/Cvy+7nY/xnqEsz8gU/eNAf
R1hBWSs1ZusLJDofSINNuwQAwd/Ds+2rSYh6uOwtm2XcXp4LSlsFsfq/wHqzQFb8SGrk/Njl878W
fgj8PG3FbiH9Lbw+Z4Gkewsp8BcKYG6GINWXV0wG86PDsru8jXnYX3zB5WG4YE6Rdb8NVRVFb0GX
5nsQ14DGDL7Ssve5+afnCk1jivn5GuSCUIL/6SMm1ipbqmE/lo/JlveBzUAhYsX7X972T+/97bk0
ks5GQohYqcyFj3+mnrmv7ogaYXltOXVr8CDYKpvuG8EQ3I4KVAXEIXADWjZDy93p87kxURebqWtA
Bkx3P43ZOadKuLccdSyWd4RzzO7yluXN//Qxyx9+eQ+xnFs7sa4K9eWjxvpiRKa3XV718XEfrx0q
TDsrj1/DsIZ0v/x92Tjq3/vx10Eq9gInCj0Xhol25ISqDF2HGRXV47GlzL0d+rJoDoORdicH5/Qp
jnDOAPzbLwEBWMiq07Tc3CsrYdRBUIH78qFUcwN8NTUqcDVfoHPLIQzyl0ZHHBioKwDEEWiGaryq
FU43qEyI2nkcFFezRh+XQaY4faYbLA9x78EYXp5MfIJlpoi69WeuQLwM28tjmsmcQt7c3SHGRI5m
9d9yUSHvUkOHrjauuiMsD2n0cEdIiifPxS89s8Db0Jeu0CeFBT9bcFq+y/LU8oWWTZgYIBrybN/5
9kSIpLpxRWqWEKtbIwapCJcxt8AlUELjxsBST90DdcDn6x7OyToi9RKfmpqlzOrGuuy1XR6dek5E
NYDamf7VRnmGDI5QjFZtlj2QJxsRt/1hScyY1EuXvQZOVWME8tCrwTlWQ3s6mpyCMKbqj8cjUMDD
jDBedLZewhbjhEXzX5HjBu8uDAOSAFV8iaYmi1KNLx97OmHVkQZQypKUxdX3xKnUnJa9mi+2o1h/
SWDamVvzQkOGC+hnnIajiLZ0SHrCoZhU5IXO915i7ErW8njWI02uvJ6Yv0QlyoHIgl0knD317lDf
2upqnLXwtrbLabecOEv+CV0dxtNlN+hMTgsRXNV+KI9L9IlOPWv+SEZZAjkKU5/3RZ8cLDUbowcC
Ql7tcYy4L3w+qQ+RBmujBmGkvsTnJvcSFy6Pi/7s7+eXoJEuLMJ11waUSIRNALim3S2ftkReLHuf
m1BN/bEGfgHm5m2XD8qWe9ey60w5P7yAI4BDATGvYDF2DoYQDr5Vb2w1B1829XKq2dHGUsh4PdU4
wMsftNJicdDVr4E6NMvZ5vk5YTnLY7sQ7EadRQZxZb2ag3ku8nBmMqBOvmWDmx7rRF6EPyj21VuE
7ETX2AipZVHHxxow2skPx+mko/hmsf/zMUi88ZBW3iZApHlKkm48ld4Q5cD5IqQCy7Mxibxbzy7e
i6IeCJ2ehxMKw+G0PPxPzyUNtBSIivl4NZhFeQPjbbzug0asWjR8mU6haEC0hIFnJ/NRgaG1h8GT
ySnWA3cXmQRMej5hVW6RB4D5c2VSlPG20T15a+T3s164B+FXm6yqH6pWemeyYR+lCFQX1g5XneV8
NY05uhqhUEGfw2LTG+VVFh6qwLsw3U5w/evWeUJXYiRYpYFJbEcEZ/BjxRrtyq1PNRcoDLlV6VAh
Nh3c+4TeA1UY/CCDDqY2pVA5JQNRR4G8SwPM43XrYnEch6vBIpxmrNVsYbTJKdenjXS0S++y/Jjb
pD44bhSutRH8sT+1Fo3W7LoIDGCcfktA18wZ7dQOnM6+P/gh5qywthF0upKAtl6jFDx/GUkFXo/u
OK+x9lkrQ5tgWMLhOCJJvKGyVZ8bGm/nZa9P6++tlQ87G6XDlRUtk1yEHak2oaajzkmYDCnbdQ84
o7AxHBTw/9YanDxoviK+zsC8rgxW47scOnKG9hQJc3lICLo9FE1zLQf3huFsfLT62MNGDdwCgghs
2kIf9yEor5t0luvIbFQZhOQiO6H/1JCuO1thf2WSlrweqn7YWMJEf1DG5UbzvIsFgWDn1qQGR9Rm
RAKLyqvu7Ep7zHyr23tuvDU6Cqm51b/bcXlGITVuKbXu+0y2K9GzCboo31jgo0UwfINGWMCjXXty
rEihtx5R10zwGuPkIOz5adLNCOkJjomp9+xTFUlvm/T9nyV2T8hXoBIaKutzor85LUXcYvhWARdc
VaT1bWf/IEHhrC2nv5AiiLzRUgALS6cSnCX3tWM0e6tW8vfWAn5jT/pdK7hZjkW2QSJhbjAP1TuP
O8U6JWZt6EJS/nx7O1AEp+M123tbM7dCM5FM2yGkXX0G7pmX8iqENrRymPrvLMy7x0qa6CPIA5dj
/G0A+UHz3WIKeyW15LtuhPATmfatdYP42DZC4OPm5cWytIRSE/9jkF84iwFXXU9aNa+c2LUpRpfe
pkNWsoq9+jt9V+abFulWKQvMlcetFrEJN3sz5G7e6R0ViHwfW10HzJm0F9v36YBmJunDxtaqW+Jb
OUHXBXqIQM/PxJemWBy6gw586Jim9RuY3HJdGtZfkv7/7b7c/3tUIGFaNLr+6+7dTRSX/0ID+njD
38JE/Q/bEIgLmPPbC8TnpzDRE394hmvyV3p6pm4pEeTfXTvjD9+lNYdW0EWwBPvnZ9fO8v6w8M4Q
1UhuIaZynIh/I5FuP5pxHyynT9TTr15nwQf92rMTLhYNz7Rt5IMe9qzffVno+MIhAmJ7ZAK7oas7
3wSMqCxk0eTkof1mUV1JvDdvMO6pFlP8AY6xGVrvBfVUsbOFGNbdGILhFMORkLtVRVLhxqcJRk7L
cJuVub02xokZpOvSFPO4jfvNHSqMkvodSWvGmJsQY810Q52VRUbkH2VyXXYm9MyMEpitf01TPdq6
NBJX7WNR7rNZUvwG3LKWrXky2t7c/nL0/vqJfv1JzH/4SUyd35xfhZxY7Gr8ZL+2MXuPTKPRF0ep
uf4BiK8FfxwUbAWNgORzgp5NcxW1VbCdpHWth9GBYvGfGp1b9CX5psEjhMTZZ5LrF3wbZGEVOXZt
4q/MtHQwRsBJDH3nZXad6t/5VDl8vx1QVLC2Zwh6wEAbHcQb//qvDyIThmUf18eAqWzOML2urPwu
nxx9lXd+uZ+lcVOMX1BjkOtZoX+pXdY5ovG+lImyIDT0Eacwc9bjmBFEXZpbB+YdBhHoDwmYJDWi
tXTi8lqtbl06F6jYS2QhhFtPCB6zs5Utqku5N0x5Fxs1DRut+Z7bKRXNoDvXWZxt6bKd5yH8goAA
NAy9qmjyXswhfHKrTqzL2DjqCBRWg3M0CIU+O95tGLGkb6u+J+40fQLXPDDN1wbzmGtkWiN5d9Ya
+FZRkc2OLCSNo7UuxVsTSbTrzvA+U2CsPQGUJiA6IkKxgm+8DbWGThgyDKf7RgQiSlfm0V4SzEdQ
/DTrzPyQCedLPXIPM1oammUKXkN7roA7rAdTe8e4Rq3F7ewb1dhzTZe+NiJPctyZ/YW9flWPnC1o
5egiELM0C+exAM+4bsC0rjs+RCvDeh334k7kBc4ggm3Ncdi7SZGBdzRe0/lxGlJydSfx6kVHw8NH
FNTdbWx7Z6FDV5ENfqQ0b89Iv3ZhlnyV0kHdlEVI7wWzRTGjw8zbC00/MEJwzeHVmUwLcdakswes
mrAJKesNApuXym44lmNcMZWZ0MaVxOYJbl5NdKbQLylNw36HMJytY6Z4N2bQ12s0MtBRuI/WPYaF
B8/yUjjzCKwSbwVYkfvwMJ1yt3sLmg7pnJSrTopdFBevmpOravfobgJ9KHaylHehV5DRVM1f8+EJ
xQkE/bp4roj0Qen85mb1NhH9i+tNHrf44lubxHdm1FQrgCs3Tdrp/I7DF6euvkpmX8QCoC+eM3gN
cDo95fsJzsw2CjJG8IySw0k5+lLrslmXibkHx4uVvdHCVWWEe7cycs6fPgVE6SFcFjOV1XoHw2uV
4uoh7HYfmd0Vkaf7TkvW3kSpIG3eXfOOLuWp9/On1iBXgInrK8m9qAx7oGTJVjYcFm9kI+fVRL2B
+iG069n9M4L6sdHg8Np5wfykhPuuiy9e6j4qnLLQmLlWSJ6iKcmRHYY6jhpnzSIF4Et5nzhIiMz2
a5Rh7A6znc2VtKIF9GfnAQSjbQFaS2nNDq2BZCH1mXbpSMFdH+1k4TxKFM401d5az/sR8G9psvlU
COuVXKxqbXYM6G5LQuDk38aD/QKp/GQk0U0axOe0TvZdUz9NLM2oYdyiz38PCDFZFeJVzOiqXdzk
sGPvCZ24JD5dfz1MSBWz7zPRbDuRJyC40CzgiIOrkQ/7PDS+F1x5Ky+CEDOIjDiieefo5NYlDg0T
W0fPbkrsd9ZE+6TVS6Zg5T2Cr52Rkn0tUX4xasyEz2bWDZkHm7LXVnzy3ex6kILSO/jY176lHSrX
3xgV3fAZe/nWzQaGaxD1Y3s9xymO9bAUa6s0j23QH5Mmagm1fjPt/EorogdgVA1qvOmpQhgP1Amu
VDDqtx//37RDoOKUO1DEhxBDF9KHjbq+57ZMMB1HZ0o8xwCop5WQLYb9T4rw61CXwPKH6Tu95RrE
ycCPRBZkZ9yCD71Tf0h89yUdQQJM/pvZBffAWTdUq6xVHLQ0+Lw/vcm6Cr1zkB7d1g93QT28yOOM
yGZVG/h3qgDzIxjq2CfYpe7b1ajpKOErZ1/CvVwhy0QkEdn1rneix2C0DeRw/dHEyb2OOsdft0a4
M8R4QwnnWHTGF2CgImmyTeq614BHv4R+QzSv/aLAwJSiRb1xXnW3iDd1PF3JuEhWhY8dsA8Jy4rA
shYtTtneg4feuY9tM9DzNRAVzxJJPmyWtcvtbW2XccD965mY6wOpueN2KkxSGoR1k1UNacvTrePS
3wwL99lo/4O9M1uOFMuy6BdRxszl1cFnd8k1RkgvWERIYp7hMnx9L4iqiqy0bmvr935IN0JKST4A
99xz9l4b3GnafkSxQ7xfb3wYGIzLrqC3yEETsA2XuQQ4yLcmt36sTPdSuII1UHSoeIx3fan6URWg
tw/JYkMqp5jMcse8lLTE2FCiuCZTW36NRv9gx643hvlPWx3V00iu9CG27Yu7EH3DeFyIXLJiTm/d
h51pb6c8P5aQzqB9D4DpJ+4vrD3TMudOtV95TXSoEZS+k5Jk7hgWQQytAeBU/1Epwbcm6q9G0JN4
YpRgiJixG6YNypRobCcGdq8j9pXNpHg9dCXXncxrpaf7YRJPaGjYCDooRCYsnjnOr3fygIjUmLe9
bRk/LAqRpEMGqOjQehc3ahWDDUsb5w40To7hjVOx6uzbLHiBqhHSyK+4swxYROKuuZmxvYlUxh70
v8ElVkZ3H+lq4Yncra4Q2PGOtuHHLNRnEGDzhtcwbpYTHgVYg+N/I3u1xIPiZv5gl59o75tNphET
PCF7zqdkH2rusQtrPp7OCGidPHdA3i8yODojlNwmd274QfmwTaIO2TFtan3ak5z6wgiMJoDCxo7m
tIcC+nmwWUFDcdI7eQdc14yqk11axiZQeLbct4K5I1PanvcWp8QVSnxyHYL+20ySIvfiHFu6fhk6
84nsdt/p0u5teeu6ABXr8nkMuDHDuv+YFS7iPFK/01bYWAruQNt0voVa/pQ7mAL7TiMiRvvuNHq1
c1DadGb2QdIqKHSqbQLDSb9y67ObKbehl+8mC6I3Y/cfguIFEMhIkkxTbuq6fBUk9g5GdhfZ9bGf
7EeFlkVSNfMmTp8pP09KPz4HUWxtLLPn1jS7Rw3lDT8FuN16WV8dy6NnkiWVZ1N2XP6sYRP7nrpP
IrE/2wR0/oRTonLiB8krtBEuDSkMgeDOnup7NPo8cXNA5+RBunYJKBDxbnTd7NbLn7PEqROmfbtn
FIkvy9jaFWpWqx2OXT454INAncshfzAWrQi3em3St3VRvQzd9DbXTn/qB+0wKuaI631Cl2FNpVcM
seOBdD2NJWRBM1YS8n2ofFyC7CvbRDZCd8uscpgN7nDLMPZvFaLc8RPpLWob46Q1Ee0vMosQrFWX
1MyetU7IXcLMHAyO8Ut0iXYeMKRM9Tzs5zh/0RUgcaOCDjkyxTP5WfaGHCQ+xh4Gdqo+ab1XFHGx
DSx2/xDxLq42HKlLaDkV7mccNsG2mDGyiIQ3PsWqeJl0bOXs9kH3M6fz8qC5I3JFJQRiZCEM44c6
T5lzuTijqgLusczxOVUaaRftcQyB3SuYCNqgMTCI2cSuAlDbqkjd8mxQj7WjnDN8uP4k6SZjo/Lt
LMivTl4/RTCswUfjyZVRdO4zHV868rmNUueSWxrmqyyIaHasahwI/rlftigoGUgzA1geVoXOn3+u
R9pknxt7iPfrNweQ5gQFFbW/fvP3Dxi3rJlHKiMiwv/8ivWIbqTcOVK51T2DhnJQkd7VKmu7sUeG
Yx+V3tFmwg8Yn0SLNAIwBUjX/0ZctH6tGvUbSn+5+x3UK5eIrfUwVQP2F0FFIpJ4Gy2LUWVkBDTp
hmrLHFo5Vrp2zCHsoadzYP2PJM47DT40NnDhieXjyTGxPyVT8GxCXy2X0ef6a9aj9U+E6yR1/WK2
TGyESaBpSzACkoK0zg+TjSVGy1U+r3q4xG3oHBG1bOs8JPkmwWzgNqp6DtwelWkk5rsE5gT3eqva
Gwqxh7E5nzllovtG0aJ7HCYaRnYUYnXdFlu6txopBm1yFxGgAa4Hln0VuvBUgvlpGFkURkYDj04I
mB57e0SHM6eay2q5DQdgtCYeI18DVvFg6RqEkRyafWjWOvQgSbYUSvxtjOMlLyflWgaipm4HBtem
iXqfRsoW6f079Uh5NEM3vsRR89oRmkWVWGzrTCc3M6+vageiUckpHvA3baN5cneKVuFi1/j7rTWG
F7z2b/QXfs3NnB7znCq1bQLUILuMcLpjnFvVxlQq8xFp78lFb7+xrDkm2o37Q1GxVHQ5QNs2srL3
mQVJJIbYZJVszvVynwU3QwZD2DzkptmcdQ2rMNP6J7yl43WY2UyptA53Hf3Js02rI7Kb8F4bY/bq
hXVkjw9sUwbJQ+eStBNyyVBqFD9lB41JcRmLsYC1Sl6cSSMDNVmH7QsDSFB4Cm07DcmVF+CZ/O44
4UMZ4L1YAoh3BGCEz8NcfBk192/wJh7RC90RO59xmuTwVoOp2TuDM185RYQvdHKkhiEMD9jQqDEd
cR4YQ57lBl5j8jjhpvbZcn+nC8N2r3Kne9OWN6yNuIH68CehUtOxKs2f2ehE5zRA1Trabe1XXZzc
dUEX3ykGOoQghICJUPs0zfX0rNiK5qeQDsgQ0h/pQYpn9DHFUZF97pV6yFyjtW/j1BieSKtZwpSh
Yi0SeCvV8iAJNZwGizwuV0u3AAKIQXbsW1oN+ZLmc20npbq5bgALWssOgkScczgOL5mTlSfq8mCe
nZvAX98njw2EkUuc2YeIdmnE1uRxmgpzkzSWdlpQtzEQRT7EVO4GyyDRYgxhsNqhvsXq0TJk+449
qfJZxIxjayUuqWnl1sSZdFfVxEeZeWge7WxEH2zcwiFVD0oL1zeFX3DIWh0Q57PW0niYTftqoy+/
13WnRVmDPx5jyymGeQChP/joZFo9aqPqJ4V09lNkYlbBi3lUtPlNAjk6xB0BFmp57Iv0bEi1PFuc
uU1LoqJqvOSxPEWRZcDKH+EfR8W3YNZSmEZ4LoOmPQ/0kms1j/3K4YSQM01mBmjnkK6MwwAwhaVf
BMMdbAL7KGzofJPm7koLL1FtphYpvOzjNQuNatfqUEDRQJ8D89xJbFd9U5FN1PefSdZhox3FW5Ab
r9KlkhnnBsnl1Dw0nLlRHcIWC0t/7vH9a1G7q6BI4AUijoBaQqcPEb8bcSkf6xBfJACbhjHaQzJV
dwGTExwvXbHQV7xoznyjUM6VgNCrGXmCofR1VuF5uAkGyDjJEN0iEIpw2NNQ2ITl1J3NIe3PJMcU
DbFF+S2mpEGxL8xxb9P490SPxwxZv3qOQOVTTyc7MoDFMVAw2fTuvapWDGaKTNmGzoQefNZPDXEO
nDa6u487YIqWPXCXaYppr6rByezt4sVSBkbBmnptvtWNEj/3I4kAdDluAc17faRgBLP7qIbYWsn9
MMF7attaR8bsUJ2T2ARbwB5SPzcY2I0Ws912FB9EI077eejr85jNzCIQ8+IX9emV7qpQ0FqzzRdC
PYgwt/AGMJsG95i4h0rtpdd0JNClyNeSqyODEBDpEJwm1xNddc5BZpzmrD1DlVUf6FlCL+fkhEU0
GOwKatc9OcvDehTHl6pmSVZqxVncuxyO4KboqLE6kjUYygSTnMwPiYv6IVDpJSlkiBITokCmmYye
to1SKacsqr8KRZu2rarop4R+MUMutyfuZQoYffalcfp9GFejQUehBtJXH0UxqMG9nmWGPyNPoP7g
WuvR9gxjOp9wWAMyzZMcTpwDnR77WUTOAbvcQXjrl9aHqXVfRzKcd2lXDljQF323dHT5z8O0ZFyr
gmdVsVufpuVhPdJR8LMPxPfw+9+k+uFHTzKSt5ZZuNmQFrseFavGm9ZHiag0hCBHubZ+o49D4ZVj
AvB7KVxqG/GHntjQO0oMauvXgrV0+fNtm7V/G7bpO7d527MgS//lZ9dfsD78+YG//VNVF1XJ0JDu
1YTsQf/8SO1Qz5I2Mv/9FxJ1w4+s/+PvQzKNSKTAQ+//+em//E/rF4ViS6arNZElf3sF67f/9vxA
qVdsgaPGW78RLVqvTh8d788f+NtP/He/5c//oo1cuXGn7qqlWuRGGG5MEzYuzGrksATGAFAvo2S7
frs2EWzog8uLTJrHOMQDaS8C+PXBCeL+RPMURfv6b7ynHeLdgNZdkBGxPk1s3uw8B1ote1bRSXnK
CvFMShtW+uUM4Lr6hX+g3QIJKdUtpzhZ9sup0IUNG/ygYVQs9OzJ7WZgxOTZK0YewW9rG5oCDBZ+
C7USU30fi/nYyOEjysthp5PnFOIU1asTMT5ojWTAAjlZIOcddN2cRdh6qNMt+YK6IN40afUUx85X
VFb3roUD03BvpRb+sAk6J403xUZqfzXwUWR8q4k+YO4aO35lx0e23d/xNOcQCbDT5EC3W2VcGj6Q
4hrlR6/x+meHONm5Oij1CBcPUPZcjaMfKb3pOaHgr3fT1SiVL6LfQtaYp2IwX5J0eI7qCQSkLm7r
BKEISJIi2eoXcAom4eyMbL361pifYqSTawl5n6vyoOdHqdIBUpsh8aOo+zQLxYuM8exEKYIwEKha
+K4vr1lhXNFisNHE2bGSgAIx4q9hNaL+S/pxN/YlqYFh8aSkBWmIrtdhVEjrxTBh3utW/xrTDIto
pmf1K47FR6uE0lSaJgwu5aMVpuq7bXyv1+OT0OaXtJTjQTOLaNO45QXN6KFSUDlTu6VpAPCoI3gi
d6fHKrTlnQy+HMbfpMIQEhENbJADDCytbVzr0Mj82O6oOzPMm86i3TKZ9w4auwE3exkNEUKbQIh7
bii2sPoK13fpQ7g1ybEO9yREL5T/oVI/dvXLlE7Dl87WlEEaktj3SRl29RgctT64q63h4Er32hUI
dDrixWL9ThXJs6m5IH1K98kZ/WS61pbpFZ2ET24d7Hjy3e5d4uSlvan8Gtz6kiJmg3pvvlbEOOnJ
tzEg4TYMemMvquSMHCaHxzwkVK/xowAv4Qu7+lkaOU+5dbfEu4V7IzEcb+qNGOKZbe04ewZCJ7DT
hEhb8KlhiWXk5fUVQ4jcKAF6VdZ4MDSuQiE0qK0U8uGykbHLMvDr/KNRhpF0W5KdWjRKaCRwajFy
SKGkzwlvYDUU9J8m9oLs1DENEAn6SIwFsqNZfDh9dm8SZsT0PEjx3UI/KEm4bLCs5gWZv7QUn4Vh
T7ACghfCJ/aF2r6yKTuyl8DMDBgUjIlLaqRp3ZCN4V4crYQrncCCKPss4x0Oq6cyc7/EoNZbWVYn
N0VMbMzo5gJXf29Vw96YLTKVtEo8k44qfvzCmx17gQ6ao+/Qv9e/lRn8xTJ3aARlMRMJvIlEPNT4
ascyRUCUEUZESIPZC3QR9XlweN/cMP0+ueqxHzGJW3RNwWp7VaFYuJnfiURJyS7gWqvsnE3LqbK0
u+W/gBQuL6N0pcFpbNOO9VWxmmdOeO40AEQwSBGdnPbCb0padnVGl6GZWRxLWEhmg5x+VA2AIont
lRC4aDGUfjzghe9mm6RSPbzLGRWwmjkOFUJ4AVA22W7hqxNCiyxk5c4GYLfdW0u7BypnGu1mYUy8
2mb0sbi4jG+HbSPS7w3tka2Rk0JmNPVTkDmF15hwZtqZdpMCVd5hQDVwXS3S5MB+10tsL/XyRmqJ
ZP5l5XfsVphqBU9g3t9by/3V0A/h09DexT5sRh1CAaS4efzsmEM2afoYu+XWGQqB6TN8WQbSTLsg
jmHS2QvM5c1Qx1s7hwPjpJP0hlqMHloeyP4puDfHQsQzDeTUiQhmQJ6bG7dbXn7n4OSsqdQbw6KT
5+yzOmDHbLIfHA2bPwi/pbXUG7z+YSvt+pdeR+0+0SeILeqxZZDWZARzhbrJzM/8koLdcG2dLanc
j0vDvluuSFiVRVYCjMDf4i32g8hVSCVILimx4c3ST9clhJuKVuH5KlzSrqUbELCsxHvHPrhjVx0D
ffqFRkk0tJ1JYYV+QesG0/pbMH6NylR5aWH4cFTvBo3x7kpqW0AktE5V+yulZbCrKkYHdGQg3sFg
RodIJpraeDmbGfTNokR3SOTizqQHiynTeos1psZJ+svI9GxrZTMdQYxR+FKHh7kRv0javVaK9eKk
2jmfuRoASt4ruRy3vWb+6NoefmKfNYgMeU7EBfqFYsREOdv3SYpH0S5adyPGzudq5923RexRQST1
+lGYzwzWKi9wm5wb1cQJERB9nbvKo+Cy3ORVp3kdqXJlEbj70XBTv1MOmfLZIFymb8BkB4vWyCIa
cg2M9Wua3WelO/vTPOi44T3DIH2l79H+jFi90v5OVYsar960LYz+6qoTN76EIqmeKQ509HOrWOH/
VTn/CzMM0YwA3vc/q3KO5fAfuLB//sC/vPTqPzTLcQjcMhey17/yubDY2yaqGhtnrPs3H73xDxjJ
tPJQVLhY7c2/+OjVf2CLcIGN2oKBAMqL/4siR3NcftVfNTkq7HvLNGzdQDekO4axCFT+IkCZAHbI
wokFGajpt7HT2E1G1ralZuprlxFqkLwKoM0XobQXpBjtOSJ9zgPo9UNJjHir1BPQmqq8hsksL5V4
p2SDYoi2OI1fYm7xfZV9TRPpztPkfozOe0drEWuewwRJQqlIY/3ZUOftWAnjXKnNJZaTetcPL0Gj
cksq0mbXD9mzrqoGU9XqorTjCatfcQLhFHM1oiKxuZpQXosns8Ij0HSgUrBAYKAQl7BxWFfleLRg
6e+MXmEIFhC4ETYGHXsnp9/txMcidVp4L/Y30JTqfannVJkwRCrWijvLWSI3mTgFlWmQKGZ/OnbG
gDKSn7HVZQzZrUvsduPRFO1LTQAqzpq2Z8IGkcksDeVsmghahu5tiA3lLiZJmZCgiESyYB8U2viS
MtCvDPOKYTf/abj2mV7vIWRi/zAGhUoZhlfLWLQxecqkF2rwPoD4q3VS3YXSKTew1Y4CpqufKQGB
GdU9jkVcrIlXuyNpwoJe82TF56ZyZl8s6hACM+ZzkxrYIY8TqT9jrbX70Tq4kQP/J462blqxtETT
TwJz9cvUuyqrCX5xYyzuTNlr+xFJBmnw72bTvkx63G/7wNxj28n3WmB91OBilqjxFotBknmDPtE1
wg+1J2rYPpbpjRurjubeGLba/NjnWn1qCZCE7UXXSJBfGjvEHEDoIeDDxaW5dZhtbyjsvgyDAATY
smSrNZdkVNwL2/Sd/Zp2Rbif3fFKBrGD4jX6yaBOAmRUT6ZMdTZSZA9ZZb4rrAUCU34qPD0svQBo
0jFX9mrSvyHLHUikJEOU/bpPwI3FNJoRTa0Wx9ah250YTQEXjqnGbLXGLrYtT0rnoyBnYeuY+rBR
w+BDA01wMDD4eMz/YmRBU+x3Wkzaq+I8WMCsmEQxYbRCS9vhinwv1GhE8tNd03Auz0FgYWwfOkRG
5dFasrxnqPgoagRF67dyuq/CNnywEdVL+r0kHZxSTrB9rZm+VYnvFvFE52lp2Sl6cMz16oE117jK
Eolzon1RZmVXdlzB1ioiQo8UZsAtqWSVQ6va1obizBVHPd+oZ6wb/bFym8Lvuvhbb1foQ1LMDhHQ
n4ta/lLGttm7Mn8Lp45YOUFzSW8A2VNnEfRhwRgNLo1SJX4Y11Tzw/RmiFzsM1wTnmIp90NuOlza
3WYRRCQRSCGhIgkyn4rMLK45y99G2PZwKFwb4IKJMG/Cl2eKziF1K/Bc8HBeN7WEPHX1bkRLAraN
dPQ+C714yMjZTFKUAbSZHXkXjhZdpHeoBwvDFwdDJB5xE6NGBo+Fz1LdYDA/Wy0hPRRQkpbqO8CE
+DAk4biJcgM+HGWEWrYPpLN/mYHqizQ/h7HcMmAWuGHUT0GaEaBEC1IDmdHBVB/QzfzieQs/TB3a
4URKFzX8c1GQ3+mU5Xm2Zq8cSAkq+zZit/jGkJJ+AeDjdokxk4iZRzV6yblpIxfucoTdzPKzJQW2
aavJe2xKBnZz0Ke+haX6TnlkcL1DZhUf9Yq9STvIXW/ZoHcjPLxaAmbdrhFQ9pVF0k2PzqRj3Ntl
TFvs5EZjWG7dLIW2N4T7oiOQOGcrT99fHBLz3qZ495IUvYQsQ9WDWJ9sJyXasZ8M2BF/r2ayblmo
iGBLYlJKRhgE9Xxp9WIgHWSG4jF9WKGd+iPWUnIg8cWak/Anu2Gcw/mDzxwSY+dUXjs73/LPESTh
Pi0amhlAQejPbNDEkuUeG4Pfx8WvcnQv2A7SuxQ60KbTOsVXJbUp0pk44imXcqCb05TusSBVhjm9
Ve165XMmyXoXjxGas1FtfGP4TJ2Bbd3osq+OjfCVNXfXjfGN2ok2XacBm5qmS5JE3JOK/KdpKy+K
Gpy1oYXYZKGNCXXkqIr8Rjtki7kWL1ASnLKG9O3C1c9R1oZPZDc+1rJgxzrC/Yaok+Lvqo0dXhOH
KhKFOkxB8pQWfVSr6vepl8nXyRBMpJLO8VqdHfYw2Ui/kfzvA2Tod6rDhMbQKxQxLWCvEG3LtjTn
W5A2HeSq+qKRskcPWKXJkjjTLdXyclH+cG0k86Wja8L4xXGZHCJSSRGyUUtahq+71LxOrZCc6Nb6
ojc7QG06lMhylIlOnuoSpFu3aFqQejWe2ybdSSI+sqU13xk2RClp57pflf2CqWdNEGO1c5XshdBx
xC2yflFV+hmCxNqtI5cN0DRKv1d1znCdEBPwLs6WaCz6OLLM7kxiwYc6wEpmN9e4ry65HZpno4EO
E+ot8zguE6BXyf2QdXs7NO7myiXKWmnhIsfELcPV2urxQQa0vmzwntvRRZzDyo6Vlpxfs0JiSdWi
7IRGgncy0CodZvpJZfQQIyTyW5NAQqWuzw4xygAfSP+O+2QrGsfdY+HeK5kSe26hceYmVXe00DNn
MS290TU5EQTse0yCV/oR+qF5UuJKwVWEmWCKw+fAiSoaBnO9twMmBQMogEODn0JEBNpYtnaxAnJu
oP1ZV7Niz9lWu7pSRlLiM5KayXbp09JCJ9vI5Vnm921MGeCmlq/Ue0avqCLjKDyqnXA2CmTDDazJ
7NKTgQKWPGTENmEBAyLDDQgvbZRgJhVZlvRPRATTjKv0Qziv0/CsoUsTMjfF+9z6zCFo/C7ewr4R
H3o3KT5y2D928PXIXFxTjt6jp8IrmbXyaVwwKKKfCBsrnYGzTLGx2tq6hzMh9XJOs5NdGe9JilKH
adYCCIJEy03soBK+bqn9dFof5gw+HJbeH2k+kIpmyV/KDPCM3RReRpVhwFZfXL3m4l7Lrbk/BMTI
2KNGhmkUohuJQX0D2izOiS6qfUdWw0Km6bCfpg7rQGrJGKBOh2JQmbZa1/3sqMHRlZTK7yc5FgNR
HzpsRjiR5mnsIdohlVU3RvvS5PYuCFv1hL73JUi7dJcsPr/V/Ku57SUp0WCt/worcdFnqeySxSy4
WsDXI7w29Wk9+vOAzZo3I3YP/WL4Xh9WO/h6NOmGcozDbSPRRUaCfXDpPhqBmpzrAE2e5H5S9ELz
rCJlF58QD1JaKjph6ld0ddVtfbqDY4h9lDLq/bdbf/V7G0OHwXs9XB/sMHLInre/jYuPb3Xsyypk
Mx4sl/0Ys7P/bfB2G4l6kXz51c5trsKI9bA1eXtTlcnner7hJ9Og/B2FluPxl5oyeethZtE/reca
EfDysa4OfYFgcjFSL4/rFzSzvM02Ed4FjuqwRtSzevPXoz8P0D6r0+rXN9XctxFxErqO/eqP0d1C
vf3b7d4AgFCrliyLf38prZivmC6IptX8vr4N1vq2rO9Vq1sXSyfFQ38uGvrykUUqYMDYFi1iUrBK
6Qhflod2fRBfJCAkm2iA85iqZoU6jD1KuTjzRgl5imLnEMDuwET4rweSbYcTfuhyl7rzyzoAw9zN
FIzex8aIUavUCqPAxUu4PgiJyE+1289sNRXOQz3voxaaC3XHX0AQ4t+ECLH6ExnWmttR6d5W/sP6
4GgILrfCrjHbM5Vz+2V8TxMCwQGvFA7yXdA08GTNucdr2DaPrjMAPFy+KVfmUU07r6tH2JQr1KPP
RgYBJQOQ9e6x0iaaxVO5HmmTwJC9/hsf1WssBtJRF4/z+lkYywciU4P0q8J5alfDc7CanAF9ODGW
4N8n6H+ev+3SuqqQlXl/TmzHZZcl3SPUYPq864k8ctdgJg9P5tBQEPx+Q/4GznDHCnZJjpjlyHbi
91uwvsr19a6DwD+vnNt2AVAoOuYgodCEMH0AElVmYjEckMvidNqDxo4YrHDuEwtL7b1QpjAOvIEL
9oS+8KdonU5T+cLsM8YKA6NKn2kDumCrmOuJhWI1LjwrGovcYBfGFZNmILiNa/jNRLDGn4fRBTTn
aPF5UVe5ZN+Cq8TC25QHdWFq6cC1ZCQiv3evtVLf6cC3Gpu9mxKx0IOPwnLNiES38TuawObKp9rc
sWJiK16IXs7C9tLou83AvkZ5TUB/YSB6VUM4cyQ1svMb4m85ASALLSwT1fcQfJi+cMQSg0tAyxPi
DWGM4dh7oJ1nLeyxYcwvcYiYKVdJLLGl8a1fSGXMwbi1Ay/rF4qZOsMzAzd5AElL6ePIZ5rd1Tls
uiudUXEIwaHVCxdtKVSxzmKgS2OYaZBwkcOS7ymcYq8ZuqdNRIjmiO0YNXg0Is7ip0KfYBHQHqZe
DI8WDWukrfLUmuY1a36N+oOYH3Hux7uAeQHwrPQSWeNPNiTImYG/KQTewMVBaB6a7NYFDiSmXfUS
ihPSc1D4xJqnBBdkkd2IBfrAhjozNY+4gWbhjxbHKeA5dfRUPIDCIipzdJbE1OpRNEdk5Pt6odiR
5FjydnW31MHoGY3GjLCE0SXwu36h4M0JBLbxNXCg43Vg8iaKjK5puCS0Kd60jR9RM/tOVb2IjLVu
Ye2pCXUV8Lnj3JW5P3qMon+0lnxubfEueRPmqAZ4N8Dvw1321CxAv1x9rDNYfkTgbBGD/kp19tQy
gTgFxfXBxG2b2MhQm8zVUbDErz2guVHqL1MQ0HXGOLvJrc+GNBy/N9CV6pGzmdr+lgMijMrdDJaw
c5M9s+ivFpkwTW8ExVW7JCtYlxqkYQvasFwYh9pCO0wW7mEFADFfSIjTQV+4iAWAxFlPH5OFmDim
9jWbzJ6RR3FxAoZDwBVRiJ5TYIupJJ1Lgl8seu0uypuXGfNoCp7RXTiNOtcR8ljrqC4Mx6oWN+yP
zHSyuwGhJSr7Zt/Y/Xeku488S4al7rQJFzJkASIyWFiR40KNnMBH0imB4liyti1kSYWPIRxu40Kc
BIylHrSFQmksPMoYMKVhEsICiB2kVo4bYgReCcSSmdLkMQz83ix8ywHQZadDvMwX9uXchM6mG1N5
1uM63hez8tYUhH0EGgnoyhFI4KdTYqoP0O0gspE/VL3n5qf0W2zn6Hpmbgd2jxOOQKVbj0ODyF8/
SiEFRSG1spJhjiq051YU0hP1gFYVg0iiN4Jpimz486jhR9pyDQlR554YeB9m82GCIYY1qGOSwzxr
j/oOzHDxldUWycV29V2YeuVVEj+Epn12k9v6USnvKkqsBbmJFyJziQ+vXKT3svYHk/CbNH6cSAo+
wwAmcljujZQJfpVHLgZ9uPqOo5AmXCsXVQ8vkcrINRzU5FZh7/DcxkCP6jy6yLu8UurSdwxtYyJY
2yWT/UVlEW6NXtYe16iDT/Y05q9TGz+wL54vmhlfAMlTWdv9F5SJ2nNrGhKN8WO0GnU/N+pbESfl
dp7Nc48bE8qoskFG2XKWf5gZesCZ0dAWvChDXxQNiGZiQ1yBV23GIOdCnm19ZybIzBFmepVaKAx4
i5c4nm5tQTc2Tw25Vzu4dhSwr6waKIQDGoFTcWnDga2aM1xKNL5uMv+0VQMMIypUBoNLhkhmYacg
oRndKGCi3GLoLg8SPM8xj2gLdEzlg0B8JWAOtmxDQM0rTA2J6M2IddS2kVV9b+lYX7it+fHIp2mF
zRdtj2nXjJVvmGl1UIPgCeJ/fyrcGrzo4CGlZ/nMm8+ILgpT6S+RTPjFi4sgVmYbmhlJyzIl+h0U
Id4wpuL9PcqdD5aYS8uNbJdTB9px972X4pMlXXrGOEUecJ/TMk9Nko/UYs46zP1ALBVrY0JN1pvM
9FvR0r3aJa1JKcuSxoXU2lsF9VrlJGjuyhl3hlRCNBV+KdybJvvYtxTuMlS1zFrVQec2iDShnpWf
Tt9YPklrgFftnvtB/NikyySwYDBv54Cn+x7NOX8JztoND37udaKq4MQOhi/NbdOjZ2WsY2ItG+FS
W0Cs95hV0cp9NoJLPkdB55b5sDE0clIFT63s5LTR6Z97Q9uf6jJ6K9WaES9BR6TQRnIgzJPQg4fA
QgkT5sAeDMwBW5L/mC0b9/jpoXzWDi8Ya0WpatlO6vZjyyBsM4g0OdTWwTBQCCu2+Bm51lVhF+bb
Jlr6wnwuUhIdiiR1aJYufqle3gJpeKj3DkMcJJ6ej3dTKM0r0d0f8SJgT4bpYqLKYPnS4UCf0jxr
/LHNzjF3CfQ05cxbU0umyeG32NrmXWueaXh7ITNe09Ie0axDStkZGdnqzvArNdLnsr+2hbAQe5JK
AcHf9WSvs2daokxzwNyxDShadPs4UOLbJPejNqsn2mSwbVW3InTcwqjZEOUd67coR/6Xmd9S+tso
YTin1gdH2l6dkgWgFRUpoNrz4A8ONgWn0+l40RyqILts6QXH+wR9PVYtFv/wKx+D6hwMpronlENu
2h76RU04o2JkV5Y5LwXZcBe7lr3JxuIpkT/j7hzotbVlpspwsQosLzCMl6ZDvVFNKAyc9Ie7mLCY
RTSHKZNvszb+pG7aamH2rjIvHVCDPQRJ6RuSuqWJYZ7wfFpn+Bgj80in8qLkwtzmDqSXwPxhWRNQ
sqKy2SgfZ5XtVdxln73pPJZ1Ada07XzLSH5WuvkTOT7raod2eDTZavacdWSlXPVYgpEsAxSBmA2A
kXFtZWmR0yCAQ6j0Nh9nZG6UsMREpf0Xe+ex5LiydtdX0QvgRiZMApjSga687Zog2gJIeG+eXgvs
qzhXCoX++OcaHEZXnTYsEkR+Zu+1vQ0j02errvW2qfO9k1t4yfwTvjR0SJnGybiso6Qxf2+kWe57
F10BKRMnZaGnyZz+AllJnWNlP7ggwfewXwx0C77atQlqpC5LDyJlA083QIjigH5uatL6GhOjSUAr
8TAuAtHE+V4MA5IA8RMXUbhDu8G+NTZxmElwpsL/PlbFXmOiqfFaEniw5SOOAGIdmPdyvrr1/bgw
tMDi8ZpnLjtUY+63N0gQuj3ALDeYzu3rG0sHv0Z7fs9Wgk5zmyPkie7Pt6//eUiIudmaDnd6o3AJ
iJcIRyFZsf8V8W5e/wYEuSCebj2bx/UWJ2Q0rtSeYipW8+B0oODhX1i/9c/DMEKuCV1P413mH9WT
k7XHwW56cEd3esm/eYwy9lXm92eifWgy5x7yS1eUclt4C+zEZOBcKdOIiUAUjeeercOZyNkRjkZy
XSQcptv3hfqGY2VGFa/GM0JMkugBT2yW2ZG78Qakq9uehRubkduXroIja5SVWodl/yYgxaLOq2NF
ORPViT6x7mqh4i0jclRUdc76wOTmPx+yjuyExVzk5sZCstdOHiT+s+xAzKdJ9upgPDg4Uziebw83
MM6C/FInyjj+w8QhF/DfdJx/vleK8bEbbdZmrmQov3bgNyyOD2Qc79769T/fLJp4VzoAnIQeeWuX
bt+kJOIa+JxgNVUxp3vIsqhxNE7tpuuQqDLOqgvPxDRNqA3WJ8fc92y3DM2fu9G8qnppz7df2Svc
6/ar9XfUJlgNUAz2ru3sBjDjo2e5+ux0PcmyVq+9szAlP6JqYE6tAthcmehv1l8NOAFOLpvPofXk
OcTgjut69I2D26QPt+/piDvn7Vdyss2NQHDM6qf/LS1r2t8QMp5BRBrYFXkC6nH74vZtuyu6U8o7
1q1c49vDjWb8f/uSghfQYmWBuV2flUG0AJfsTrb8wGJV594ebt+euy48TeVT36Kn2dAmpEGV6Xtp
x3yZrU/29oxTioQtPHmJEgkJiQ1M4KzWh9uXtwcFcndXN89o/YfVmNSfV43x+u//x5NYvySYwAU2
tj6P2/+ZuRASQsrR1qXw0bxXu24e/AE9Sh9XET3XpqzFRx7RrCwuxCfsJmoDtWjrAFJgx2GFR1Ri
VlPZoHp9SU3PSBtAAOPasLtK09FbwkK+p1P2gxpoSxgSmh0zVztZJr8dp3iDOrEJ07nYxqWst0sq
VjAMssol5eWaCiT7IWoOabA8HIga2ksGFVBjENLT0XRT4QTpwF+HmWj3R+wm+k1yMOyE4iS6MPRt
+M6pSeRbKYffxsrFUwPJpJE2eBXQwbEp5cod3HPUKezYg3gxDERZtWqS7f8XjdA5dvN/IRqB5iHl
/0s0cs89If4fW2LrM/gD/xvU5e8f/bd8xHX+ZUNnYSqkHJyEq+Ljf0lIgLpYplQ2MQj2KhNZ+Rv/
hrpY6l8O0kaLubKwTP4Yf+rfUQyW9S9+q/R80/IdsWJi/jsSEkuaK6PkP6IYCOWAQsPNyVGmJ4Xl
/h8SEjedatJvW31MhGMHaqreHG8O2asP+6Iy+yfEm/FTpEeUyJLIgS6SO6sS1nPRU2+m+dKfHfgU
KZLL58qo/T2sleKQLLQJa2wPhFB0kkMIW7EaHhUQfiS5+qU0GiSwyZhf276qPqzmDm8KjaFYvsIe
ckQBZ/QeN1N1SRf2vpByWRaiDXuq/YW1Hx6JFzfFZBGpaDtLzhfPJI2pQw12wQjuX9TQ9QdZq3Bn
xrVzqCamOuXcTj873yAUXho8c5WR0aAycFJhHgwkOH6Seb0L22T6lngVjseOYOaGDZXOVfkxzxg2
wMkNJwvn0ZRHPSgDPqvYSKq7vlu6tzYnZqJcPRqVxylKjEb8VuCmY/UTZPmSX9qpvJ+Xpzmk7Bu8
+rvvooLUaRrIeiJ7J3G8q1ZLHDQY2sYR8Ekn7y0yqP0qnvbYgnc1dIKrn1/R+82XNoT0xIv1LsjZ
BeRinbS/vJaK+s1whmanlP3bQIEBIMI+CW7kRPKgfk4z1Lesyou4io8c5c8wXv29a76MBBIlkY3Q
Qsj2YNhtCaH9qtvefxcX/UT3WZCqMX0yqhoPObZqRm163M5NXx7xj42EGrUjkyFfFsdpGuSjTf4p
YTDynswhoqXzLA58fgRTXQ0vI5UtrSlScVV3DSzvufPMc8umZ9PbjX4PmVvZyVI8Goxk2UjL8ljZ
v/gc1cdU50xjZyUegJpnqGqs1zYFgrlHAbM26w/40U2k0mF1woLuo7Eh/bMyu+ng8OYcGPIEtpiH
g/JFc8qm2thGGvNQkc9QNXQNKDJFSmuQeMS22PiDSeZHZYj5OEe19SRWy0uIq8ks/KvT+xUnYdXh
iU2omoWKziTbYahJ6mw3ECR2MEK8dZ3yiq0efOvRqgqPxjVv6SGyrxu0rFrJZe5Ck5EOyTEu+uoi
0ozrHiiN31p0uLgJXP95wah85yWTCUPMwSGUwdpAKfSSJtUh4coia4S9/KgJHQGTiDKZjOTaU0+T
hQZFxijCsPKtw50GfVNVZHtfJOGaVToyEmaWqvEb7XJSOYj5Fbz96yy5xCQQs6HYdeX8XswmW0Ne
cvZxrD9J/eU9HfuNDvUSmOi2mSYqjLp9tZcVRdXrOBX9ZWriH1bYZaemZovjsIIrPJ3tSsHYyasx
XbkNXdPyPNJm1XXlProix+4s1x9/RuEAyaDB4F0vO/r5LiC5y9+DBkpYwCjKLblOfIfUuyRj+iFi
u3n0S/NFRek5oUu7MyPvPUYrc8nGeNe2oBkGFZWfeQm0Gef/tuAOfMdn58OBF8CdS6JRyZanZTLn
E5AuLu5EX4qQ/CPLQNYUk3qLKTxUAXa6aoe6wCW9DV6BmDOAjlnKB83mNtFQRe/GbDLvrSSp77QV
04IiubLrmnFFqc+ihpHyZvgZYJOE+YKp5WZuGu/ks6amq+jOAE9nAFjLO71E9eAyY3ThHWzbcRrO
YvE/Pb9LgqWgLNJO/k2GzEEUgMfaM8pvibY2s3APaBWquwgSz73yp+m5SgDVZG4VX93Vild7cYcs
R7ro8By1tY28f+gADjzZqcD20BUP3ug+LbhXV6ojop7V2VCjEM692v0xDhD8SnIcsAVEI7JsL6+8
fbErkRSfSC0gF10ykh5cxHlt7vr7rEmSIIljplcmjnxdGT8cXY4vsCseysw52DEiWCXAh2gEyRCk
qvKqGuupmPsPtAfuk/wt3Nh8qLj697FIxH2Lp5UhgovxbwKyE/kED0Y9uqeEzL5z07LDqt3vEcEX
71Y4h/d2I89I51AMEGN57LWB+1Pn01XlBgZk4BIHtehDzvb7cYm98ks7Iz2tZbyt9Erg6v1b6e5b
M4SzIF1vZ6IpP4iu/6OZaiBnxjiZYju6OgWyZAOC5jFP7flSo1vPEvkC68O4eGG8g5+7ohd+VkP4
0KMzeCN45jN3+wuILI0pQDGAMenYzbg3aT95afPc5aRd6jVMIT9HM2J8tqFf8Im+5nVuNuR5fIDD
6p9IMfXxvMykjCddcvS54ncdguYn3ziBQvkVlbH/XkO4PEIbeEw85M596sUvek5NZgHJ8yTSOiga
/iu0cQfrZJdTLUO/8YeL3ZrxMamLzxD2y3aEiXiu0njYwhLNgwnqYTCEFYmDuM8CRXwG/UH52me9
BYIQm7KSpf/gWcNRED5FewNUzBkcQRJm1W1Ih/UCwFzj3mU+dIqgWSKpsOWmmYvofjR8+w4g2pcp
iVoelPk2ynI6J1o+LmhFMAEo59nmGorG8aAoms9dKJnrOaYTcFJXOzMz/N1Ym3/Mef6e96l8n+UF
kpT/Tr7MM4XR96WIsTbgFdzbKc7swYfY2Im+vS61sceF8z0GUnQuMXpW9P0YjXeqJq2v9asU9ae8
/D1IXEKQYkL5toTLyz1diTg2LWdi33cmNQBZa2lTV/vYbnPCTjOAPuZ3sxbOUzqCE81EbV1Nxlws
ZDmpY5vUEZsx2rHp6C0aGZevjAwW4j851ntEe6vbvjlmVlteGtPSpxImEjqJ+SzCzDvycd/g9f2p
yBYPl/CCMQgEk/Rwb9SpfE6zCEDJ4F+sugyGsfHPrTM2Z9cijdcWz113P7VVdLEx+zdzWZ6qFBpr
XxqXYQqXg4wVyr62ap9aP7z43ICu2NbpyNI8DVpEadehiM+qhlIJ6c5lJ5H9RhxAVQAVaduP8Cu4
stFETs+R6F+61nBeG9kxWVJiW8haHFg+BIZbdtdcf2UWSk6vm381wmGm54cdpl/iZxNP301LgtWk
bdgvOcQvBIRB9JvBy8KA93nDbij/Gm3lHUxA3dWIJVOlprhPMq79smowJcyTOPBOE4YZfcMG0XJr
RNm3tzojOsG3Z32EB2sovf5hgDkaA7i5IhOUx3DEJ9g2jr2zvdrbNIMZX5VT/u6bKTyUkzyouMO6
Z9uIUEevebQM42Ms4+Zi1y+da5QvGuwdZUQqSrVd5DOeZnkQdZ3usDAXn0O97ydubQYUXif96WrK
DhtCCYhw9w60HxbvqGoCoHXxxvW/Fc6zEQNdstcRoh33pPAchVe3WyF1+yTxp09d515QCx1qOpir
gNxrZ8UlG+Y/lmPFVxxseOMidFS2C8fQT7oIUU9OVBM6nD4JsSlItKRdo7vHnFJrQm+4j3T/SM2a
X3Nexa1yJ0bBYMXQS6U4ao143gxWJA/kO77nJutvsmjFMcdvjpYjxfoyiO6SOtl2sMiuJ52afZM3
v9n4OAKsVa+u0STHrhZJ4OjxIV4XdKu0sCBhi2k6n/mOZ4QC7ZVBmhl6zadbV/wN7O91/VDZxd7C
N+KzTjul1Vn2mu05GOSdL2dxdsxzuVbYtYaPQiGz7JqG0LFQDdMzGtr3GF9Z2jvVyRtyzs5qeU4l
Askknu/KpIHmM02PZVRs8bXJUzvZ1smAfusrD7iuQRHejCWQQYAmhzgrfhUFR26IGeWaFjMTiRkQ
Rdy59j1kGXb7E0Ahui5GmoYFSSk23EPrLeVWrydKmw4feaPt060Y4vkSVjcBse+qlxZ13doFmA9L
hHVlXPyru641exCUAUosTH4h2kGCow51nD2lua2BnIznTHlyp9KS8T47BpAGSwPsYiAXjkkFKyeK
MshE01WzOuQlMYGCddq/MHT90iUYp8Yosmvd6/o0FKLYuUaSXp2x2Bf0RHufJNRVgzLvfSLOj/2E
y0itweGAAbbJlLGEtliuq3L291hgqr1DzCgb/XJ8tgAZ3jcMaW7/M0EBz9PCUpRXEMlDAyGgk5P9
ZPDZ5XYcKxQBZcRqbQZqjARY+yhnC+BGgNypKv2TAT9g2yfU1MYKoEDkd5ww4G5qw06C2DKRdXh3
0MaAd8GA2Ekx7JE8Fvuy/xpMKiyHPmCjHAFNcPrjemC7W58zNevSnzac1pNtVQN7AEiSQH+MLaS9
dhu1FswlIAcBMIwGu3hKNomRYxYdTqBpyO5pO/O+rKQmEKmOw6MFbHjPiVnvskh/6tRj8dyiu7zd
BnjrcAC+a1UvD+1iAmZY0BN0dYpxKlrH/ON4VA0qchOjnT8Wxausik8USGcICzBJKRh35sS9Ppyn
+GJP00su1BCUnUDTHVqr3JeTbqJhgQvsHvM+eV1aNq1JCi7JcTEl3qTS7gs6QsbhFWzHKu1zDnDV
UE2HgPsMApMzPX/A8cZN2LkZbsJw3PnrZdmYbEZGazjnaXpXzdUH3FbF5Vewyy+s5EJw0Tdk08w/
QUxddBlCPW1BHI3oozd1kn72Pka1wVcI8vulPQyeunNMozg7IzjEOizdQ6Z0dLYndKOmXZNp5PyS
XjPscWCEkEZZKBdJZhyniOxyXUNLm4cy5U3a3RruxJsxgXb5C+lnvOKD/FNSv+wHhMP7OBp+zmhK
cJf4Gwcj+bWj+dwCGuCHy2vv2MN2u4qRj1qSMwIcIe8fmtqF0pWiGEthtO1KVOhgur12GzcrrqYq
jrZkT5kArcPFaVLYSXWXyqS8M2zrrNBw0viG4iAJLGTd5fxMCHoKiWLfm2NEDnHYNUcV+LKNVvUf
hh/u24fQrr8rZ/7ZLqeOvvO4QGC8qwbcx2VRoBAKoRdNKVKpSVu73rWmZ6A2ivdwHi9zBSmaWUeG
6oopurkQCxsOX3Su/IYV9LB43YfHtg0AktM9NiV27jHgFO8eQs4j6GksYeqK14WhVdCTwrtk/nUZ
ge11is+ig9HmIBpwQSKa2Oq1y29PLyviaNKU4jRhevaugKbkqyLT/QqfNQsSt6rJWmGnGsniOQ6b
k+WY3QNpeeUGqVkcKA9fqpe3p6a4B85pX83RzU5JEcL4cAtc+9JtPWTKS7sngVRtyjZPgjzUiH9R
C1Cps6+dnULei646GFBgyZII32PcNL2oUChpf0WOUO2UBD1t/eW6+LC20yq9pyPogt7PzA3rRLEn
mAI66+xBebSIipDrETghN7uGvn5TTTddK2jdw5wel7l5xLA1Xxh1b8nNaV8VDLjW6rbuusSl7wh0
V3iP3STYVBrrPOc9nSi6hPLUqWeaTU2Uc1ONZbbDJVF/lNg1JWQAjsslqAmN2Jct6rmkMYejS5uZ
F/F4MhbvSeatfCyRA2Fu6sVYPlYyP8i2Q7Wx5GiPOQ5O7BO2Tc9mdymM41zM4zY3FSusiiGVaxs+
H+PkNMu7nnb4Dh/oZ9YZ7XvtLQwMih84VZMXO0s+Qz3gsAjjr9uJBS8DmWEBSUliYSgX421gELNI
1RAAz/3Faqy71FzEJu67IeAmZ564rVCyP1lRl73HlsWqzYVgByukRB0HLS4PYOCYDyNAv20JqiFA
SlQgNQe6CsQBDJYv5esyQ2FstDj62IXWs/reXH/aybDQeRR2cvL12AUWSsYTqGZ3ot6LRklWWdg5
hM1QztWamL5URn/AH8yP+MuOAsjW80QJaM7POW6Mb9ookciw7iws/GnelDGbspn9F/qPthtx52DF
c/K43tiMeE/wu7D/TiZDjFbE92qPQtU71dO8aRXI1LAO8ng0Trj00kuC5ogYLx+vG2Lvu6IsjWPt
9S8A61adSipOQ94cYVKTuRL7IUNE1sv2HCd3JK+b7GPwmkfzhF5msu0fPRas2j5Vzth+SgywtmSq
iWt8ebAJCzpmOqTEb90dTgb/TpS/MMgGuJznbdN2HjJI/xtJ4vidmc+ww2IUEHG6Pba5fBZr9KEF
A+CRymZ8rL88UISH0WrqXUOaGhkR5TXPYbjGcYypUHzEQ2d9RcZnGBpYDSznTNxweMJkGV20l535
YcYH1donBrlNYGtPHLOE+zynuLEzCM8mhkM8GRpxUZXgDxolmuVsZJoLS/iFSMHAXwhga51q2g8h
12y5DmutsX12koZhpoceVBcIohdtFtvSLrhZiOK9TZ8mdlOMUtRP04rH8wDt5sG2S6aR42uCD+jB
Hk8RM/Srz7lsyjEkXXXKt63CH4drs9gsit3MkE+aBbgXBgzOmWIBAAMYnBHmGYIHhRk1bY0oMo6J
QW1d9HN0KHDVbKthDDcmJI6DUw1QEdaJxbBAFMxHnHdGUtobBvrdfoiM/FA3GHYqpB1wv0iIKJmV
u3n8WBrzc2nRjWfKvoc/NLzPPpUy5zPJxN7PwQH4kGrpvwAz3UYTswnPfsQkNG+lNPx15KwPbb7C
9MAQGl4ICdDpNgbF3d0YpR9tRtvL7TLZ5swZnpiPbEs4BGh3pvw0rXrjCNdzWc7WsUjHncGC4DzL
OYLSgZUyqUmuH81vJlPzje7Vvs+wpim3Onpp8147PwdydNYJB+4pIf6olEALuY4/vIjKOZ78k6tS
8gOr+h5nGYVtW2RP7PNe1NK5AdXXdEIdeE+pExEsmsbYISHLxkPZXkNyrrYZxGNID6hhcdcBmujl
2WEDziy4wWc26AY6+KZBWUp9xFmh12Ut7rofQ4VzfqwMzpxZPk45UmbPKL57BlD3JY2ChHQbTpyZ
cphbsrlygbqJxEOg1iCAOI+UYqgQuWOgI/feFYS9IbSDv2JtEPN0/J5nY7FIjfCns1wfxK8pYTSY
p4ggVx01pM8XwQjl0IXhF/gVY2+X3CbJV1ltFkQ/NkxcDX6TUWjBfj8+zrjx0HGMGqUM5L3Bsw7j
qi1wW3uFXxn4IFqDQN6+3quO48tdGWYE+5ibZBWtLap/wFvZnabYO8BAmxkbQb9e1QX9KjaYkPB6
vGzMbtHYu038SFuxa2rHCKzchnDvOweh1T2yGsCyS42W1KThzcizMlCD7W/PE8HYws/r0GNnXbYV
Fq8/KdpuX95pO5KkcKhdNnjTkZKam2tpEgwA8nQHmC3e/rzp3G/yc42zPsjn9FSve/nbQ0S5npYw
fuaa4eA4puBho/2ApuTgDOlH2aBOK8EC6Da65qv8A8Fff7acDGBLD+s2WuEJNrG2SFY6tLYpKdiz
G4xT/XNyOKxZHJVGetWN/20JP29+CHNxbXTQAKdXTYC7PkQp+pUonuGd3yK0DJa3jMD63c1+cXtg
5Et0ySqlMNZ4HxyuaRD2w/UWnjlPxKuU8fiji/3mEJnpi0sdhC0Vcec8r3sJG5CiIOmxyLHpRQMd
oZS800X6XMxNSJpIATExERvVqzPTwfKAbKo5k9p4nb3JCih1UZxx8c77lCZrM5kpWaMI8Q9G4f+I
0PBhSgu6yn1ddPY7XEPZSqKI64VFBqek4lo54SJsz9KKIEXG4v1mfjAx7m3mYf5yYoaUlb+jCsyC
djIeAZrJ0xryupA9z+AmN85IpfuVJQh5buaNqIs3YS32rhcCjYlCpeFNj1y5HIGlc/c3U9DW+cFu
w0s59vFW6moJmE9w8UTR+2AP5lu54ICPUb4Rth2fXPiwh6gqiT2q5jc/s6zdbUeyAKy4oOnl37q/
ygTDuuH16Tev7HbaoPpw3NY4V9J5jY3JPAjDRf1QzO/mOKm9SLpVEroyc7woSA0MD5hb7M9ZmTHd
I0FehIBaKVNuJlZ4tYi2IQhsUd7Wjv2Oi6CK9tKZ8j3CLGtTM6dftTbj+jC3VXOg1Xz+e12uyqGZ
OSPIPPVmJwPeAPc193853XuTxM/GjH4Y6vJ3F5Qskwu/RwCjHlB2O1tY9H8mMe9sv5t3ipy/jQFb
F2k7sd3r82/bDsVmGnbsdWzrWBUuig/+cGwSX2+jD2Yj0LnrYbwF00dRxEWJ14IZ4kGR2qt+Uqb4
sHr9tpW7xLCvY2Y/M3H8Gzhr4PPyzOpLrDqloriAO5Qb9TK1j0s0fbGO5lbgVjQ44/BpFNVH+9OL
73OpsGGGV9Gi8Rr6tak23xrRvgBROBvIAom/eq4g8+cm5CmOBDAd2F/7fick3OI699/SJt6HhvcW
r0lZLhGYo6XTo/NXgFSNxNDiBpvuo7q2Tmw3+vPNvzarAuVn27MR6ql4FyZkdR3EBRNtlsxb1SVQ
hwE60w7WciaZYS6fvHSSW/weGCsdM/d3NKwkZqQH4DcRs7uYJIAkek7NmmlEAfo3b9N728ALwhE+
Jy8R4yfKl8je+hw7kTUuu9gaWB0vvlhHGgKV+IrjU/m+7adfeg1CK45V3O3gsDAyICwY2hLB4LOV
n5rFJjne8QMi4HdSdTjYyTHo48hGF1mQX7kmsAltn/u6mpiimVAbIGdFZnZQ6P2P2G3RXtc1bZLl
/8pjgjHMm/MnN0eafEZfzAfQgGqaSt+/S5T7ufLAdlNYP9xSRPvKA3Q2AYGPmkgEt2DbLJy/sZmg
xdAQVpw54rOx2tvYoURwrcWKKx7ts1/V+WGZBZxuezNRTzLD60UQWaTpOXEIAZCyelqpumqaPpDZ
DgfLm9+r9Y/dPHBezbvTGk9UCD0T5vBBcP+5HXe3B+Km+rOdaJSDjvdYi/gymaDazLBs/5ohCbB8
qR2S6KIQJnhVxhLBb4RffMA/tZj0hejvSjbU67OtQ153gMN8tPFtolrAMh1S9JV9BMmFvwIKcGX3
D1W3pIFK+aCn5fzdgx4cJezROpx1f0/p1Wx4+9WYfR8SeJhui99qKo1PFpgwO4r8fXqyCPVQvLBV
RVrVTOFbUc4wnvVwNBQtvKBmW5GFonP3mfNq3Ddd/eyXGpNPFi1/XZdCYgFacvfOnyREcD18mG7+
vY+AMiXzGluYUf7mJh4y6Vs/brGzzp6YIUnMNEs1z/Z3BuUpnALpnXHjF6cGVa1tSivAxvjuOJwZ
3M7RWGGb3Md+CstsRWXmVW3jlUHgiIYu2mVkSFDpQEeKjcE/Z9L8U9uEjIGkgxtqBbdzmwEW+vf2
uyWMVzuZHuL1SvGs8BJF6ggj4blFhxO4rQvjv0sXpmVrpv0wP/RtNgWhPkxCsZwkosC26vd50BGX
d3OfdtPFYiJ0sQkGmq3GfraavGYjEXIrVtOVd7JDCDC+RsP4QGX7RLcGRtdpmj0KVgN4ePGHzCam
CahufWE7W0S6Hx6fpLoHIBQO891oV8fuAwWYeULS7W6L0eKdwy61t8XvdsVDTSWkOe50YZCQXL8f
kdk3tIAYItvmgYkogQO0LK13DE3ScPysms5jPwXZKrl218Gc5ZbRIX2ttQFGPI6fuE+EjBUZYzhs
ttFgyoq89VxG7alvRqTFKdDbzvVW30f+WOZC8AE2gsaqw4BonewYSQjpTOzsrWkYhz53xEl47aGI
WsYFufeNyJb0JOQqpiY1hJXIpQExA86lZxEwPnQRIgAKk6zpv4e6+CF4izfKm/G7yL7dod+ARD/U
X4UyvwCkZFbnXEQFiVboH4VEwgKnFbWAZ4ynyUlXxYhstwWdNa6NGLf5c2mOhCDMklNyo30xHGxA
a3vOxwLM3WRwGLjDjsr53R/t+Sj7X0Iax1YCzrAqtDBgKQtfOo9a8+Khz24Cmbu4umr96rKwPbZz
f0yHECiw8zssQ0J57Ojk0EtuG5V1JBD/acow+/QLxittfjLbOP3yg9qHUKGpII+jXdiHxXJ++xWu
BN222HZmGH95eEkIWQWYiPkLqOLJaiVwFF9EB6EYkAEQ2DBcNncsQNNt56N2tCdsWaGt3rkItvhH
5g1pUchOV2FAhAh13cyHfv6wkjGOZvcsBqQ7BpLdOU0o8GwiMpg6i+i7tWqsWaf8VD6WIcEXo3Y3
SxLNkDs8brhhz6hRNFCEo5EPeH5C4k5SgydDXs4xYtL0gs0sOiHBmrcoGdr7Xg+PkQu9NzU3qCR/
Mb53Hr0e7k5Y3+H4BxEfVUZAkEWQIAaFSJk9SBpsJ1eIv6Mo4Aalj15ZOVta6c+8P1WZ+BU2I7MJ
a9JB4mMWYvlVEV1XBCGDIe5WVClC77LlzpNAIXx32LvLfJkmXEy2OwOXbVrE7qi2sCF+WKZd7som
JGnIU9jJHbc7mpb7e7gDSZQw/2vyEPiibcttqTTLcnLl94IF2iHU9pfZvFqu1Zxwf7R4YrS97q9Q
/qD+2ItWgaVlyFVayFzS4glxhXdw06xhobwacLxjahscR+me4SMdFK514hQn2viepWM3o50XI+uu
wr7AcqZbW13eOBHcDIWnKD/dSe1yRVQHd0G3HliQJDqm6zDRl1vcNAybZVOb5j/8sQGFtz4xp/IJ
EoVqYRahfUzamjCo2PzlMQ+uxcVw0L9Hcfq6gt4vcwkjrzbo7waytGqDIpljzkUygxysgb8Xb7UG
CFpE9eqw45AWYIogv65SVWAI/XyyM3RATYtx3xhhqQBzx9DylDMo2FnJ8MNtnJelI8WSMf+uqvQp
fFCelTM0ZW3E3JH4t/4kmvgAepnIc8jGahbpEXw6jjaI7zokKVoDbM9sqz1MKa9dJMdno4n8LdFF
QZU6Zxaj2bYOq0DbBgGHAPCJcwQ2bxICF7kmRr1W/mT1a21VhSe71VgqF3N6FBpn2/RMh9OcHbIi
0Zgk4N2XrzpZ+W2EYjH0mj4V3CufQEW3Ank+khvrja449Amfc5JcviH+IQ+zI0pIZ9B8tDSCrMmJ
K2659XnTc1NMPZXehAxp/VtGJexDXVaM2lA5dWXmMgo6acuonlRePOqs88/sb9SOtKk/pYAdZBXq
DoRYsaGFaCkc251lxhy8aUm+RkRsEl7aMOzsY488L8+Ga1R4cjUW1vDT7W1VV+NOGCWLZvYWuwjj
UcMgBfplvo+M6FtjYnsrlrcqDxauKBsozmaEi3TA4wauxeUswrXFrNcFgTgJ/4puDGN71UykhJub
oVCfRYaNwmt7hC7TS5RrmnsH/tXUJisveb0aWpctfAYRIkRpN3aETAj92iv54bE+ym1cMiEyUU+W
MZ+5twwd4gGJBm061wciMqt9srAxX1hT3Y0IDzd1ppKDD7zJUyFEL3ifhP4cMMlgXrQbrElOfFyn
+F2rEMb0kbXV1P+L0ewWycYon0fcmDbuG3RZj5C1HkIXTrqUXDae3YSI+2rjUOfJOW/G+L6p5m/6
fupteIN8XOeqeKvALGzE4H8ltm8eYuKQ8jibkcHJdQyZX7KF1qKAM7VZ1WD4cWjezhGBXVV96VjF
Jybnss8qjHo+eQ8dBW/Hgn+YRcw5hUNkc7F+EidqaO59MavgtUKvRT90l0oRq+12p38yt2/B23+/
/J/snddy5Np5hV/F5XuogI29EVy2LzrnbjbTkDcoTkLOGU/vDzwqaTSSJT+Ab1jDOZxDdhPY+MNa
37JnFC+hcKvPkGdtLGOGHMCeP43w5jx7+vxg/OVP/9e/S6GILBoaz8lNQGg7DG4/k6O7SLeX+kCf
OWIr3TiV86jTEsa5N6I2arZ/NWZ8/unTsfH5p79++O3vPj/9jDz+X79ESnJymfbAKpYEgplhKRbR
nGkB3c1Z+8aEvzrHZjeOHhbcmvFMMEXrLKieZS+/+61fXcMo7EEmwbuXpXPMHMJYCkvPNhI58tLi
q+BZuIsGjjK1EhqiAjtmx0AQuKbXNkwL+y46ceVtOWLFZhipSVo3GK496YWE3MpVpkZ9gaKUTSVj
DsWqdiHb8Ojz34lpbzfoWJbttGPY5r2/GziRzzL5yZk5LHOdYw6ai1rjfdgq6fYLYXz4kdmuQAT7
K3KAFEp+Tkk4+j09IcN345B74s3h6MCTtcoG870Q3m30PRsHGzMqltha238VhWUcvbBZGQ1LUAuD
QDL2I2/PtXIjk5mhifixQ1EkLDhOc0VpedpLm/7Uazd97I23xhh/MFwNSMn1niFSwVUxx61ZN2Su
EBGxaAd0NVMlsLA427ho5cbr6ez7If8+jdGZ2oXHoF6/oIdmLj1xFIxOcqFcWDt0RIvAsGMSn9t7
6pGjpN1REUF1F+q5r6wtXXrIV0ASECL8VjOgWAClheHsArHAofyUaYE5U03HFfyeBiB0h4MSq1Tb
Pw4phYOugFf1KVbjvJAMW3z/6AQwisNpUge8kuqAE14dZO48JZrRUvPS0Q0pcAvGRSB3h9HZDFV1
SdpWO5Su3QI2t3oWw99LxY3bAN+B7WdqB3juDLIefCawpd1Ux3y4CnbVWDbWbbVOeNCswjQOFmPu
EmEypA/T2D4GLn5WPcGtjGljgqQ62IdPaKwzEmVakza+j1i3EER5K3sXfhanID8ds/Q5A8CtYCm7
rtg7gZscR4C0DRydnZzxOuCFY/YHjbcEmAj9L+e9MPxUHKU9vdIoLqbGhSjv9sGu8KpDUcRovgdj
9/n6jeoKrZIRyqBf2JYfxDRadN7pqx3HNzWYt6hH9xa8SA8VkKMXOrIEBssMpe8tEfZLcBwfn/8j
V51Mi9ek9XPYi6VtGmYGHaabHboN+BETs1jXhudcjcCxGk1sUzhhuzLo8DCTuGwqfWRpJdiq53My
HBnzlyiLDnna8n07ZvrjwvZtEjAVFvpS48KhHkbjSvcfuxuKvLcqoBeUNlG0Tg+avqB8S7ALR+HZ
UcZrMyiwW673URfGyYysbZPYb1OWfBmqDk0jDCe7995ML/DYYkNT6ua0l0kPDi3m06ViZSZNieQ5
gXzVel+MstU3thkx3A/Ht7goRjb+zKO6SIvXXoTtyNED/TFX5Q89tbdVEEf3FiHDQi8BaABIIyAr
vGcBmy3wTi+2Y7tnLaFep31Y22ykWE070TXF6qtrXrDRchmco8Zy9wNRaVs3PbRFL0+w1LRdG1Zs
HCHGehgd0HgHV6M1aGc+LJHEp2zCWNmux9K+D4xyfDaOBaKOTT0GD8ncRcGNJhgO8CWxXNSTgxmt
WKg9QQXEa95GUMzmrUNeuF8j3AeoudpsbYCeOIj58msUo3q35m33ybvCw9YeAwESxo+ZbulUpLAO
7BBWZn0JgMhBA45eowJIlNtD2sFNQRKF3fAUS0dyyrIeEqMyrHQZ+eiAWxyoh3FYJ5hXloQBubQ0
yuf45ykbdP1b54bDwZyNjZ8f3GJi4i+YGxRhdc6MrtsabCIcE1FQUoJCJvHea4TOGqF46AxFXhwL
jc8PLXQZZiaajm7QexnigaASh7BQW8HHNLvhe6rn9tJxkTqX7XSkZMrj+QkSNysp/KcspVDEOdFD
oWDVYrU6Y6f5w5R3jAgbNovtnAZliPBlKvjatO54qlmiPYpsbnqq7yKMM4ar/BsUADRW85lm6eKn
6zjNsg/lCwDIRcilAc7MZOfZVWcHfdNbUbDBKxCaZd7wWs0b7NyJ45Xex9+RSwX7zil0bISo3+1W
MgwMtRf0iunkhTdExviGcbnTXcRy09dWzVNzYA+gR/mycEiUYRwXHCft58i8nk5CHq06tK5uw0o7
m4zqh1Oss2WiIGPKHh+xML/0LYtiMlRIXuqd8BrL8sT8PNmiyADAKdtzyk9fuVl+92z1lezCR18G
05sGVtG1++FHaoZn99arKXirUnbak6ZCNjgF6mQnIs3ez18EBIloUv2mi5jgj1gGpoAlqiuK8Ito
3TeM7NX3sX61A7LKMv02xyrSLfVEWGXmT89GjBrlvraIKidaex2YhzxDsGXiRVkZgR8w8/Z+xJNE
R034bjAiA4T3lp1HG4loZUzuoz1LwN28ct5JcWuK+tbo6m6V8BZU5cd7yBsbJy2fmVGxuEpmt0A6
bVDGfajoJocwADtlMEYP1Spkqc+dwclml9GHSLD/KQ81ZdOY7YYqu9grH1FJnOePORq5At4g+uJa
p50t7z2yUemaHXl0DpmK7HufigCaNZXtQmV3DInNySP2rRwJF4hCw0MrgLBrLAsfB4yBKYrfoxXY
xd53mMGK8YdrJqfMj7Y5NtSfogz2ToXkm+Yd9mLPG+W2prpCJjP2HIXtVqKweMTzRZ+Lp+mH8nfG
pBW7iQoXNMrUHv1A4ZhpjRsuW/anFWtFm+xL0ZItnffluQsI/GqtNtjGAkP6wLjt7Fj6Q4NcGvly
nZ39Ev5QFTFM7Srd4UxvjbdaTOEmjIWNXZQ1xeeHlJ7wEL/2QVOcoaYV57QKrbVTMF3941MG+VvM
uePSpFYZ5dTfnCb4Eox4vFKHDU9biHvkeGoF1GlORA2LNaiN2SbiajABSOfSlM15B+lFDUS6xp7V
7Bu7JrBrik++mt/zgskNxCJ5KmPtWbXCXTMHyNZN8JPo9vkROb6wDsISTLIxzFPU0op1cAs5lF8P
Kse6iBG5JtOhDpR36dADmEl/CIMxvjmPvRUjIVIZKZR5i0DCHZJllZEO0CPHxLxBSSwks6QC00zO
Ybwja8xZg8VP/rCEfhv+4x/nwCsi7X83DCr8jALbIPBrKX6LDW8DLwkLIsF2FpwOeBe1OHeNfghF
4z7wdm1aZlMHchJBxDK3WVtyrHmKs/mfMkwplFKI2ZMxTFC0RC+fxuY8TQT5PyE49V6l6dKx0njR
F+afrVAm1uxlXpF67Bf1zhqw2Y+U8CgGEuupSdwa70drHM0YHX5uQPryDZjUzJOCnSi8tyQz+3Pt
ltFetOa18Cb//NcPTprVO1zLT75RsteS1EkdCjgdozARmG1dQB8w7i35x//ibZSww39/Gx3TYN8l
bcfkrZzR3r+gu/sAQ8QkIOw0vf2drFTjra1ApMQmadiYbiwmHF34ZfpSjDWaH5sMJMb45h21o0IO
kuT7Vibmnf1rfbUl4VAICDYwQLC/MOx+5MbFjNPaT/pYa/vYxZXOSO42xJG14r0HvWVZ3xKjgl9g
hMGDwIaI5CJ4T6oETRHRRy8GCYcrmcsZhxXYS+Sf3sU22r0zjCSPDujUBD49WZf7hr0z9VltvDiS
/fkvttrbH0bUf8MreiOSq6n/699NbLe/v0+u6VACEmhlSdue/au/vE+Z2XqE+Uh/15K1MWQEhFle
vS36nJdLIgKlJHZtFEfNsdORsgakoXANbHuzDfeMhy9e5uqngA2FPSbV7tPAFoEe3sFxdtcp+8bl
dwg+/tVZAwAfn9MhJPc1HQCQoWXUvPRNi6LuUevlEQ3PP39tfN9/+OIsXqCFXNiQ83//9cWNuFiz
bkL2biXJHnkp49NNn5vhe1BAIJZ+XnIr8YtgeyU3ZllDwNFC7atTGjy7corgKil2MlLJOnNYtrI/
7RZYpvTnylVgGqqUUTeX1aKeQGgzuqqvvmknv/wpVsHFFmZzGcE6QYyLm28dR6Slj9mr1XikpUIH
ZyWBK9e4THmdrXxft9+8It2nkm1cNugvehO9haILn6lu2i3RlM5O2q24JwjBiRrqEGLCwUWirr0y
9bEesUrEJGWGwHXoOchNJ6KtZG8CPsWCK7IysKUdRXCrHDEtSt9wHnnoAcJgQ9CXSXAqXCu40Mxy
IHh4Kato8I51mb12sJB/dCy7oMS/5+0IstZCCirUvenQMcS2KsGUN/KxYJa/LdKB0B0a6pVGAPsq
LZHz2W1nfSmH/GpUk/rB0bpj+ukdLYvIQyv0IN22jv8UwQUjcEJZF2x2OC60dIfpEkgmJsMo2PDc
rjaThkWl39RTUb9he0M4Xu+5d/Hv9m5zEhEul5kQZvZV8SWzoaEQoPaMFkseIkAKu8asxq1qkGJ2
kZiThRtznVBmBF5uvP3zq9D8+5NoDjhQtukKXbeN3+8wFjyhZuLJ3bkMTHdz+pLJaPNsd69JJ26h
DWNO+hV4w2wSx8SIc0Z+gEeR0NPxQ8tdw7+b4KCIr6lizivZ3W1tnT25PkIASsdxNbnYO0SNU6Cd
VfUTGTp2U6dLopvXqq6ctQmjctl4wRvCNkQbTEeXMp3OesNXJk6vdim7yn/xsufn1B/nzf77f/07
wxUDNQWuN8uUQMJ047eDRVOlNrXCDnaTnV9JnxNXkhL8pQUc+OLDtUkzke4yP3vKBaBH2entEx3N
VetbGsyqbm+1xGNJlBzbH+WfNS+x5mGliUwGz3LRof720w7l4CyEnIYPA/ffwgT50PlR9MxNVKxc
dmJxVV8s+OsiVzvG0fEmGcCmAWNTq0SkalOqbc3+azWxzvoXbwEv+B+8B5ZUroXfg+mjAWfg1/MH
dESBI7gMdp0ouuuY+GCPQawZqfhi2U3zMPlWcCj98Jst0W7IsHiFIbWqbH/YWLbOQI7EzLckvpJ+
+JiMMSpmsOdPqe2DVgbZ7PAQOSpCy19dMmOQKdy6vvtaDrq+E+WIz02T+osZ2XBTLO60OsKvMubX
OcMbk9lBBXnykrF4u05h9ar5TbgM4UIeaq1qH1374Hmgn1omQqsyHQoASDlwP72/VqyQT4M/vjt6
3SEzTTdw11GHK+ulHiN1bYSUV87LL9C+9JUlDC5ToBF39EPmCdbARZStojVMsYf02rnFVbScyHta
h/1UXGtWNatmFOdPbQln9r5OaPk7HXqXIhL6TqjS3WmL/NgCNzHNxjkNCKLuKc1g4U4ojtFLbtm1
HqHt4DlpsnDrtAo3xeRs28k9NnrJqqDXQ44850EZbbzVrEZfBo0v172GIBWbog+dGhrazCRWtYZo
CfnLgLRsw/zju00K1Bo3NXBIB/BY3ybeLUmNKxOHZBsRDr4uSKfa1plfrUPa97VO/u5qcGzEd4YW
b0IRZzc9bHdITpHvhfTl3sSwWxkgMqegj45oumvY3AzNVeB4a6M0xFY2MUfBC8UV9V/CRE8LMD7X
X5VRMPmaRqRcU/em22a9nQJEKDgjGW62GByLDJJCF9E3VFPwk0DgG7rNs4Fk69qnDEclDlN4nBg+
aLtuVdK6a8tW5prYYoaKIwllBAmjBbRRW4yh/oTPPH9IAmKweot/GXgWtfrkvKAUW5g2fR8KU+uU
tiMLnsLTnv/5yWII9+9vK1vYkhAYaUjLlb+VyIEBpW/sbG3LNnVYzibCa2J73hJFt1iMk/ze0UTf
s4LYutGoCSuxZXboA+OdMBcfegKDO4081HPuusOt1kSwb10eayASn5TrhLsKZMGms8k+N03rtcn0
5VCM6Vnlqr4C90a6V3b1wgyS5uJ6GsQ9J6fBuw1BHNzmdd8DBenMqxP2OsxQ/Xos5x2deBKna5pF
2nT8O59xCry7hKeQGZ+tHPFDp/oWpqquzkqmrM1zA3aOm3+wNmdS7eTnNggK1P1cj6Ey7IuAMbo0
rbDeBGRSLkYD63Y6Nq9pL+xbH4drE7fZ7NPbpMEhhaj1zR7rfeiivjW0mxBfGV90O6JeUFRFG1LA
xotNhcuTpO93wEPQn1jRqudAXvdwdlBKEuyhp960My3/1mQRkhtaMFZz4x7uhVp9+uCVTYI9Y73E
K6ZdysRmkVi9+4KN9kxoK3QK+ZBNaK4ovE3g0C52wMYud9jnYf35rrmW2LAJn8jMa5xRmiNMOqHD
XBpaQbGB0QvEao/MI7fhbfo6REhi3RdQvdHH6T56F/UU4bxh8gVJuPPQYkYADXeuE5eXED3IBLZi
LX3MeKgkI580CjdGGOBGZKxUnjgKG6/i5xX7/9lQ/wrzYxguj7z/PRvqHH4LQv8j+xvAzx//6M+A
H0f8iQRwptcSeq4zF/F/Afy4+p8Q4YLokWgpdMVB8BfAj3T+hBtKFy6lPyjPzwfvnwE/0vgTwZ+A
eDg7bOyihE7993/+TXde//b5r+2TMX+TX8scQZNpUuWw23d0KXXzt0c849uBCWttHDXPeGyqMj97
U6cOuak2ee9+pamsDtC9mBDCbkPNEE7XqkRk7E7G5fMz1OaIfxL3gf5JopBKv5T5hG9s/kwNCaQ3
I0DqV/jfZKr/yET9kGuIQoOMvfxkEG4EpDEkghXZP4PEox9balEDGuVWaRHAqpRTrMzK+zB0bzhX
rKNtdXcs5P5VVJn5DF7EXBCIXcN7d4Y9IMIr7/WtbrThTuEcbixrFvRBcwFY3KLBaaJhpwJRX6Vo
rIunb1NiSx4MRUoDeeAtRxPrpWTqgw+LNjAdun6DcUJfjYORPZYxfNHRc8Sa9lfum4Ca37VN+TDp
ML0BYMMyEtojq/APU5GfPDDyPYZK44cuv1m53z/aqZyZmgn0VSL68lKM7z4TUYZnIV1ypCglU6va
SAEkeV73JxAH12Okd4/MOXd+6bgnp0XukQRxuvc6bcIAnSRMm0374owdCz4PR5o0ouDkyI7TUzEH
asY9USrdJSf4tJB+9mM0WvvU9rX76EzEJQlSyLuOlWgdf4ZksUnsqwA3bhfH6BPr7mQ11qOlB952
JmDT7RvZlf32Mp5Tg4aGuXIdooOtB3KfTQVaoXM2iBi8C8UbINbqFoqfzITnXI1IEk6tmcRaBhq6
Mt+6YRD3joHyHyg64nNqd/fJ0+27YlaMcLq5ADoY1gA4nZXWK/XgJsa2U1F0DhrtPRnZ7zaNWx7h
25CxUb5ANMmPwJYZzurFvS/dHsRl3iA8hwMz0OSR7GkLRt8+ZjABdz0S5A+NunGriaTC4wnc2c5o
akbz2hpFf/jlgLj9/cDCMH+/4ST3mcORoDsAeiGJ/W1N7dREnhEHWh17y9awIeUofbzuZDYDVtg2
PNc6QHplho9N4Bv7LKzfEF6ATZZRP+/uvPU//3mwRs3f8ZdORxBBh9jTlkqBIXM5Cf72J9LCxCw0
FOdH18cQmMRptFGqYNNdzPinVO6JBk25J+sYi4j1nhq69uAV6ljhRipds3rNIxZXHjOHJklR0iY0
a2Hq+YAVIPcik0tZfrzZ/N4WYP79J/db4Sr051gbjl2LZZZsMIntLLa2GUNWJHPgYZpOW3bo9WsU
SWeL3qnMXRBeLf/QtygYfZehFXEx5NEVCtCsrWF2Ve10BbJx7tp0x2rR3pdzmwUhx0ikdQzwvlLK
4imJKix/Ut/TSaRftW5SK93T7K2lBedKTtGTz2x8NAL7aEPiXLJjbNZxbODnns24muGfLUOPcTsj
dGxRXjNOzh7FqL33rj/CczfXqtJfkMWzhAMBCoFAkjzkbQOPoCVQBc7GdbtVExXiibI9jzNSewfy
4Pz+PhQi2gUzycCPErmXwbA3NDtFiP0zRYW8LaP22agsbm4G4MvS1AiKcYPLmOncxnTVKGKjkxVF
7tpM39K08WlKMuKEEhc5f2p8sGqu5wGwtY3b9tWeBxckC8T7qCcJggX5XmuwA9pFg3SwCVZaWrOo
B04GaETDb8UAAEZO95DZ7RqQG5Vhk4PIIKIe5hgE1jrECY3Ca6B1Xns2CbBFCzML3AlKBhoPF/0N
+iJt2UBtNgwaFpHaIygIG9h+lB879JOOXRNEGDMS6VS8NxQXSNtUbzZ4OhodaK2JbyHkDfAaNA2q
faVhKStAjyyj+R6plAa+BtNx7Y2vXRCydhujTdNJLaQTd/NjKV3kX5B6iCiPFolbMIivMbLLQMoj
A6cnXtN1sr1HaUGTimZzRW1Yl2T2nyXtYFw+IdAtniXbxYHYBPSdkSvDjfAw9RvipStHBQgDFLo+
ejPLBvRF1YBWzt3mGNDc5o7pkgRkPwQWhXrUo71wEhZPpec6LAvCa2XQ+jfOc6m4BhJ3jBaInT8U
pTmzbIA2hRFs8duiwfAetVaDQcmu9CwLZBipG9/ZZge0OGDy8AG6Q1esMrMCzN46oJRlyb62fqob
Y7g76F5tjScAS4bxPAIMyJgm7vGUtAuSox7NwZDXqd0UxmTua1N800pw7sMML4hD74nJyUuuUCXD
UdhWDHzWZZTnp7FaFbQjBrthgNl428c4uxRRpa08obtrLwtfhJGZMx+e2yFArRdFLHJtTHMLJDPm
oqiKDewNdx3UabvQupBQJ5SPxIkgtne8eIPWOMATy6EwoDP0Kya3RKZoyzx5oCZh3WnocuWGpU/C
HtQNp85h9oxfZdFWO2n6t6gi5LopAYeE1XgfQlrsUibvriY7rjVOHmY073PLsu4CDfWaql6gAT3X
rdIWRkG3OWSa/APikFfqqEfasIrzbBclk9gqwCTtl8rtULgbLP/wmc6SDlDbPisP+v2VazWEIopd
SxN/ygNFe5RoatsX8lsRJvJifkNhl1MzpKu27DdAtH/2Ycq1WHtLVQffQ/as689pXOZ5t8CqMHMg
LDY7zI9tCBptPuOKmN1tJSkyats8FQMCshHo0yeJKDVUeZB99Q4eImIVhECyxjepN+9FmmPOdaDo
0sE4i6gT23iM6BFHheN8vnOBBh9GgbyumBWDXk/0XHpXnsmwS0fqPA3qwsTf3nzekSxs2ZEG+cW2
kZfUFFQ4iRmzV+0ln3IW7RXSFDlVJ9gPYDeaEUK05+OyKpsfKVgE4ICAGu0W9q8oCKcxnBt6affm
wHZeFn5fL1gtM1wxW8IsVyU/G5OI1DxYpfVOi43SwjNjdp1EddKvHWdHPv6+YN8wTiV2E/NpCdh1
Sdn85CWmtcuKlK3aZJ/KfFWWoVjZ0Ry35Gfi7I0RAFgmE6s+0IJj7EREG076EUOr2oyt/bPvuf/w
BE4r0PL6scvMHxan8S4enHItofMuLdeHgd7zFVQlHrpTlbF0d9Ditv732EVHTCK8sfDy/E33JLRo
s32guyUUk8PkUiVKHMMWx5hWNBB6hLtP5IBQQVezAcFdZ/4MK+itS55dYj1k8IRUxEyTQ50Ib82y
Iz82UsqNZSYfzDbHjbSgybT4dW62756ZjFCQJVZ9Qm/c45BveBhdMVMhb6wFoX46sRNlK9Viwh63
hIiYr3OjuMzW+rNDoO2SmIKPtpECXgQ3IbMCsVa+HI+h0wBrg4PvdAiEyK3ql3qHBhqcLpwNlFg7
+Ck6fjd8JZrGzSi1Uu3tihAHkItQZ7yhO2lR//CJHPz8rI+1eilt2Bo8asiy5BH7SOThTk0QhEoS
v0CUJUyXCXrkGkPy0HGWG/6wj9gTPfg1imZ9a+LFfk0LEGRjh2kIssJV15lZYf8GVKqcD3B4CaYs
v11XI21JV7Pyz3z5PFbvhec263w+YMP5qG39qCCDR5Fryq20N9rxi5lOwUk4Hv6EwkBAQT4rw8N4
ZQHG2QUokpZBAEfL+REnPLdjAeGi7oxD61I1JZS01C3Vd2yMS4fB26UwjSd+nAgDdfiDOIDm1llq
j5eQ3+DAFMv3y2fkS9Y2lE23lIPXbPuynnAs8WtnPR9epn54iXuAQBxFOhpIP1XupSm1fc6URZrx
z1A3i10QjFuda1VqevUwBCxS6piHwWR88yGiqtgp4SKINQijAzchqJtmALHImztGESCnTLvz6JIW
nJ6s0m86xy5ZgzX7E0hVZEEl9l656ZuNQ+lYhhZW8TK7E8jFExCd7RpJV0ndWdCFMVhhZ4DxDCH6
xWSmt2DrKeAMVhvh+uZzbQuA7gS7omq7pajzFh02tA0zzOz4+aHN9O85MvaN0AIasMofj5jkfNDK
x6h1WYjzf1iS2LZvG+xS2iCJs0By5u5AjygUxOSgNAC7Tn80kFVoT/cs2YShwr3d8lxGDo/gfpra
VUg1uNKxekNpNOXaC9JhFyCiWUSO8MkphExSBdmm6Js5mycmlrwYIrYbVrObUgy0HnImret6vjQm
dMKHyBraRPJBg1i4IJzePq9KgsNHBuQBRDB1xRxX3IKZmFQPZGAKkooCOqRl1CCszitdbPpPgwqq
1k1hl6+C7g6lELhvqmskrSG8eCTc8oOfjB+vQSvuU9OvMGanjIBHHGfJGGBj6Q/2fPQ3To1/oC2Q
9oh4D2jCog0tVsFA1jGr+BwQCioZOysQ/gb5fKUzstLSrx6U0gtq59a2OMGcPSL/cm1imt7XnXUn
TJ7cRS1BHOt+G9o51LcKf8gw/0qLizWiLu2dIegbOsdZR0UZw04BD9rHvbVxgYi9MztdJqjhcCzq
Ng85bmX+3tpWDVEklofZIjOZupWwWNe+2JtdZ5y6Vnw1RqocH9aBOQr8NAWIkTDrJ1hAZG3ZoVeu
ukA6cBqprZQTwBOFLLDIO+Jiy4C4Bmljhe3ddFvXnXdS7w4n26XPjLvJIEIzcNQkXoavJ3f2icrz
F6jDrB0zHS16ZZvXYXgX5EubD3ljOZjy22mbD+KCcV6pVNux5sOEwcx9E1aUHzwrzMM32xj0S9Jh
liTEE6Uv5CJoshOOHIprz/LfytSpHuNGPDbOuG3bMjn5Y2+fTN6sNQ2+WImI8bwfZVgayP9ibSR/
8lsJD2UBfScFD7Hyq72cjH7D1N1ciLomqjhIH9qSTX6InEh0SKsja74LXAw10uAAgHT01YtrE9zt
WC3YeR2NOBovza7LMgfeCIQXqJLmTq/IGDeUOOeEzB75wT68YbIflCdSthoNTaJQ+lmn5t7EJbW1
L2/NLKMLUXev2RERmZSG8oUql03SgrVahdqxuVADzHFa5C6E9RVDdLAJVDzedAY5Bmz3A2I/cxlk
YPq4Nun/k7NKq+LYKzdepe68fZLqPMMG/qjmMuHhWIj8c+Lh9VAWnYNWMTxoqN3XqW5iMgQCedKh
nvYRW+jPD1O4rqSMrx4S5TV4KEABTb507FzfWRlNbST67zET9UPfUThjSsIPG2j3PmvzY1/VHUBE
xm5hMQ++ENlTKzC8cSt7SUNh7LV87I5VjmzZw/rBOWUFAGCi8Pj5p9JIV14XJgdXNtaqyAvm7k5e
nqjQnJ1pGNcQvd6d+WR2VW1Kh8ZBANE4J4CGv0PZ3H6YXhTfuFfi26AHhOe2NI+FIPbXF8W1jHvv
5InGwPFhDNSiWpAcKfXBaTk87BDJ1UvkNABVE8Nd9qJB89M40Tcm7wTBaVl6ZwBq7IyRiE8BMnGZ
90t4H/ZGZt4benrEbMF8Z2WWu5JzFEKraCM6u2TDW0Hu6+PslUq3Ba408+/Scp9zSeIOyT02WOF4
NVLYdD6E5WU3lemRRMUl9rH4jmaQGb4ZE+vjIo7E8YfkW6TXfh56aYN56QZSsVo2S9jT/PDJB7tP
jgY/ixbqwROn9HQac//7qZeh/aiXtv0YlFDJNSOz9sGoqmVlQ+3kMR495EDCQmF2Rz1P6FQqzsYR
G5Qyyvd8QiscKtUxM+tAZoepuLWO90iqk74xlRvtkqDVSCrOkeHEzv7zRUdmvIFbh42vgufsVAbm
F66VxjD2dMMPPbXwrSgSPHXzELIQVnxkNelhHRLfARSGwEBZ15ded51IttGz/kb3tfDn+AEjGqpF
2Dsj9TI8WYaBlMG1fg7K58muptMfEYOahQCTKq1UpGflGm780kW3dm6aH9EU5Kew51iypY4UVRM8
eBFjbitKL8wnJLznyquWo7tvleufOxMrq02Yni2iYRk7sQfhhEwp32kEFTwviSUwlpic31Tt1E8Z
BQUgsrjZ1dV0sewaOX/i9WdI8h7u4jK8aMDKkW6i2jL1qFjpNbBASBmpXIQ4aafOu0Opc06xlMBP
OdB52uoDIEzjR8Y6+lj3CdlmIW1S0uHZ8pDxZJGLc2eAAiIFNoU+aezj5weZw2Oa+v5RdcI+dj1k
FiA+7e6zAHE0kBl+BWy7HowD6U5888nYwyPxwcPoyYr8Us4LwSQmMlbT1P+AlXUf7PLYZ6w3OVE/
fNisVA/oFwVPqI3bEFqBdKJm6IGiwHT2mmL2o0eDzdXdYVIzVYm/6UJyYv3iJuVzVehn3Nbuc5ae
hRXMK9jIv0AKNc5KC7FlaTZL2kAgweQELePauU1NElHvOg+o1qaVO+sTXWKqlBOax7IqrlWAbXgo
6y9mYXB/u/3ZCmH2eQOhE0pOM4vkCcU/OgTY6J/cNMbqXxqHgQ7GDGa0QBQdwkUAVPHy65FJam7l
HzPYLQ+cauPWrxoQtMmy7D2Y0rPn61jYMYGQ8TFgxgMhtZ1yzVqOBEPtpvzwuc/ml6wBJen2wNbN
U651D00Gz0r52Zcg1HoqT/dDzS1eCl5wLqWHrCOKKUzZKETrCtI/DtfpkB2h2P4PZWfWWymybetf
hAQEAcTr6lt7ucvGLyibSvom6OHXn49VuldVzqNKHW3JcubeO41ZEBFzzjG+QU8hoVZ3tE2/CZ+Q
zENSnhza2R2jmh0LTbPLWMZXHKUh3Maw7zxp6z11nL0j0pQKMDO2DDOnt4S5ZWKRheiWwnwNJaRH
GH5ojqqSCfvy+XN0mzaBQSyBiyXV6Ntij2yJUijrkx2gM87N4tOUcwib8uyhpwt6UZ5PdR/alzlj
vDBNCKGqrBHXqfB3Vjc4e0PhMHYqinyiyuiZWE3FWBIh8N0JNW0hcqQr7qM4chIcb03Bi27UGGlr
t8VWOv0abFdfG1ampvNL7G+Rt2eUHwLzGuQJ3dOWFNMEF4gi5nRgIaw7SObQ0Ffws+uNIQufHgEB
W/2C2ahi8eoOlDNjRbh2wlQfzran16Fvw62KmMwzY9V1TqcuhaUUT1wc3vHOVP2pCQruQkgXk5NO
fNoixAmPQy+++Kk5P9SO+3xHuICj/gQuDVegDcpBLEjBtkQbCe3lZ5r0G+ph9iwT6BmAJDL7pEbq
WtDmAtCVIdAl6G5Py4Iig87wLw+A8MXIQuOlY7jjLpzRezOlC/QXxh7PsBD77dxn/SFHiotg2l7D
AYGX98nF33UMuUsrUXO0ctzyp6jjE+EP/a4TVBeAyLyT1GTbW1F1ULNJNeAV5iEKg4QjlnWbNHRH
lxSsNaeZfTZijPawVe1dh/4O/fdum+uIRMEKZbDhvqcDQ2aQGDjmba946gdIWhVGJZQFuwyW3tYE
lbG+X31iAbQFKBCsym9R2w/vqpWvJSvHXDCISoKrmPriyZzDTecTjS1SrSgzreqrbw+Elali2BaZ
FW/6HvRMbL+2FTFfodPGZ/B3OE3B1Jx4Tr+MtLNiuqD3zr3gufbg1j+INn5uXAptNaPlbClzIe1H
KMEWWJnyH+p0pnYI8Hb09WCcu7KZ1/eORCdYw72E05afQPmyswG2LPOvMPycxI178ExEj5iE6XjP
FSh9T5H87ojgpHoOfixf9Ljc6KVABrgSWoSUMWG1ckUXvTQTvIxhwBGFxKQ6e8sXGXvXzAzb/f3Q
Etnjk1c2xk5lIOZsHp3W8ueerlGb78ApEWNLwXtOKuj/9ATKFVPe9Cj5o6Hs/ILrKr8UrvHJLUtM
/nUUri0QfA/lgnaJWKrb1npKCSvYNOKXb7Q4trz+XeDFopvhUD1pb94OLU7lrAm9M23SG9FzxWlM
K31pQI2ZUxWe5sR9N41Q78uySugejMFTM8Sf2f+/l7qF28bKxbxEezgYCNvAmwAuIRqzV3fWa6NF
NExu9dI+UqD/mJuuKsGF1h4JvNHc/kgbim9OReBVyBIHzwCMfUy7YatGEHN+5yP4sBr2cYAzTj3p
DWS1/HU285O2/fzYGjG+x7Fj/hswYk2rUr5xBDr0BMEhu+iD7ZyZwRUbLv0ZG+VPN5A2qPz5tfE5
9CM3AYFAEu4gPTTDSf5eV8MuQm3yqp2fjW+6eAU88zYnGmlkDJ3ajvNdWooSUwldMEGyiiuLYCfq
imaHNYgzMXRvps/jrMTMRLMLfDDZ85dM42AR8osoU2CNyYBRPMjl1hqgq+QTBxTMhPucYeDJbAAZ
0tcUuIHcsmUcyZQWwqdzC11udZaZ4+dBB7+CdKYcpOt28ftxZ7KUfiES5zlM6N2kRRVt54GNhY8I
oU8VNzcgVBxR5IW3w7omMcEZ2LfhAhWcaueYdJgMpl1YRD7WdOWuVQ8ZYk79apeM2OSIk/iCXAXt
JDbNjZVlOPsWy2G/BNrdV0nVcsJ0ixivYqCrr1WX+WcVwBC7/7fsmcxFzTVtzOLiGmW6KRk+rquZ
esKBTusLLHI5RVqC/0LL6Ya7B2+dEaHfzyK2kwlTBP6UPa/6ElBnkg4hu7cg+qaNqYV6GDjHYAmP
pSZacohVdXXkgntWnOW7IiJ4NmiSz7L8OUEmZtZW0gQPoHRGscbh3UWAV8hbOI8DFaOh/SfKN5qw
jADnegKAnM/OtXDbXTYEyYQ8GOye45neZqyhlqHxYmQzsXDNuL9rXTcow3JxMa1fNuFv97F2ioDs
pNLulXyQ+sUfPpuufXM7DFcNywiydziIKJI2dTzDRqlF+zK6Wp1p5tyMaf45dEX7HIotDXy1kQ62
lnYm97S3kl/AJEjr0uJbYZsLpRYcsKnS3WZ0QhK5lKHXUziF63YUj04T79osgoSUhI+J7F4cG78W
xce27wJSS3nMXdf4Cb8Ir7VhobrvKCU0fqbSaK4ttS33Ese6cTBNl9jBhtcnMq0z9U3MbTM4iDjp
zi/yBgDkoQ76Jy9NWiQACVfS5z8RuobMHtbLKMW15mFnFf64IW/1vYXms2b47q9HiLsrKKqMD4wM
jWu1sEF2ZZxV70YV27wyHF0cAusqrI/uoC9mngbXiMzG6/07GJYX4Lzq2LpjZ25ERqoD+o4v0PXf
hpAugRQBIzEdhYz2+XL/7v7FmIEf9UCoirEOH8Iijw5jG/3UQqTmqsl09EA2x7Ep+wmByvJ33fJ3
Q9NDTXXYJ5i2JmvXdaF7lV5lrgQnsIf7F9MW4Y7gAjaJ5e+CebJ2dcuEBOVqApjQTx44+hMtEea3
dCwSlGT/7+/v31nAJjgT1O7K93ZmbNBOAW2VnKRbXhzlU6GVevFHs8Rqb1rOkCBcjMLYJP2SHxD6
S8BxB5eEhvBGA9amx5KaJ6UAjUyKt8dK9do0s0NvkGzu+EW5sWcNdV0h5jTjad4afmltTTsYXlJa
kxcAMhDl1LMLcXU9gbE6YOjEkUy/j178LefOQhUattjPH8D9keIcuO+AgypAVvFbaVa/iiH+JHD+
Uvmf6Ce3DCUmimdCJmQ7iX0tCAc2audsETG5ySFg+WV78sqc8fQAsP6r6/bfLIZ/mOqtw6D3tlUT
zuJ9zizJWI3Yzjp0L2qiWUxtx6nNhcQQFeFzwxw1lV5HUjihojOdsxXw58aDplq66DQM5NSRjNZl
an4rRtWsovfO+u4xL6KSck7lMHrbQptMbfow30I6fhB2gam7d81V0WWQ1BJykdHDLWDlxZ42Pjq1
ZdKU/jpb2WlCV7eaQR7DMvCeMjdjxFvVD3Lud5StHVlktUlvDVcz42iCUQKAxhxW6URHsnsKaImv
/RaqcpR1D3DDszH6LGTloVvhfJBwaDRahz5em108wNSLhuErMEC28qJh2dVbNo01rWO58hv+TTNb
qsLmkBpg/4vye4aIEtCsKDf9DGLSCHAEe1uuA+uZhWPZm26j+p6OCktpSeg90RsuhCTXWg8qpW2z
Y2rFeTjHDWVjtrGZ51HkiJ/zELxxzptXdi9fVOVt4jn+OULeAx0JrsEE+BKDJSQ84scc64Uom2b7
yB+eM5jWZR48MTvWaxuDLJL0Ue/cOjjbwuMtCNW2wemxRn4zbRf1Iti1vfLAcjjkoQKvBoSU/kxx
+u/HJlwaeqJY0TuON7LEAR6KaSOCYu9WRbueBuIyza498b9+GXoNGKvTZzuZ1Argak3d5bxEdozS
0W3MbYVxhT0aZ6CsP9sQMkc5gDQ39F8SJyzH9p2dmvlqaDFdKmydPixKEkC3aWEVMEz0s11Lvctn
ufMDBknC8J5wmTJRCNHe91FL+HhYYWuIfuKsunU13UcHmJCAbb41ZYvwKv7Lcyw+SLydDCshAMEs
7xSkhjYg2STw6r0ti8eGBg8GeJcpfe7v2tR8Zyj5lfsaV49iNHjAXR6qkqiHrQla2emMLVNr9piS
NkrVOAgeIACXBp9PgCRi2wWwnOwUr2fbHKg5CZ0OJUMYbLBULjZGuuFQGmW2G6bk1rhLTZpKgja1
Uhs6aGw4djmkK9HUL4jbcd/0O4Ax0Afjkrmh02wKgIebmQTKPGM7HMKaAb2brKqRrSL09CWs43Sr
EQCnuHpWBHnmmpAMNHXbGHnTNvEr1K7pU+mDoQlkNq9ngwy5mLHO1Bk4Z/uCWVlBf0tZ4oFxKCgj
a9bocAnnHpT5nVTgVWxpjvbE0zMQNou1Uf2cklKs84qm/eziCMqDt1LZhyynl1JbpJEycH/p4Iiv
6l1eOj9yckbmfPqGsulbyoqGXRu8RYSgJmvgXA2B+a4nWj6Q31d6FJ+6AQEvDM3OandzsQtsCLOe
117LnFEtGRdX1Mg52TPlhohPOkWDbI+x2+OO5xBv+kO676v3GsnLGhwkbrG5eZmGGEF5gZKS6B1Q
Q3yorunCKE2PFHafkyT9bkUDuWcsxkUNuj0eor3pq9dpPGsRfLVZiTYt4yjo4c6zSbs+8mkuOz6V
L9kHJdkuCP3tH1UZfup46xJlS5Im4Ic65fyeq/wvr2+qPVaDoPfJ4qq/wpQKN7PoGTXMl7IWtE4j
m2ZEPW66vJW73uhvVpND4zaC+GryWQDFb4nXZm5eJeWFfulP1AHvYdkPR7f1f/Wz+guKjbXVGamE
tW/+wd93t5j8W5zmeYL/WMQdKoGh/d/iNF3mgkS4Kjh1GNfjyf9cuQsauUB6FQ2h2APkJkAJ7ghr
f7BFxo3v07imFPqbzqMz76Qu8da8YfuQ09F/a+cs7zflnOdJia7XReTrQfz598Xh24m8iFnCKWl8
cayX9per4nbnRc6WFj39/ExdFVbDpaNFjI0feTvi13OXwSwgF7z7c0CJkluXtkOJak/Pf7jAD+5I
28cR6XpcnkJpaJvmB2lfH5Vu16gwOBFblULgrjlNFNGODHhjr7lw0iqGcTUGSwZkNqBvctdo/8uH
/76M3zTGXIVnmhafowWx6qPfwcL2aYRID2HGYlyt5oWA6m7KXL6XLofObPkwqwgxCcbVP8gbP7i4
uAG+SQSIQudsWoilP6gtNVT2CnWwe8JebT00jAuTOPa3ZChn63n5jUOXPJzGK/2/NfP/Ulr/U1lt
L5/9vx9cH4ufbfHkmnio/A/eTYsgv7LIcskIKtaPyL5O7WCQetJYB9IE99MA2tFqxtdi9n+V3lxv
fOc23U97OemWBN//IkUz3Uyqp/+GDZEZfHfOkrq/Sll+y10O8Wgd/iRP/ej2W26YMH3Tx9Tp8Mh8
lKdOOS0fxckYakZNf8WYT8OiICgZOmxS4GI3IpuZFNQHBHrOLPQ6sOfsggC3RgHaT8RGUDvb5SVM
mbkb2EVqgEaH1K6fqrZqz51Zbbsa/Z4njD1zY0Tk88988Lv90CQMHBhNrKB9dBeM6mjlPBfcd5Og
nkhIjUvzKwdv6/X/+nT6EqsfWj3cwwwZP3xQZeFokzvtnjr6xqQtKLY0obe67740gpNgXNMAtrzk
c+2S1vTfP/t36S0/G3MlDjtmn0iC/72AAAQaUL837sky3S3onWaHSLPD8BNsvKVt+t8/7fflypcA
n30pXaVYtj78NLcVNih2flMyFv8ayuoNjTdkQbr7qZX/Gqvgr//+efayvHx4B6RyhElOJo8VPYF/
/3qpziElxKU8pUGAlwiPC0fivdWQiFB2S7NjGRHEJW3/0Hiulri1wCZROyihFt5HXrr2nKMIq+e7
aDSvVEIoJ1XVEGyMUjo7LP7ruQ3lY9jghDbo5P7hN/h9AfVduSyiVGKC7z7csiLuwV8SmnCKEsMj
8pT2Pbyxm4XP9zR6ajzgyf0iGIS5igkdgqpupfKRHtsiRxyIPlxVxb4JSH3NnEkxznCvvlF9suMq
fJ2Lt0Dqef/fl/z7Ykv488Lh5baz33+858oecJVV0j7RaqDBL5l2SFx+BxSARwt78KZYjA60wsPc
PP/3j757Yj983jzJxLbTgMbf9nE/9Gje8rNz+0Sua77WxUy2rI9yp6/Ts0WOwSqoYeJarV+tnKRl
1rVoausFcorGr//D024tT9dvV8N6hm9euq4Uywr9D/d8b8aFIE7KIk9Ks14t6qF50fzceP6i/Vy9
UZXzwnE+NMjb+8Ob7f3+aitcOhJBncfA5vdlhVmXbxaReapM8ys9wQrliJi+SH+fi+x5hqX0IGRO
CzRYRjgmTi7O+QxJIvfdi+0DDkfre215h7kr5WMPZJ46P7bqCg8kaoYQr/guZnD5ODoWiBuOGFXg
nO6ki7TX8IokWCG7N/etLFzAdIzcKjS1D2EcbgV9lhWGEbnLNWSSZnLVNi4ztUmc/LkX7aHTqjgz
lFiWBjmRQhWwgh2cCtUsqR1g8iIb6VfDMV3VFnuZVbwnZvhsz2CCE8WgcLCCQ9iufR4UsqzCEdus
7e6HEQJDWBkXS5ACMA7iYICQGow8fa4NDm4cai9NP8zMxRTDzoaKKulMMgP93r8UXvbShumtaxYO
d1RYf3hc/pcNG0QzJati26OAuC9m/3hcipjqcTICeQqJRDnPqdyjNPieRI3/1Lfm2Q+RYaQTmgGY
gKupIf+kSIrXbgzk0ZxrhstkDYQaXbHdZXuw+/QJ0DIyLKmAyGr5JklOWuFQsP9w4fL3N16ZHqss
x2PlC//+JP7jwsOsR7bCGfB0l4lKNCazMf0ikEN+z/P63TemU5ZJ75rOM8E0UcZMuuhurVrYHRXb
KRKanPPXgo4glyqL13SfBerBelwz7BTHNCzpK0K3Ylq17Zny7Z0A4G5bMWtoGGtZ6otIBuT1lpE7
Z5ExyXeRqZ+ssbrdT1awRdQlvyFWYGEk42ib2TE9ZGbLZycXT1Cmqk1W/8C9WJ43YxYzKWTJPGg6
ePUwqZ3x7osKU0qOzx0dFr8fp3vBHX7Mg5G0Qdxgh7JF5yXt4esflrTf7TrKZI9mFbGAjJh3RMc/
bq6pm2jufbYwIlMVzZ6HxmuJ3oT/soa3J1Zhm0MdXFSjcFnLU6YXk3SEKCJVgJTq9A+ru/XbluoK
7j6+YYoOjDsfrwekPYPLeppPfLzD0WuQVHgeEHGzfogdOgntU9oWxEHDmLBHsyJ1AKV64TF4i6Oy
uXTYVP9w0v191eeSfKyDpusqdsuPByh/ttFk0zw82VEskJm6K3r0DAyZN6SRRXtmSfDyQIZc6fdP
xwWinZu9DXrdE39CFvx23l+uBa2xZYrl8Co/rPk57pyqCcwJYKeFLxB3wrFp9T5mDLgaOj60wCY8
JWTuuWldw4LowbUZQ/UYphlcPZ3fmOsH/H86Z6Opdikmyfiex/n9D8/V77uTu7AlKEowN1EgfCzN
MhHFI1zi4WTUtlrhljSPeWheUMeSS8XY8UADdmCJaYLHIFBE4Ox1yaut4jy6GPGzINp4PXjyLQrr
+lj3cbeqaz+/gPW8RgCTh+650mO+Zrl7aFVbvbBC5GcmlhiOsMHbHctwmTbVZnLSejuX6mtQtH+R
2JXviWkKdobZ5uisKnjMUYEgXCYOzcVFWB3pIN/1PsQqSuu9QKnvNJ48Si2INp9yb9vaullVmIXO
EiCsjTJt53S+t+8aUvF6yysONAsE8iBX7UioijfgIqdH3mngRDNEq1kGyBsNMqQcWZxHwVj4/qVq
YQT0U+n8HQtfMtBD/Sray4xbEncIGSXzhAShh/zr2W/WxHE+ScO33AZC0VDihnG2NZzWOuLg/FWb
6EF6Mftrei9XWGTtmsAQ9XhfRIl/S8+m379MuvtqljPeCGM7oLS6xJbx3CyUknBES0H6xDWsPjPw
T/AcKHVy6+lwr6TjoP41FijYE4XXvmInWBdzaD1YWcwelweHxpHjH84cvz/80qLSx2+spCCAfjmS
/GOtigscMqi5gDalgmqtXt/P0NWw9fEA7wzNAAFE6h8e5OWN+tcpy5UWr73jOQwpPPHxvElKlN32
Y1SfIAu2O1iU16zr1TkhAhYQIcGcsy/2bQuAdVFl5Zh5/tYryM71L/99LfaHAoe0F45aNjshZjBp
/vZOFVg/LF1L0jiQDmrPLy68RGzBkoYtst899g3n6EYBYZrdtFn8GjNxJ0dZeupTkhq7iKTXuvCH
axwX3zmI0Di2jXWF0HE0cs5OilH+HD0Jxn+bEmU2AWv1jsyEbTmO9p9Wev9jewnyl+0K1xX8Lrag
Rl32pn98nk7GpNJBtH2KRh1vfCOyyGiS5gksFX3t+5+xLFqn+3cpkSBwTOLj4MFGSVqc0Kv7t2Dr
+Dbz82w3CePTOKbz6f4l5hSPxJ041ayWm/tfSaOkeUjrgjiEdj7ZY8pAoW0PAiEcQxAtNmmKgeIR
AHytZ4YpiStOsUwIOomq8f9/a6JMMUIazzjHBcQif9pKt/mVq8kgdxbmhWxIi63zJpCE7pRwb8jK
2A6ZyA+OTA8JqIQT/MaAOBDSX4iwmPPRL1bt8u2EWYiBxKlYvty/UyQdAOUuTL7iTuawKsynQraY
ZSAQtgEA/izQ4YFaNDuMrrO3fROZzRi96I5Ni1UMxZx+zdscobHBLhDZ896L3qI8lHtPY2djloBe
3HDjlV1Hr3dn5t/2K/SCWO5CUH0jfqBuYixTZY6+GfE3q61Pgcj1w+xEHMBreMUCm9bKbIixzheu
w4iWxGa48ZxYvfVaRECt0bKAtkkZFWQMWK3Jqc8KT9Ce/Lp0TXibf/FysaH3HOwqB0bjso5OQ3Vz
kpAwmDD1d5nTRocWo9j9KpmBXwtm70c4sPHa9Ar50qZAiFXK00D5wmQeidAGqFF7MUTZXRLETxQX
kJt725nXdUuvqS36WxBo8zUJTZKE0A7XjgpAzkP71rxDpqEF+1JTGZsIpgxqP+caFmH2qIForsoU
BZY7uO7xbtdh2zJIiGR0ZdSkQWRtgb19wi6PWwu0CU3KsYgQrwqj2EcjlNWwoZxWoD13TfMD7yzs
q8F6HZxUrFIdGnhAaclPpcwvqFwWtZO8yBTlWYiPYt8ict3j3LJWcUv9pDTUNNiMrwjG7C0IFeJB
QSyXKUkirR8bzH/CT/SIHrFa0YaynIOfRdbRzp1DSLGPRn22t1DPTlM8EOGxSgttfSly+ckp8i9+
EyIshX+4nnDFQxOsd0bvyQPZbFj5whK+Oxb/KsLVV/f2Z4SznJ2LDGYPQKJDE20HfmjS1eONy1y1
Lvb4vzuUZors0K+fS41KHSPZ892YOi2y3FGrVzjODOWWXqbk6HeBzfVYWvCXC4NoI39AXtVn8WeU
sHrf+zxGd3dxgML25vRMmIzYjX/U0TcznN29aizwwxH6vskE218kZMORnI4fB9g7KeT204wy5nVA
I75K4yxCnMQfM91dMfJYrLami26E7oLXDYhaIjHe4ppTv+iTZpfHfnJotHlR0igOosf3nGSYF0cM
f1uHyDJc2AHMwkzw4+f6ZbIzb2NK0rWNFLOXC0g9Yedd+ykjz/LoTG71ApkhXFe17hieOMTWzUxY
i2zRH2G93bS8+SaWUwQE2QFaHvlEQ7hsvWRrqtZEAllHF5ol0dFJWIUagjToL3XGrhbELcBuMiGw
yOwKypJmjsf5afDZ8D0m1KoUKPRwFpyH/ZT+VaVIRdH2VRczjhdlCoaTDGHlRRVPVCrthVZvtqUB
qdbaS8TOLx0ydowyJD++4ZTphvqVc+269AvniRMTlhXVXIu2sx6UIHwz1c8Yd3KwtB1rTNPM2aZv
FQ0VZxzO/P7RyS3sdWySipfIYrqhoIp4AuZVP3h6J53IvxlhYz1WvEyacnYdIsY8xfjglwbucOq1
Qf4pfuKQIVlnfimrkZ5cMbymNgGyA2b6TVuFjwiI/Zc0/cHGwIS1Ef6pzal6qCR1aGPbRMzrQM++
yj7oEULdyJZqXmnLWztTTwICXpGdSBs/5+MJDKiHtaT9lk1kX8W5CNch0eGbGlnSuSz958YcJbf0
W9SFR4VP5pQqRHAT4vddzFh75WYgw2Xd5295+tY1Yj3itjrHqMkPfV+dmDImxJ6wxcE6BNxdVOga
PYdjZcWS8mwQHlYRXeJZpXok7twD8G7We/hhT05Bq6+tePHLqnA2hoknrUNhfozzwjyGU/7Gls9C
hUaVu23S6FNNhyEJfduaM7HCgkSqesYweB92pFiF5XCfppJI+JPWQnOukE7Hq07tDV3xNpvyAQb/
rzR0NxNxFyt0Abik5QhQDNVUETLvRjhbnifi0EodbNzCeQ/0BFiuk/au9SXnZiBrqO75GJLK3DSQ
HpgADzi/jH2YYRTALTY/MJKk0WbOigSFXO0ibMtbXDH5PpjBy2fKSs+1ebU7UzxQtqBVg0/zONRk
KwXIWhfCkNj69Oz3Y1tvSs/2LwjoCF6WpHcg3SKareHWt9m0K3U6HqXQeM6Xf5qhcLy2FloL0h2f
l2N8AcXLSJgl1GcNetF2CKQz7EbEEzdHCvlCtvsq95riNk9lsR8I1FjPtYvhpE+x+ASdT/CLaW25
kyACPYmXcmoWy0h8aQlDYvo6Jt9M9cklWi/uvK8uvI1GQjfD00T61Tj0L6jU1nftb5nGjFki+S33
XFSFSRYdldFuSUV3rnnhTNu6r2+UlFC49cHv1Xy0zI3DUYrCaPyJnAP3Yd48wVBsVmZpyYPTeQ9Z
Gj7Y9Lgf7Wb6OjlVQA5ndrEbUx3sOjfXs0BqG2JPXHckSxNxNGxJ6XYPDeaJFdw9MkiJ2KwjJ167
E22Gtukjqmb3mKfa2pTaebmPZTrgW0fXqEE9J8W7MFFwtL17aQt9dhax9RgKYDbphei3+minHePk
IMRo3bcOwrxhJCdp3lt5NcCiKvdxGFkX2bvn2c9+6jZRDwGyIEGDZ9/O9U2PgrD7MADJGcwdZNiA
3JNzManqAX0ZkmKnMo5MnoG8mLXakiwEI05D6gghCEzJc6n86CqxT1iT5V907W58YrI2dTB8uzvL
YeytfJ1H23puLhps9UoqCDKqJQJ9GYa0S0hY16cbrS0C4pG2bseYHlFJIxqgFg+HZw5H8M7Rxs+t
p4ruSNL9MGEkIkYg3UUdYzQlqyioUgR6GO6dAuu9W2F9HxYLIw5RfMK1YFAXfUdaPB6qVtxQtBab
KakrRABdQPqDQiePNXptab++BNgz97Etv8WBEFc5N4tRCZSwmX0JxsHZMQ8lcxR46NrD6xObRXuu
PfdFZdU6dRLjFORg69ySCjSthpdCNOa5c8INQ9Rp3U5OQbO4OVjYfm2O5s/09l7zyTaJmUGvMgTp
MYszyXi777eTJ6IH5CS7YcbeDKDEu1hdi/EE9hnxjtLaYsrIlpzenIJZ3lwj/sQyXp8GmkePM5ux
QN56FH7EAtKmD90s1SOtEzdGQBkzEURgydhPN/073T9Si57ugBPSr8fb/RyKaHqXKRFdOO8LlnEk
3YZu663Bm08o2WyiLgzRFHY8nLOzcZy2OyLyaDah8PsnQw1HcwzNa9sRMqlCqL2VJCWYOO7HxHRA
teUZppkZ4R3MAoQqTfyd9Kr5OA4djlWVP9dWyoaWGy9m6JAJJYgy95wE8YkcMIPHwVGNunouloRG
y3CXnTM8BBU/ayT6txfNi87HT641BM90i9BDVan92GOypj0EYGZKGsR8qZ8fmpSqBW8T1rx+PseN
OT/aHeCBOh+M90lkjziROtfwfgWkTNdoq75RDxub2m4vMfFkBCXQBW1T61inBecbh2eD1KASU8ux
qXAe9W4zXAT+0IOr/e/QAWycY2fdMiWbgykncFFXW0cqgXEDutPfIuAGOAHiUcapmItWrp6GExyf
Ny1toher4gk1dnmMI39kFNA9+SL3vg28YGrGFtRlTXEKEUc+V1Cta1aTYxz62I/HLsGgHix7BqXW
CIUvcb642uA8WDRIkqumsjYtkrVTU+n4SBjGLdQkvDsO6cduhNpmdFdDmfS3sHd455JGPHgzu3KN
9HuKIziOwnlUcsQDMgCXn/BSqzhTr77A44i879pp51wNU/0km6p56nsUkX0FfH+pH+7P7YAmfD3U
MFwaiMH7zhMEew219UCijfrE7qO2ckIPj9FnN1UACXr0sRBKu3qjhuk4G9R5VNifyNqB4EyQw5qw
62LPJ/N5rAvJjI7VNkiI6lWoQ4s6D58WpExVI46f0tEB0CTGl3yBdA5pf3AzjN20Df2XzP8azBIA
CqHqA/iVv7kivNZEbM/kkt7HBZ2N7YmnDfNiGTBGBN8eNU61TQrSMmmcobkqxmNuLrHatQOipicl
CK/xtuw4D2RaALjI0nmvsgG6QVY6F7aaCT6EjQCpKn7RylBbpir2ugH1vDbscSK4EVdEMEqxSxDp
XUUpdoh50nPOsAkMJvBhwP+nkSGLL+sb/xzi32RCwpym1b5VSDVGsyUucprafRmYL8Dkk/NEQ/re
3pqb6EfRM8NVOF9XeRckFyzWLM22+8oI/nUopofawNXlcIKbiibB8UjKm9FE9aGs8Xpae4MYsHW7
sIyaRH6KyehZ6QYkebC4mrDqN48V+Mp9AQ0XBYV/ZiHp9/ir/Z1N82tD2OA3u+0ESLKeQL8M5c6q
D5c1rJiMNxP5ciipDIib22S+/cCwbPyakUiQTLs8y1yOtiMI8QF5e1gV1FuEkwxtm56slsjZNivP
vk6/h60m7i0ccXQ4TMFKwTzsjkhq0c9ukW1FqzZV65gW1ANMnF0BxvhJJBwkg6T+PkWK6KUAXZYf
w94OcryfNnMXNx5JS2fAcO7DVpzyWNIwK2V34jgcX2R+voPpRx0NRO9qBdw7NpCAgzlxGbLKiHtY
oKJa07fAbjYOx84jZCcOiDVGcHkYbfuXV0/ymps+Qd/4IhoHT4qekuEQIcskLU68OyiOty4VBUVT
P6977t/Bqz8NJCiS4MG23g3D8x0ExdnI5MVXKzLF/sZMIDW3HoIpXvU6qq+G7F41qsV105KLV5HY
RsFOYgos++xKCzkYyvEyyPHkU0OcKhBgHcq6LYrfFKqWW5+9xH60Br95pj7n8VwMsnn80Pv5yU+V
84gv91x2xKn9D3tnstw4knXpd+k9ygDH4MCiN5xnkZpDG5gUA+Z5xtP/HxBZpYzIrkzrXrfJDEaQ
FEWRgMP93nO+AyjLu1K/X7Vk1K8lAPJVLZFVEkFenMoib5ZxWdxpeTO8NBs05YtcJQesQohu4FqT
7VhdZGMevdbnmwcPsXHN7K0reeJsPTS7MV31TXoXYRVaaR7qywJXxSKy6+ei0R9bbMjYjAZgJ8ZS
hi6YMBhES0b+j0Tx8aDFojh3/M2905nPSua8MVdZFIYdb7HVMs2lqEF0YIqBJg7PRUXI67TKLNPh
Z6E0zi19n0ptU2m0XkeTa5c6VS2dNr4UwmfC28QPrv5dA8aFPbwYmFaZO7XIxIvtvkNR/CAej2R0
MozWvojxR2os+3uh22tsltrKrWrSvvxk5+GOiUa9Whst7Bjf8c84B78ZDRM5SWFgYWmFuXBrHEEI
pnGriccIeutC0xrr20go+BuZq945I1lgTGzt0YmtReVZX/TWbO9EEO9LVcbHsEjuvZKFF5FJcF/c
/tYNpF9XElRvHZGEDh7d3ge1OFaNN6yrTjffWxLf1spg7onaJKKBjEsO+cyq+j2VarFSAjzG8wwu
Y3TVAroXAapj/iUHQRsQRtmSNIRfcDuq8oevUY/ClYnRGwDzriPsclGhWPUl69esY9hxKv214lhf
+N5Q7/Wx7XFWKenaUYc1wwTpInV3FAMt0FaDyUpbk3ETARnwp34VuqqOwYGqRB8a8QoMsb5xB47N
tkFnnGbYWci0VZPwwbEme2WFcBC179YuDGWF/i1f6opbM3N2Sf50wzOusW7huWMKegeL0Dj236UF
nG9UQ4eKIHF4eAWnAb36lodBuYMlgvW8HT+ULVweHD/OhdSj7mB1olv2ut+uZnwXVAHYST2yfU8Q
4dYJirWzaJJGcXSwKF4uIhOgi+n1W0OWVGFZ1tlpXm0JiuQcjVlOcQmyWvS84HCpV7XRWnhZemjr
6L2pLZK1UP8sSosgPZt5097P6ltXOzqxt5JLyqDORVMqedN9ajmctETzVrqZthuva78Q0V1vuppc
oCiyqH1KWa6hybPQ6yeLSt0htPErlfBLrvhNDUkiy1oCSYcvhY4vjGMSGypQuz5OulerEvvAwPUs
1QsmWqKn8n3a0zIbAA4BXVkCN+2vSDzlQpZ0StVy3TdC37sMso1tVcdRVW+jHWmXrgQQ0pQKju2u
49xhIWpPi524dj/KDmqCXTYczQWQDdussoXqdOGBYC1vOdrWFnZ8eIReH7OM6pDTZ8WW/om+z7EH
LUaIGTt3xFilucUbj2F+Ec26DgLtVHXFRXS9tSfYcYfetro6h+xuCbHFolqUU53C1bIPI7VaVVpu
r4RVPeSxqO7jMjRIYqgpJSrJtbxYnWnczMg7lXb2VbVje523RrG1ESdQqLBJJ6xN7bHgUrWfsNFZ
CTPdhOXWkXjTuVwQMJjvkTQP90EM3iIa7Em/EZzD+7iwzaPVxNqK4eMqrQFcQFd4SxEyRI/+YJ2Y
iRLJTQ15pZcwPEJopzc0qzTpCgDGptVVnI3RcKfjcsM4TFAYPkj9ptgMtoaoSMAGMrPMCR5eslY2
aUVMR24BFQarb7MFfgqgy0w9GuGVsQR2DaMh7/x10gu5ibSG65oiKFc7gfWlG77ZPu4sJXdZYoo+
vqhl8u466VtjUjQZ4seK7PMn0Y64TdE/gvXIj8Jsv7HmJ4EyxUOio/6942q1MiyRnipAJRsd1/aC
sjZMBc+4L01zPTJwPmQMRoNvH0wmTRu/Nz5y6PbP6A1ebS1fg/ktv5vUO73oyU5t/dQ0qn82GJA1
NGXEIdE+sCm37Mx0/N4FmY+1IaZzpbfGs+t+YUX0mFAxus+8SF8FPrT9JlbpZATDZvR9DKZdEO2Y
0J+6lHK6ErrDQ5mrnD7kEuDxLhpSZDsT5B01Kd/yqhser2fBFOis5ydFkCinpYBxD4MfNXSDiufI
bKpVEZUFAYtcDMl57O+KIlNvnZa+4qfLr0NW/UgbaGSiC8kr7BT5Mg5iItSNyiUb8H5E3UiKLUuv
XdU4IRMopbp4/bWBgpRtZeyudBkiCqbEtoRAwlhlTaACsy6iU4l6+uAGhCTFgziMWGTw8yCT3aPk
pNDlxOrCF+lDF/Yvbqb0Gx+ELklX3VGfSiPW0LbMtlnMJVk5XNDRDRfBULZS+p6qbjM8RY1nXNuB
F14YvLWi6JjtxjVN6KZoH3wsmzurJTR93h1yt3lQnT2Z0+pdnPnbTGbak+d3aynU5EtJd2Ubg6nY
lJlWP8ki2TPxX7UWbvfF2sWrzPEIoQZUpPKuETfbAT159h1s4LZjr4kEMOM6OiUjMjInMfeyhj7F
Kt626mPmN8CH+ds4QKLF1JIO8TuAr2us9faen+/fr+2iXeB/54fr9Rqt5RZeyNG8iCtJly/WN6rB
gmQpGOg6Bn9ILrSNVjUzCHIqibdfmWuHURg6wLADb1yeOpus8Qd07KTfhWSpQ7cxVuv1ZX35csFZ
tni3F9rSXfTrfi025oEwg2twbZ/tV/0H2BtmvbkFWJByzhKPKLvhfVGvG5PWxzoigOajp121U/fk
WF67q3isvpSI1vGZ4ImSsJ+WFK7daoUTTKk3Tbello97FSUIDhL14g9TGmPuP/pNviHOqMAtRaOy
ye18Bwix3bphY2DFJw0x1Adlb3fpBdtddrEb/0uXJT0nqrWmb61/REwEFkxnFdCgkdx5aXaKo7Z7
J/5YLJteyc4Dkrtr06nPo5duqq6NX7gRokwiOjVNgviFSvLSLJEgEKFT4C03jBe9taiYhUw3w/So
Y/hIeRMPL4RgLfDYDJtr3a1wZB6uEeAq9+Eqb/gqiXEm1LcaisO8KYy8OBTgPn/uShLlyb3C9ROK
sDxIqG0Ht6jKw7w734oqDo0mSU4a7bQDna+T4p8SKrebYoodd3KLgOHp1m+7Jd2R3Wi2q3DK/M2S
KejF9wq2Gv2yTR/b9/MjowtWPzBLKsRaQjhwqJ8kDcLN/OAcFVy0XnaY3kHXCeVP9+eppAiHByft
tOQwbzzShjm52XzeN98CazMN+1yzSdPgCsnfJGRCgnt0i3E5v3UzyFlX0tNdelqODafJD6TmEiZX
x2V1VHPRbDPwbqNp/vHq1RS7OL/6b/eFBQAnrYwJckvipzEt/E0pBUamyidClwsaRCilILJxSlOu
sHXGaThu0TEKhh7h4xCiUS1i9c+b+T5PljElveyoTJ/6vKEfS+2UVAO2vdWDu1GQSOgqo347pZMz
D8rIy+APdbT3f2oH/z/Z/x/I/jqiK6Te/53s//LOV4l1P/uF7f/Hr/3B9tc061841CZtse3o9FSQ
o3Tfq/p//y8F9ei/JPIuYWvC/MT6O/9CQWiAa0TYgTFkEuD/G+tv/suE46oj3MZIhLxP+7/D+v8i
ysF4TzKA5iB8ps6LB+V32fqINYwyakONlujjVYpuFUmbR6ap2gFnSbA/QmlHYugtato+W6vLjqmq
Qg6cTsQqt4uNUzrgbBuV5Nnox58+yetPbdAv1phfNZXzu3McDF20XglBEb+L9DyTJBrp18aNjDsI
ipNkCJM8HXjF3AexdssM997UMLamWUj09WSdkpZGLDGueKZWdrCOgHNw6rNEs83wRDfCWaiDREcy
iUIbN9gkCRaD0WqXeuZ+/MPb/1Vm9cfb11ki2vakdf9dZlV6ddRxOTduo9PnX8oxC2mtkb4UyTyH
pwD/1NN85+pjT9e7LwPe6ityg2NiSf+k09E5CS8+FDWlIQlzyJ4WvnatPTnohINMgVeeUB0JRFHu
27a6F1JUR9fTFpmbsLLLqesnSnz7h//pVxXX9D9JgYALc6GNzQ7j0q9SI6EHXuqEsX7jQIflTCd8
2ZLjtFE7b98gF15IXzNPXBYRnUQEuLlZoRxMzR9OcDO7bWAXT3PyH/KUzVyHNuxHRL6kQIeRcW/F
ZUYGMIZsx6v/waIxu1Y+BWh/vHXOHYMzirPqd5l/mqdu4+WOuLHwWaqWEt4P2rZD2b6Ik8BdSuo6
xxSr5CIYojMe/P6N9RKZqBvTVNodyafOOiu5RPbeiESnyZBNRWiMO7/lshIERyUUZ6X1AtagtBQI
nfDvbEVfI7BSj77B/F/KiszZIHIOhLrgui1JQrfIrV3oaNU4JKt+XScCFQJwCmazvr+ZyVCoTgmW
1u+QtqjL2EAVNLKiuLEgARBQ54tGocVQDCxnJrLCvInClWyBvZqWj3wqUs8DwrC9GTAbwtCOZx0z
dIdA582ZnPQ2lJhWyZpzqBBIx1DRbyvV1VmOa/Ab1Lq9m29Rt77CiIjWKpPwex1U5EUt3H1G1w/g
FWVyBL3Ei4KTwdde9pFGRweBAi2xYt9XKq7syZxr9c4+CapXkdLjGXvbuPlavjOTqtz9PxyqFuYE
zHUmMt/fQxFtSCVNL31xU0RzaiXlqNgu6dxXrBcnLqstxaXTDRuubfXkB+RARQndjMzLWIQLVzv7
Wb5tyG3VIkywRMbe8OV5EZBAHQDCaiyxbJqp8/IPb/tXN8rPw5TkFsfCBsU7n4Jl/izmIwxLhr1Z
ajcqeEsGbv+eqJM7XUYJq3V84UUqAH24OORtqsas/5BxKtFD5dDHVsUR8dCPueza2Ya+rxAJk0aa
rIlGAV0y2T/+/u3+Juqe366uzW4C1WFY+H2Mbh0K+HTxtVvi2sWVmNClPURv9NZPfpM1NCFSSECp
TUKicdLGNDppXvgUUBPd//0b0X8VvP/xRiaDg42NTP7FtOYOkgArlW+JJEzyV8jPLV9in3yuLNCJ
lVKa56T9AnzdeAjG6OyJ3lnWnRB380c5VPUmwMBFg7o2VuPQLD0aPKHY50WaYxzQCFkOFbgMlAN9
yi9tn8i9CNr7FqrSJS2GQ+fCrfZcbI2lRLoEnno4KGH8Gka+8g/i9Vm7/9tIpuuqwZRCoy74l5FM
GBSHC9VVb1UffDUactQ6W8W0VOpyFYfm/VBFP6zMvikKqofc7eM35JdnbWgBvAb6uMnxVG0Heyz3
viQIqkZlvxiVfjs6WOZQNno/Z4//1eNq/fVCjqrBmK4Z/EhTTN/dnwSq9KVBoeituJUV1mcBM2bL
II08u/maD7W8wxaoL4oYH1ojI3PdTE2dZKpIVeiTm8i8amAZMav3X83J4qP5eLxNO3szVK39WaPV
bQQOvgjvupHmP51QfW8bL1bt2TvV10uaoSxFU/7CDgXQAbcX8eV5xXQdCyflWZmcGuBOJzXn5EaQ
LkV/H6koV+oIZLUdQi5RepksIhAIkEguhd3uuSrYd2E/1iCdxTWtPPOHEiKnC3LtpjTyQG3MO2Sh
9qBNGGq41uUC5JTBeizD7J/0Z9cCy5T4aNqmf0qUwF7+/pwwprHitwOF8oHkY0AMg9j5N19liAij
IdFbuzkOGLClHNt74DXZce7QW4qFvMlpAa0yv4CNNDYLn17nLHZpFSB5iWq4m6YyDqOtIYJQLk1D
68A0ehBMELv3YQEK2M6GY+49NW21dDF1b/IC3jP+RiAUNXPDdDAePKit5KyHd5GSWsjXaGSn4jjq
jTjbGcKMYqCIJCJjM3bRLrez+KEtRgjNtUGiW5Nueq6Diy6U+ToxIwcqBWFrf/9JaUy2//JJ6YaB
xcLg8/qLN0WhgtparqHd+jx9IUiIYnTjv87E9arQjJVtKQMVrJLG3MSKNId64TcJzR2jz480ZPDJ
5cM51eXwD7p56/dZJJFfjGksHFTk3TYOoV/PHaJZRKhGQ3WbOxdhF1HTpf+1cKInlxb7qZTKCWcU
obt5UK40i+BlVrpgY6bq/3z45jodZ3MoTSxnin6Gy5AtgqZVT4PrnAmQUJaea01A2lzZGHUUbKJq
jFZ141N40Hdzw7/TX6gcMyZ2I42J3DJ2kazfKYF0eEUX6AeDbRKbKGSNlIZGnG8JsHQWfkFt1iBn
3qymgx+T9FJtc+AcMIlgCTSLOnD8jSZpM6VGZC59z8k3eqL2q87UMW5Rcoui9zAamhP9wDxmaGbu
kTFXF89Romm4S+i+tDlhDI7XlRitwNRWhP0szcwY13qQeaDGafz//cFCA/1XK51hs1xSOaHATRgC
N4H924BGid+RFE69G5ky2SVRgAIZSiyXJjIUyDIn0yy+0U+F8DAO9r4Og4MDDuaRGJpy35loun35
YfdldDGHxjBgLMPEpWDDtFFT97QwbB86CC4WYhFQglgfcP9Y24RQ8oYZHAgdrCGO56pqX+q60O4j
t3+iagnkNSOZMbpTCdNa8YGpWz8svwaNtU0Wk30Wy7d/37XCQoqgHCKkdFCQREucy7pvUZ7bnNIL
PQuaczrwL7WGxlyVbOvGoVnKFSc8NmHo0Sy5lwF43NFnltRazs6yvSVCOcpGPulalj2kW5XiMTR/
A01BKhGqWFF/+nlLNLeeTq50e53QMNc9aaRAQAtCmlh06ySLigndKSnvpqvcawqK9WpKY7jXdl4k
7h0YRTcij60GpiIG77oIX7SOtJBQZBiKwTiOkWssyhEhaRKjtAKcR+CXDO4833Ym5WO7lWElt7ws
vryK0Kx6ohZwoBcU4UDzqCQdLBDqa5cifh1K2MMw3aD2Vqq3tnoxiWCHk5Nrybqs1pXDfABtWn9D
/wzYMWzCyzA5I3rXsdZ6n3wdm2jYpSiIaU8al95oTuB6gztwOCCx7vQAop0aVZhVdaqrvQQlgJIj
W/dIUhOz/R6KLj6qHeaDNla3lu32q5LalTUqzc3oOHr4euMtKCdCIBQXLeCgnEe6RqartpewdfRr
W4dvlT6+k1WLAhMv/G1IcVyzViLezLoieXstQ3+8Blm3MbIkWJUaB0RoKBslr7JdEVnxxsyqbwbK
1X2PMofeha0+UnDaZ8iajnxtwRLu2IGJMSl8JhLduAJbBL8XGj/edjWK82M8WNecU2XX5059zles
f9ytkwLszJrvtpaRdlVW4TnWBhQElk7ap1tVk0ygusSlQ6+4Kfe2ZidHAQuScgYBEBRq0epTHybU
Mzkj0jo3gUTkbtjwOiurWeXYctqUf8sK6uHOpsMOqpJw0SAgZwFBKuXpLikX3YDikUQ+DodxL1Ut
unTxD9BW0bUHGLzT1OLi8J5dplwZ4tUzxjfwqEQ1rgKRZgCTmYEzIIObVXTrWFstmIoSHwB3lXc+
Ors7Ix5rWjGCj9VXIaPHsJwBE8D2NFD+2mr/jFifA0OFYZSPiv2CQM+nj7bLK6dewOpUr0RoqNdh
BK8Y7s0U/0pQ8yFVYY5jKtHxIaDfQjkdeJe8dQ81prhT4lvvYPQDpK/jLqh7i4CzttjG5K/jflFM
2LtjvoTthdGvdL4OvgHsWn/rXVvZosR3u1VPk2ghOfLXeC7Ggz56jLV+/V3WYX9xpo3MSY8pbIpC
rO3k0fVdCEd9/A1CiHcd667eK8K9Zra7VIrReMzS6lyWrncOLF1D21y2O80vn5MiEg+WJ44+DMUL
vSRJ7WHR6kh5FA7bD9Q934Ypey0bEwrLtdOixye1YWSk1LSyP+Y4HHPWQtHoR8sE2pbhjPI6z2W8
MLireuK4AW1dPN/1d16euFsUiSmaEJ35XVtAm6pCiyCpNjt0Ui4Ly5VXPC9vhVVj1sUDZEQweumo
rvECvpr+ABGsgEWnNQVC01Zmj51xl9N9YPjScIlS3W2QY1ZQvqmJVO5GRu0KNmqCkwrwo9b25c5v
le9+TV5cU7pXnQC7ReU0xpOmiSfFH2mO2ARCD5TM4bYSqYab5D83Wb2zv+0FlXRWs8UBY2dxYFmU
/9wVVQ+CdH7ExvzPqDxuDCfIDzCZR3U9TiX+n/tTARm0iE0gzS8Ffr9XzkJW6N0VPtamMMs/bUrn
oAY5fabU4PjoGWXXmNS+keJRHgydeZEl3XoVmXLA9cVGeuNwcHO5AK7Q7gotWM79CR/w61aIBLKl
MqyToX3/ebcfnHxLRNu8pp9YTptEd6G9QcWnYmKGq7hIqkNiTPQTtKZI+aHiDST/HuaNr5GmB/+7
OoDQ/GolcIKtmPBL1wGDKTJ12HRp/OQZ3lMJbHBr4zBZOGkC4W/qYMRDzAXI92k/Iyg5ypSTZSxb
dZGPw4PwGagTAT1c6Q5p05v7tqLuHpgk/c6b33bHLkTmQkzRJI0JCVfKCRqq0mehAI6Vo5sd5s0o
cSJ87paDYuxaGJVOiMZOmTZci/PDvDvf8jqd3KJ5H87uptSIOdJlelf22sOkcyKfj0uyjOlRdwz2
K+EjPAXhNQW3ECJiZY+aQR209WjRtlMQRkCbTrFRHSPFWkvtu5pbZwS04UJXTYs1LSl1kU3qQV3Q
lzNo70AttdR1XXTo47puiYEouyDJrHGwbTx6QGtFxO+dQ0h3B+CKsRIiQhtZK9rAG2m55E/k7hL6
8QBXAq19FeP87IqED4p6xaEr1R+Ko7w7pL4FiuT09FnhRjXqoLBblzC9+yoyVl5LA5UpzgmoYIo/
09/bBdd+xGjFLkjfU9j2nZ02q3pELlWZGPCUrEW5GM9rdXA9sfJgmej6addSzoSZDaZAtstBr46U
hnbp1E9BGYL8KhhGTrVpw+Vr73glEu5pL5waPPPz5lvzfZ/P/fm7//Xhz1cwfYqDdYsM7ve/mVQM
qYvPP5MXKvZu0G9/eu1ofo4oWrRiqTwgfeJXPl8cGVZG3FDxvaxyYkfmBzKGp3EZkQQLspu13vwK
8yOfvze/lXk38nLBnB+gsDcoK7MM6a+lPXYOzpDMNgndU1gg2Vn9LQzdLbkZKprhblzhCgIibiF/
P8ybUQgkrqGqk29ZM+CDVxUIMuDl2cWyh7axtE0IpyFkxqNqwY6KHNJDqZVTDMvFV7qYiI5VnwiO
tgAX1JlhukhNBwl57T90ts2ZPD88bxrWQQdbEgQuitxAaqoj7pkf4SpoYkoN0WvQkJufN981b+bd
xEyNnWKaq2p6kfl+M7b/uJXHKlUDlFWrz19gJg8ZgNUy7MHB3pkuJixbqTFiYJA14ZofXEWtBBpu
AjKBSe7CV3CND2Zi2mvKT9nB9Uxiw+abKXxlmoi5HTCsTY/Nm85Sc0xuHtPcLGcS1hS6s3LnXuq0
cbKWrup/dv2pQwp3hkP38077Pw9/3jf/3vzs+b7Pl+k9MuWdymb06VSU+JjlKSKI6ZSIDB3CIHP2
R6/uSLSkB8AECH/L4XOTFpb15zuHqZ/6+fBvu/MD9dRo/XyKhxgGceN/Xvb/9CtMB1rMWVGBpZJa
x89nJwkhsD9vjjr2WeKh//23qyCqtyaXHBOYNQll7s61g3+/+c+nff5RZWoyf+7Ot3573twN+7zv
T//4/Mhvv9I5hbIedXh/+bWkfFqjyJ/+xR6JmpYv59dBwFvVD+r0rsnQSBKcunwyedSmyQ5xIihA
DKPzd/b5jc67Ti1YgCVZzPbn7fnuz6fOt+YvOshab6TIMv0CeVfKsExlMm71EHA+GNts1xEhj1we
uDYL8WYa5sqhM8f1fAT0owir134aAZ156LBKVkdaQXBfX1WE96XJPqqYPKWi/2NTVjYg7M991/SU
JYpuc0EeXb6Wo8kKg4NrflHimbKDKTSPuoR7RJRGYqxSbnAudsv5U52/l5KJ70YU2WPOqm7vTjMY
MX3BY/0UBxN99d9f++e3M9/3p68onw/Tn5/65003yjlsgqZ5sxvvq1QQUJtmgLcOV/pibHA2OAVB
C1B9jr2rdGg6zR79cYTdL2fFpdobWwFLFIRQcCzXbTDF0sM0oi7C3Nn467yuq23roKXJmEoiyhjL
My2Ic1+I4sW8Kparn+z05mqmt4+cYe+pHp7lzMN06WsfI2i0C0qqRxPTzl7UFxjROMAT44bXSOwo
tHygPq3M4WLIiKAohmCueXSJKowRmSisc9D4j2OJf1HGxmPYFYDWMZFkDFbYPEJSzrrWXysB1/o+
cN6KkmCArOnw9hKpsFfJyYwnWXplqW+Ob1ubVpDjVtvaFySDBAF3uBYFjKqMpMk74F0bzDzd0lXd
HgkHC3rFGN6DsX9LJ9b8jGxTpyReOkyCuYFjbcoKgLkeSQHRI+v3jtZ/HSfHSJfANwF67l1VOMty
VaVGeQu94Rm+ttwPqfyWumibVMRiyB8hNkrQ16D3g3tZjcU2b8OnFpXjmuZwvNLwda/0ISMyLunM
d9FSMNO10dtWXrAnmjS58zKqVYEft5siyM5OqL6Yg2FyiXXR7INvW/GxX6BpNMugTL8qqZqe23zi
JKThjjrolQEJgx3k/Ml/dQGO2+5jC4+ZoyaPzZSfARbsoxeD+kyesaoTqJMpUm4cRc1Wthi2jUUs
dT0is3ZtDyZHxKUwLJxDpVMz4Pv4OkoCqhwytgMEdgReRhu6Qz9QrNFlVhNrqVaptoRnGy8OCX2g
E8jI9HnKVlL0x74qSa70Amz2ohE7LfMgPhXLnJCGEwJrfDhaVVzxJQKGq7RtXGkOcaf2wq4VXLmK
O66LrL1rh6bYSa1H6ImtwGyg5EizuQlwtHx3Az3KxI6OXo3SXUKlfE640Cm2hHbgevs0pIkZkskB
JXvb1Le6CaNV0xr2KW7zZ6+VGj7BYF+gKt40AzVE1US0Sk5nsrTbwSQDQHlrdnFk3IY+IqbEB2Kn
Jn6LKehDUZSOtETaCUOFldEYawdnHnmhumVunWvrLEZhKwwX+cWhiL0GJlh9SxwvwEmoPdO/YQY7
oQM1rVtzdmcXFPMbdcJx6sR4H7WSoK9cF6fkfaTl/Fw7HyIf7ocgdW9aYLzphdFfPaBfh2wYzrTw
kospCd9lrtLukfsRsJBVz+WUSyyK6IwVPTzhZP6altSoPLSc50FJulWDEebgwA0caa4/EoG47tSw
X8+uoLTKnjvdzvesTwleVAgL0PvTLEOVAQlI9E0mx+Cx1UZnPQMkBj7gRekayi4exqcwj8tHWOGh
K/prpG+8SdRpJ8GyzKyDQpwRpWK6olosmSLh8oe+02/LwFC3NG36JZNNnFsKLCLbt7JtFtM/KNKB
ePjAWqYmlB/BdbWMapDkSE+O9ei89CQjnoxqxDBCJuEKCKAKQQCTuu4a+pGJF776hGRzrdCXXS6X
rpYi/07C1wGUwLTah4xW1q9K1kkI5bF7VmT6fagJd8rlhqdMYRwuR7fa5Meib5p7pAcPohTUE9hd
uWOu021RiNeUH048Ej6a25fGj6r9IJUvKqviS53johp8QscwLSCoGpMTbdevQs0enb56rL3BJltH
7jJzPIdJ/popqKXNst+qLr1Wp/+i4tlbQWaaAktKdzW1HzX9uxruO80p37VX4abjmajRNTymXDba
YzC8BVInhKk13tDgWzuUy/e1Gf6Yc5D6mL6JmVHNBbfcspZ9RKsGKUEO5T4Z7u2gUNdtb+HstdLx
oWupMOopX4AOdAmD8CK2QuVJEyqQ6pMgrurRB5vQ0w44mYVoFnQe5DJRFA8wUqseB0/dZ365ac3h
ZTSKao0Jvr6YbRquswyTnCMfVCT3Jy8l+b33+1UftvZWcVkBDor0gF6GpOogF02D7kS4mXI2mxUO
zvwBYTYlLT2/85suQTiqNchVP7LJtGdTrmtE98BUzoLukm/7uBte9So6w2M4VXroPzgeZGbND9E0
VmWOLa7znxRoMDepUggbHeQ/o9Xc2uFrIIzyQ6kscuoLPJw1KD7GrihlGd2JhZT9gDnc66gBRflt
qLmm2TFBLs3U6OOEKHfNeEMh3gCS5h6XFJ6j3qffo9DBaGk0ZMBkFsm36ck2pgT5ijmUGAOieyYA
RJ6FZLjwd4ywzc9e2DebzsSCUDQJmJYwCp+G2lqUIPnh4CfhXe02JYd1QsfDga3d9eldn5jxoQzi
cs0xsawscWwqLgyYOaoVZKtvlllfhkzTFt4QvCPjlHsvnYbthFr0kGIFLJlUMvUqnQ1mBUr3JLox
tu5mYb+06u1BVzNz39uKBHZU1PRPDeUBhe4CjNyPdGi659wMD5GKZYeoW+KaYo9s8MDbqlk4Xn0n
etf9ITtXbUrWBn3qQ31TJE1AqzA2IQP9lrYLS3lDbosBkX1vJFzDqIoKa99mVvdEaYXDV8HRWJr6
MtM9A5myNc2VuneK8+o2Bv+GwbtzzkboIB6ChOj0UX8pu5uXf+FPjvuOT2EzaOMroebGYlB9bNJK
i+J30Iela1AydflklghHn0gHxcejmBOdx5VoUqMXDxcGHT0Bmq8T5E+g9V7pKr3d3AUSrla4p5ip
vhpG/NR2BjNYSqyOW9QrcC4W84H+MTJTgbiMCJWu8+4gQmSb0OJNhIoulwGhip0+2FvKwhRX0LSq
1jvGce2iSgIqva2eJN0XPa20tWV6372SzlxGn+nW9wrTyto/Sefae4iARRo/ZB6HchvYLY4Nhn+m
MBwVw3injXpITE1Bo0hWd6NmYlvw+ueAVTMV5DF4xIZ+9jw8yIU5EJVHeojtGjs9dL4FRR9v1ZbT
tUZAtA5ldVEiWA39oJMdb8gXEPLM6uKdIzq5Ss2Uw6XJv9PMuTcboX4jjpdCsmNhfTXzNSG9K3Bj
4pbH8skfk/Hd9/DwAWtDba0XzBnbCPdlhG0qF9ghHQlAXzHJfam8A5dQ9Vkt0g+Z56BZqg5RrzYu
BmNEeC/c5jR6vnPKreROsyTzetQj6yBu4OBErDRK5tInluKNE8mbUk0zLzfeNSSVbCPNvhFNX+7q
qVyijkAPhZZnmzgu8g0OmZXvGQ1lYVxdftIhgAiJt0KLbX1xvPjN9pPkf9g7k+XGlWzL/krZmyMN
jQMODGpCsIFIUaTaCGkCiwhJaBx9D3x9LfBeq8zKsmdpNa+JLKRQwwZwP37O3mtv7Myp70djwEg+
RSe9I/JRqVEPOlUTYRpZV+Jz3KtdjIdQ0sHIxuTESDCglU1fRSzvtUeoRs1i0DKO2Ro9bbiS4LoN
2jb4AL31lKKZ8TObeOdagw4C5Dy7Y1jFT08M7DKK/TizJl/3zPsbRipe08/TV2gd4abTCQbG/YoQ
yXOv1QRWUZn6+5RnMDINNpQ17akgD51SoeMRVFZQyekTf/9lmomYJs80Rap9qpV3RQV6MQ2aLaQi
3KlFEkmzGmRzW14xpb5XAD/AF2AUM8x2oy0y3KRM3w4g4fUNZVWKJqIb7mIjf0pnbbjz3F6BXXC/
KXgsTNwtUSmewIFvkAXA3nYxHe+uqUeqisElW9adfjktAxih9cmrrSuM8S3ksZCyCQsH2ca12qlO
0l2ybG560fld5jwUsQXbTH2Q5ii/ijb8Jcp3DH7Tk5PisOit9xJp6UV61Y/CU8axM0W+M6t2pt6E
Olmnth1oRn8qFZTDOEHqByo2Pztwli02FuSWQ/6AFusYr78zJ6fFN33QfcbLkFUB3rucSdsC1ya2
GX3p7pNi/c1m/KFZ2RFwM6OdQ1yYH3RE9wdDTC7wxOWb3vhTHBe8WCUARMATcCWcOYD49w46/Ux5
1B7dNZg6jZYHHfhpAueJBDsZ5e+1GI2riU1/Y9R1RSxKuVwm3olNZTUh8dj08cFK4x+xQFl115mU
0Dtlh8dSPDt1JuApE8s8RUZ5NuPhMUvBCZX477Bqz7il8NNlBjgcz4jxXbjx4SbPjJLMhLkUZ3vW
V59+Ca7q1Mb2Rpo4gc0DmOG1GFfa9PB7sJjf9CkONck2msdkG+u6fBjn9g+Ue18woL4f3DHQ3Xa5
68nC83kVZkbACzp2srNv1zgy2a2K8upuTMZvZIiH2Kj5WQXFbGBYs8GcPOySiZpSF6e6z77qqFu2
yHBAMDE6Bm+EATXMjad4E73FrnbPlKbEMvShVQg1MRcnVwTR6Taq2d1vHxRi13Odzz9GJfuAyg/u
RW4HuVtzPivgU4sUJVLmorgn2SPgePPSunDA1E8wbEglPfBCoVMR9YFuBBcVZ5C/eDHmcEyJ5IZm
Wr/93RpYOWwr8b7ki5O65/uGPZDt82JX3n3BeQSwl5mDHqu7QHnuJxP/gMWgP9WteqyVMkgpdcSe
ZLPTbEnecN3WzjAJ4JXWprM1Ju1JjPMX5+s2wAj725yKbAtiMQ7GGEspZ6JTZts/GfC5d66KPQS5
+me5VOTvLIW214XdnvqeSBvum6AaSsVE7OaQ7sMt/EZUuqLfWQXogfaWq0lYIKgsnHUZ+d6Q72bz
rsZ7RW9/EugIZv2oEcTI7qbKXVuUg58y+DhwIm42OTeXT9smOxWlnu7mfLk6hLRsV6FN3zC7AURW
bgxv8nboE1Bf7dqhDxhEWGs2HCTlnZzL8b7jNHZHHf6Da6Y9tdZTR1fjUSnvQcPPwzKp52QsAmCa
Tbz2XUwYqYW6J4oE/kZPAxtKcSPS4px11r6Icitw9DBljSYFaKlIiQYiBB2VzuvRTLUeo3tLPY+s
a0/sWLdtRfIDe4g6201BBHxEkAENrmSXxdI7xKTY++gwx4MmqTMrVL8nftksQm6xuZ4Dp3VQuzVQ
6LS1QZJ1mHMhyZ+nKrqa0XC5xWJOnYFEuSC8jX2326SV28JZSe91hIHHQhiUpJnIAw+h4M6SGTo5
YEtMfeuHPFuNo8pKfW2u8p1mpdMWKp+jdeaTmNOvcmTGGrXFdABV0t97ufICm0GZX3TGt9bq1lm2
+W7pccWPJD9unSQ5Llyl/tS4fVA4jM/VOtyOw8x40PJAtWV8XzHyQggJeJL50HQEmTleMTMdHfoz
WjxextZ5rSrt7Fg4pIU0OpKQ9DvEHfMZkpDYdGASzxIqoFY3pL+tB5KottMHgp1/LH0M0UCZn+Mg
N3numdBZevN1ZEn0sBK/DA0xgGKQD3Vr1h9ejtFXZH9MYpg5j5vPNVnHgQpRUQDGTza51RNa71CR
dEO0D7F47kqPzGjoqKSVZsUV+SXe3oa7ISOlkWKs3aSdk+4kvQcftU66RUu5HhlGsImMPFtsPaMc
zuZUI4oqzZ0MnTBoAK7Ty2JwPjbFwhU5c1pfi5LUMNJjVHFGYHzJpL2CmkPw2WZJEDtW1vhiwVRn
NttZDAxCk6QYvBgQJsgWa/fQ9rbC7MND2hs9EwwsDG0nEuZ3+i+PCsquG15jVf0clNKOAMDSJ8Ni
GFLtXNHM/s2S4LocXnSB/z6uIni4UfQbrObAmPEpYrl4iLXiG4yQDzI/DVxFAGYbezkJUqhg275g
3SezExAqkEPmKNoefuAxSsEyyGJMyTa/wOorODfO4caJjeXgtq+wBiE+gVC8YwRvoWZaJLhOszsC
uiNUIxfyqLqZMg186L4rE4OBk9hzR8NjaLhRG2Z5oXYxCzLCh0bsolTvT7oCARWjbsquUTfFdzfM
ELgAAR4krjBz1c8qky4i8LPFCD9A5w08gWzkv/prevtEvOhyaSpvvswLxwXyDFPCncIfc9VUu8h0
o43IqvZijVd2o+Rea+XPWwsmk6Pw7dg0AvVulZnBDBdBUAkVjvtGTAwRByhJkeoPWvN1CwiZklFc
i2H4tHPn5JFYvlshrQc7w1orJ/vZbgvNr0sb2QTADXYS73HwjPlOVQ1nVmsCsqeqb572o1Unr3kR
mduWlqlv2RB6igo6cTfQRRlXCUdMdlVnpOnWjZSO7Ja44dwiO8SMQSDDbzsms9jfbP44Q+utsxTL
XovDOjBlSftPUllbVpU9mUb26g7Jk7dme0dRMkF+oABxdBgYuleKPRE9D1Mr+1PFEEF/EGUIWLuy
vnokFvj1gcYSYrT1PNQTeOa53Dxn9NNcmzaRYodLqFS2SyInzskG4El3LTAGNI5tZZ9jSBunVIWX
sSD7V5b2r7E6m0vs3lvELvt5ivvETpdPpTUR5LOe66lZakCmSUjNXX7dxPDh5P4uKqf9saFXlW5i
2w0POk8Sq/nSXhxox7b5ak/T+L2QGDtzYkIcJ4ZgMH5TcCUXIjzp+zVTdrbc8jrAurrPygw0Tok8
VXE3k182+vnYN+dydO+BihdP9G3JHkwcuaWaeu1SgrcYN6MeWHEtCI7eBUkmpzrCI9FLkewaUl42
aZt1u7luUTy4EBXMBicy2X4zgZkPTNgJ6Op1Jtses31SoF9mRhJIddGHQIwAGeXYW1TFfdDqBqng
lTiTIHcH+h4I3POcxdWdHTfRHuKbjUOD1mMKh2kDS89UE116bVZ70aU/aw7D96mjvQ0h8xcXzecp
UtWlTVbxIogq02J6ih8yOo7eUyVTebp9yDTBNdfmT5kMLZSb4ivmjIpwGPXcZtSKX3P6QJVc3oP8
mX6AdUR3Gu8KI8beUCjvpRLec8aNcIrgGjqtt97VimbclNHiUiSfo4RrL2blHrxQh2mCaNCl7aph
spFe9l17g76T1cJG1lZnSxFbwpCluwMRSkFSxt3RRvNvKO2+zvrsNZlS9dj8Ntv6UCSlemV3Nu6L
mfC8pj4IAADPOsr6XW7MjGwMMZ89cis1EBbEE2YuIo5mOdx6C0bzxBGFoNWxInEgQWEYM//Q3SYJ
9M8p1uJTDafvoCztuej4zOzt7dwZ3nnO1Z1WJhLJfVMfMcB9JHXv7oy84Y5y65SsXaIiksncjBS1
UhQEzXUFPazYBJFp1mTRA4Sd07xkCSJIA4UIciGyt28EYH9wimLLYcQhHbJ+1ltrOoxGvO9iSz4V
cj5YHVq90jWAGquPblkVNEPVPhVK0l0DFZJyVjsR0+zepQWNQiMpu1Ot4VyfTP0SF+UbLwGAsYUS
fLaMqxXz9AsmlD7i9nxfuwRP9YUUW4uK+IBGtzm6dFjiqUSy55j3c6b91sbBORRutewlUKd9lbx1
UT4FcTjOm65wBhqryTksFIiObOjuMzciYmTqc+K2f3vg9hLXzH+lrKYbC/kKjp/oDGCVgHLTIgbC
SFmNnIQgvgkThzYa1k97oDmsuh+qzIBGt9qLRdrUQxuxbklhhIe6IZ9w8pbHZhoI2Z6+C4byuyHm
dEHLZ746cZheJoUZXxY/IcO3xxLLGNI8gBpDsgxoZIvu3BPvvBtszg8mPvdxsM+Yjuyz4ynSBuvs
rnRn7cKwH7wfow/adc3DNG5cPdwsNIOe2XO8NWJAnlqQmm2cbTRcmsHgPdH3Vs+a9p3NXXlgZjj4
xI8aT2Ol7ic6IySWZyhxooSrjZjOe0dZl1SU5cUzZP6Qta9/fWIOXBdIskH6IthzRCFPMJ1ThHaj
2CUCnhXbTvmSmCMXiREN91ZHiMnQQ/gam0UGOB4JYB+poMyWEyWjovLg6sgbU0jt9cDIyoy08p5U
yR89kfGubujXkoFVG0McyKaVcVgZDZ0oM7idFHkKqH5TLZBtx/ubst67dofA1pEHM1l6X+ozSKKE
5t2UTlc74sQZhY9NbExgMzmWhe5M3LOZ7VRYTjs0vwfyHDjT4iRcw2rlmYTzX0tOEs7UI+GoI8PZ
i0a9R+t6ImVYEL6tPUbtkKJPn6cAHaMGnUTKYJhrWsD9Y1ZYI4FM8MzqcYoZczB2rFq2feIiWsAq
G4ZYVKwFZTGSGHBsPZsDzS53o+G/2BSdoixty5OukSg5sQ/XRosmSxZEW7en2oYC3FbI5gYIgD7P
CU0isDK3pyEXTcYbHAqGIyPJJ1IFs5hjoFi56xtVIzciQc5vmZ11X43GqdKX9MI5ueIokNi+G9vM
IoqqxCwa0XBdoS009Ac63fRYA1uO84tIRfoYsWRF84yoRc7PY2vzHToB4Wif/aFay7PE2IWLeU9z
AaNRCpViLmfi55oeXQ4WmtmIzRdp8UyR8ObCxF5DejwrWPXlWErcadTFDwVh6jTitmRlOB8WHkXp
TL7srY6FqXdPxrp45lLvA533TatNv6lmh+LPgMS3MovMUtK/yyEfckZRMrbRSK/2yYQWIUOsYxnV
6XVY0XPORKu37dLuWCG3YKbpPFRuR8YABy7AIOYPQo7BSXdvvFmvZMkRoJE048a2etQFzsS5U4/F
Phbm62CVv4VZjw+hezBzr+X8zAGoCj3qDyd/WmIMyVNzKOy+ejcl4Q958pyT1rbTeqe7LmV+J0gv
LonT8W+TuVvyZAWuLOiMmXfPTCI2HNN4MEV6kvNLT540VubMY4HM5ksZEx8ROuO77Vo8SRjLZmkF
IE0pQMRvDTku7OBoy1CiZtvs5ZYJJjnPGbiLrtRZOQwVvuUE0boxNIHC6BgT18u4A/NONyRCwZwt
cETb2aoORU4LthtP/TyM15cIsdIJIDTcsTdKpxoWPNxgWzX6jnyUwA0tRiUayDGzyF+RSk8nb2VM
z0yKpta2jv2o6nODYOXguctv4oOLk25a+en2rxIWyWlUxltUN9U+tEpyaiDCAsLnw7RYOEO1mV5S
1p4htO2cNcwHxDyVuQFW1jSRjblJhHK6L59G7ENMknmbiyFGlpiSPlXKAr+CWoyXuYkaUNrY2JsI
dBzQ+OkM4tW/2csKxqvPS/oHIdaFzF7nveW8EnvGezXJHsB4Up0kbKJNNwItcTR5stRqKkhoBrbl
cjbBDUPr+0CWCC9fqAPRbQMCsx6E6ams2n5rlLCeVfddJvnPmMr/wPiBri7qdTblBdrQkJMJmlJ/
5ckxiaafQs9Z5uBvbj3X4hCZp79u+ogpmmlPj0l9XsQYbVBKoy4nExDltVsd3Hh4ieEuQ+xgpaQN
9avngaRo9TaoKb6Nzq43ts1tDHFw1asADhTiLQcRjzzP20Zp+SdNlvxghNp2Nm3jaC/2WYRuCeEV
964n+m2azBwM3eHUMC46eWF+X/WRgviNjVeUVN1WRy5L5ZVHZsavEb73I2USHGGm3HRP2R06CcNy
VfUMjUmk8WztAdLVxwJMKONAwn6yPm/BlJJRjL7b3bc53ZNktDR/LmJmydVLn7n1LnJZJQo9xHi+
ZlClxUzMK9kKG/j/3EqeQVtx7EJs6QSkt3kPDUSV9mOSOBn6VPsuPaOBDF+ttmYYz2rvew6KFBLM
6I0W8y+k4XWgE+5FjMOZVhZlv6ntoLear24mv/IaXRT75gG+Mv6Ntkb1DgQnS+npLjapusVcBgir
xmBEglAQutHVQ2CNuh5o+W+MLuVhKJNLTEN2g7OkDdrW2bXOeFB9Kv+McJ2b3bgQylOazcWNx2bb
2Fq2HXv6n4AlnE2iBmsbK/iXMfvPBULzORXYlvPyZ05LbYOdSKKnIkPZrCRMnpBTnkQ0MXskWgde
1uF7ceS0nyKPLF+ZZ+ep6P9MqUFfEk6wNcvX2mBEUkulbSaR4hbv8nHXAb/fMLfAIghZ13E948wB
5bEJjeZY2c17ZOlwrNv8CnhobyVjdG5d4zr38UKjFkwTC+F8jAEOd+RvMA9j/sT5b9U8jg+akPpd
s7RPNz9BJ4wXBJ7lXUe+6IMQ6TNM8yFYCuetE+TMdZWccalon/bITpHHqgb553nYbUZsekydfIDv
1n3Rdb+ipibcY5hXAan9l/H5/xNR/gMRxcQ8A7/kvyeinH81c/ar+Pyv//FVQOKe7z7/53/9/UN/
81Ck/Q9dSKk7ji5WG52ObfVvHor0/oH4ybY829bl/8FEsbx/EDVLcpBLRC+xeyuW5W8miiX/4bpo
I6VjSy4VqVv/T0wUns2/WEERxOq6w2DCxS5PzJUj/s3bV+h9CtNTYb1ZegQ4A1S5noHULEGMocnx
Of+orcrWwWrt2f4wjRwllEQYVTMJmJ1PL87vRdGBdJDpf4BYGP+WM7o+OGlh5F1DYC1X3Nyi/+Kk
7jLMN9rCxEijRbASYmClGYVvd+Nl7lBXirx5mxm9rxgrI0fhDxS0/Q9m2ZVM8++vEKoQgn+F7QjD
vPnT//VB2C3CARpuwUy0PYPkGQtvNbKgVbwoMnypwKXnkfUQNs7Xb9KNq509WJwvfujgaxnRsmN4
xnMpW8yHnfB1l4iySs8+su5D0IUlJoHHrMXufzRukrn9fz10w9FN9k6gNbyY/5482vczKF1QAYGN
Vz70+h8Dvd2daVlBFka5n07wopBAnTAV6NtIJ+9oVXo7y3ui8yzJDryO04g/YH2tF4W8Rk8hMDsU
BPy9AJ2Ou553XwdDf5nMuDkmHllyQ/jOi2QFad5hJ+HPdHHyiIVpZMRi09+o1SHS2YTy3qS4qd0k
SCCAbpbAkKgb8qk3YW6kMyV3apEbhJXHrZ5MYZlIHQy1B7ixhSE+gnbXOp/xNUsuwk3w126hzlPS
7OjGj0RKw8cxiF5Ghpv6zRwO24jYO4E2J4q0qzZFFSNKvicjd3xDWswuU7brywThf8OTzxga0Yup
PiRthm6yaxgjENVzqsxusTHke9BD+7jeWvb6Sq7f3YDcc9IrSDq6cgvwiVSLcLNVtJ9aQSFnqIjW
ERIzDdhj3Druzsp+ImdJgjiuC/x9AnuvGX0zGUQ+lQ85lE07PqAL+IhG8bN0kYbU6wUemoS+4CBB
fehZA7aZ6gMCIq+dWoUzfzIdmLeVuuQ3aIAzYvvCj8+bWNgru6UetxIi3LTA03IsmhEJnO8+qreJ
1ILQozEiSlhlKV405ujX2okRerVZDCCF7oW3rMaiKvXbD8505HJcBJzaum7nA2Uj0/7RBTZnYMai
t0FH0/xyJOfCTgv5va7h433HWrQ+CW3A85LyR1z+CLdD5Nov0F5hd8vxR+ukH0wjHyoydzRPfTQ6
49gatUmYey+9BeaoZhJdSdGSukQbKNKDmV9CkRGd6LKgBk4JcLfSH5OtPm7/A0Y194dx3E+2IL+O
99xjONXTNvRbRX6RAiM7xENDQhLKy2JsX4Xejts5FW9apHY45LL9UAyBEgVqVXIBOsJD9rLitq6X
+FtW0f2UZq9wrpg42bEPDwQniOtlxBbiMXe9HWYQkMHdJRuZ+TWSxaNJNEQWcf0QonXxC0K+R4Oj
RyciC2aAfmelxQQp3mBZpqa5PYOI3NhNWczPYpwGIkm5UmlvcmMOyVWt7/syiO/RGQLR4EJOx5dx
Wd1bRg0Bh7euVCRDt8XBqFiWGq1VnCfoKCBs02J5RyMM1aDT7En70TeuVV3bmlxSKd0tYTFnWj68
wq4otoIypC/XCwNZzc6j979hZD/4qimzLWTo93SYR8aIZoFqbrhw0oWqPfH90a6fUSab0uYcVK91
vzZfhiV7S23DPtJl+W0aEDFrpsT7KC9fGzI8WDm+op7m223QkY7jWzHblM6k2Pgx1n8EXqh6Qsmz
s7h6E68Yt0WSv1LIZT7KMjgKxRw0Wpdt69bjLXWpRm/LeKnbLVMY+LSgH6i1xvIeghjzxoFLibdZ
xpT7t8WPvsrga6F5ibQ3obt/cMNyB6LcberBjxvDlx2mYa9/YzxVc6cgQb+9N1XP9VF62ce86IRz
u4eSFjHjOg5YPTcJjH1CLiNW19gBNWxUxlk3xO8mZ4tQcDyRObgbOlEoLCZu5/QyyLHz047tVyhu
7ds70ncszCNEV06RX/YUPzUTt9dcsLQLHjWKytxPAhfSt59FPLsiXPyCwxyrG789HtUhz8ksKXiP
SuTUZXW7TB2u444XpSoJbpCopcrXZYw/BQczuBUfhkXcwu0PUaVwR09HuycSp+Zih+yZvLVufbFS
tpfbZcLeYO6iMXpazDaBjMytMbQ24+5f6Rgfyzr6ebtElpHVLNOj77bEDJ7FCPOXaO8aBG3K5Cke
eYSyKj68rEGJZqhvU2cDqpi0b/p0IsSHc6U/GNkFYERJEJm9YxYFXWvdvehe8Hi3ilijUME6JRuz
xHi+RZs+bjXCajvD/ENZj8QnQQSxXvtWiFcakH3Jc+AFxbW86n96qKDiR5sZZEZM4d3twgxnNu8k
Ut9aSEwI8Ve72UKcXi7t7y4JmdaaDabZ/vl2FVkey4qIFnSF6kI4KWNTdgnd5O2sV8FEq+zMF+hw
ZxPcS1/HEAYYY7v9wkG/4dpGLJP7mlN+mJlH7ECk9s3gvK9KeM9kUcnXJbpslm2eO8ZGn7Hr1TaZ
Fuv/VTmG2aj+A7eBxK0UXi5ntPA41jvkmbyxnDCZcLHkdusvYupFo+jNWf/yXBIP06tLbhUfFdvq
hgT4DXqNl4H8go2da+hjKmtgb2BJ1uEVschzv3tDve8ysgrgjo7btE63hoaYTxSVn6RQ1EO+Z6jq
15bXNgRvQX9MEQlu82lnRvclWx9Cw20jlOXrE2yNxAP6s+7YhmCx6734iyjqfWvzLmZlAlsU0poI
bXwPOR53N/+41QHaxHU/6WyTvCebJTdZ74uHOQLZFEoi4qzpR0ePElUcWPGVJ6Sq/r0S8prbpC6X
3f28ijkMVpclVd/F9GIiD/aZe3+AUmFNlNVaOsNfn0pMr6zJHoo25PCbvmIhMxf4tjqMbqqW7fqa
wUH/NdDhuz0RDU0hhAU/09iFFp1Cum7cP+XqRCFJc105l5HXNDHNg2S12VQtL+5fJYiR4GWq823h
sY7RSqDUAiA7V44Hkf1SWeHBMa19HHObR2P9PHTLm+ccoVFsEHM+WKrYJRWucBgxt2ks1b1XB8JB
3buCi5qGC6kPtV0J8ZM49nNjPcy19smhZODu5Fbpof4eiIs4McviHhQTWlOMLdW6rDLnaql9eHWa
svrwSDfY1BY/aD44LeNWKwa6sr4Wba+rLdNxFh8jRLoh4brDvaGs4iGkEyGfGFRvt6yJkC1K7RrM
C/cySnzuYjl/Ri7UZgftLNBG7lwKMdvvbO3LEwqCEeFZOHJIYljRqIDwFswhDHinXSS0txLugXTZ
WokXHpGuaznFxjfnjT0CpXjbsAXPhfmzawI5r1wHGT22MQN/KuX5sKx1/CQI8Ouyl0rLlr018yQL
iHUxfN3WZFXWbOngmin3hBYFXs7rqWIW0GGmDUoG76V0oAmYORdM0eZ/WhT8Zs2Yo064zS1gVYjP
fmiUG5jwH8z+vV0XdjrupwTytS+mHs/M+KZ6RHH18B1m3Dqo2JEbT/2JWxDuitkxzMVqHGbxNzZM
DiqDIqNQbhx9xOjh5Ne+gZeVFtdK+51NCfT1kOC39LaPltcOH3IAdw1xi/pgjAiFsWQf0prumKeQ
vtKS5JC8F6eZ8aaOXnMfGVyrrZUjli4pEVX5cbv8vEHQXVvp0sNuHU/kS7TjpjzLdVG91XPllF9v
ZVBivmejQVLnuhinhvtyq0Fui3jasrkaiAFCq+PHFOpSXTUfZoSUhbey79tXr4H4h73W3ViF+1Ll
Cfnq7UdacaoxD4OcHqb41SKfJ1ooM7yI3TnXiaMPW/XnVvsiGV+D3djDLe2UD9TglaAJxnpQbWjb
faOM4u6m4EZk/+5xvIFtQAmJiuqY9Ml3YqiPOGxYL538EW+2P6Ytgc1HY26u7hLuy35m/3M5aadp
W22Im6RJS4m6rMv/olQQ1WCD2I+oNtwGPIrxHg4sAQ3giLi1PxSZqzsxO8+Zpx6LlNd6SLIP2QoY
BI1vgasWLdTs0X3pE+9lKogm61c1+mx/3HbHRePgajr9Qz4mx5oSnAPFyu61r8i/P5KWqqaUyycF
ypapFSVOHr6YEU95fe7TGKPMHa7DWjdgv6P+bLmpyvSbKpFjCPueLVSM/ZT6YN0CPFXe0/mgCKjv
Gzp/NK30TZRgPiu++oRFYimdE7mUV9gHmvq6XftybX4nIV3P23dkyVZQK/tDTxVT9O0zBMuzLNb9
RS0ULcnPtV6gzfGSuRy6h4RrBvjONl9fG2b554R4n409Db/L7gMlc+bf3maIkqqfCcxEeLpv7Pga
GW4AD/J+xIm5rfviw2x5rI2JwcHC1NgmXrmv2j8MLY05MVis0+/1iITKY13QnseF1e52Ha/7cC1E
oM88LAxoWwyt1wGVxGg8zvoEaSulRJrN/otS80M4Tr9vB2uPDeK7s4aQmdi8o1XKOXeMUSVHQ7zh
tAT0cHoi3kncEZpZ6UQLVJUCl8wbIUDJ1OBxAvh371Ziv3a6+yv2vAeZkVLgcH+VBijzzMk+C1sO
B6YMan9ROktMPbwki4OsDTIFCHRtPfzp6yklKQknCgkXHLcmE+FpQdVoQr/AF+A7nofeeS0q1x6A
0XJcL+2p98WaU7EeOkF9OzkR58VCQQhy+g1V7k8sE/e9VQ1bV6O0gKP/6rBBbjypTZy/2CQXLH1l
XiaHWmCTqLEDViQ89BVeF33NKq4NzYNSbl2KzPseQklU0IjYU9lqjxetrLsDYcnUS1G4nxAgwKEv
7tms7yOXSoxg0DszYkzlNZhkEEWBBCummVdm/qU3vEnrdS7lgPculRvdYSLt5t0zNyOu3JUj0skK
osaUlTicSo2BeJEDpJgWWcIBJ7XBk9mAhiZtjuO1yOISkxJhL1gbnQdn5W//80O1MsV14hKo/k3w
YlVUEmK9ojGAyvoix+lcJoCLRD28Wuufvj2I0KRYCZr1Z29f7EP0nUg4kp2JiwvDfkJvPHJw7PXD
EejYgBeeKURkyX6rlhWPcHM03z6ga8dU4MIGXE3Otw9/fYt7Iz/c/M63r2JW5gd1M+EEHAKLqqd/
/TW3b/nnN//zlxES8Ler+fa126e3f92czrd//eWh/ucX//k9/+3X/u23EjpKp4pOzd9PL789yYHM
bbX559+5PbyWmfeWrCqs2v/7kaGoOcbpXNI1RLF/uv1y1XkIS28P4PZBeZ+kmU93Vgnw0tDLTWw5
a+Sunot0ZzRWQRD0inC3hpGptlphKrfPI+k89hWw6Jvv3Atb8zBm06FewS56/NGTJkZw7YT3A0Cv
P7Xh5Gdx5hx7KcqClkHnAElf2QvrF28f6jqLt1aUYgeMgCjSBcNxFirEd+0kj1GWusfbv1hO5ZHs
R99ERRtgaL12qDH35RyZR62pzGNMQ+YYzsOjyehurzmcMNum/qMofauQA8ddNHh+i2zAz2W+cwxS
oI2MSDJcmLjebJ4gsDC0zGOOBrwISm8IwthaDk6hGF4JjEPSE6+Z5nifPYbA2To2zUzWZeq2aBgG
3zBRCtpO7uxEmpyHkqP8nWcvOtJ5OEq1OWxmIrWpQbRq71nMYuIHu0U+HBeaxR5tHrlXLW76hAKC
eGf6iS+pGh6RbjNGbIsHDXObXzQkdOrlTiav+MiPY9ZhdA77lAXNzbEVLWFgYc5DnntWznifoGcm
ltb504bqWlkAqgwXlTG6Qo40Ge1OFRUEGy7U4WF0mfTk0epBPcEK20IRDpbefO5dpU5jlmA/q11M
mZb7Zc7ij4seCAwUtvNhzD9JwyXVrO7+4JIYpgHeES4FKkQUm0l3tdP+oa0MquB8uo+IbYV6z8Jb
2+O26qH2MiYg93jcIqvgUGqNuOf6T+Bhw1PbtiihRYgyIZe7OuYhO1wQjO+CMjSyu8keLb8DHNJk
VonfDvccF5CkZyaDvEmMTYfjJchT0kwd2D+2KxW9HVlsCXV/mnLHoWhR4qTbpJbPsKM3OImYi7Vp
gdj72QbUTy0w/8RkwQY9WBVzgmiTuJgMFw8t9hgJer75/DDkGplp6Uxad23sa8h6yHslfy96r1d3
gmiHE9ix0i8Ha74bsmbbViPCMrJpQmv4MOC20YHBnuQ9m+B7NuMKcx0Hg77teF915HZ1latvjKIO
KgvFa+5wyKzC7pNHwHnFCD1EaaR8qGhbIKmAYhYuHK1iRCvzQegxQcq6u43ipuNhoIRL1P8i7LyW
22ayLfxEqEIOt8wUKYmyqMQblGRLyKGR0U9/vobnVP1zpurMhcuyLDGAje69117hKKOku6YB1s/I
hM54x5RhTYWfVZ/gcfqaSeR20DvniDkC7klMYfu2/k1riNrSvNkcjYS8+NcS0yDFUCcqNQNDTBue
SiTYrLpk9pKCHuu+/zCAXbOA4pXR6IJLiMuIPhwcV268Ecqp03bovhzj5jvIkJvIftRHAiJarWPd
G8Wqs8ZXt4svwAgvLtyN3mKzcGNxIQX2Ho+faxgCiRAwSb2KPZgGEQbG+xeNK5CKi8+hVr0ZpLSv
A6+/1O0ElmXA0LfrYV0lg38sA/GVjyiVxyBeITskI0q4Dx5qKKy7B+6WZnQ20URst/UFNPQFBf5+
MJBD5S6LoXxwH+w4JUYpYk5CahKHMWP8NjxrecU+k0yrctKe2iL7NHrc4ts2YtmGgDZIlpEGEvsO
XBW5o2QUDnWMuvzQCO9tnrz80XSw0uPkL13ZHkUlvgtI24PqeaU5n7MSFKHAXSwMEowncALbkMxx
aSxFP++tHTqJK/Rl3A6Q0829wh4D43Echnvy//o7ycZtJRniskByo+YhcZ1oSdpoK8PaXPWjTLZ9
TZjfYONXwQuInXYfZrp+LhmS38MpO6Z4sR27IruMXVazdxpkQ7txc3qyBtt51hK6M5wSdjjJXfQO
MnVPNPW2m91XkhFephIZI90LqY1QbOp1Z46v8xxcqOQ2weAyIHeceVX6MDHbz1DeIx6/isres9Vd
E1TKgwT7q8I3j+He2nPMt24A7xXOoXOtu2Co7gpzWluDFsAopzklLIncWfGsyFk1o6BwPnRJRUQ9
mfQhPWLBrC9OzLVZD1dsQ5Hpexf0I+0aR06sjKannKBLmMTbJKweoGaCWs0oTPGjnIq1MPJNprzQ
/Hw/CmoVu/+dxhPYhKhMNHjBGdu1L1thGRoII9A6kxJtgwU7U7IH2Zrojetr5xo3RPOPzLYI0uuO
4VB8BUwIHbWkYQXuEF2R5NJV1lZroY9HIad0ce5qJDnthxHmW+hul6SGb2Bb97HIrjOCtlVQIVIa
oMGZX7FJGUzOwAERyusYmU+eK3aQAeBLwTCpXYfEUYOynKgMaODilKURc4D+YA/dnbrmRVMdEmm+
G1N9MfLobCYjGkDwAwcPUKgBMLfsjmzyAjV3fm4iarVOGf4SMoQXqDRKkn1iYCpSejdt7v3CopnA
Iu7LXE4r5LjbtGle8Xs7ERz8VMJsUR+NeqjEGw+Cnc0HGTOb+9R/twmKomOvUdAMH6Hv/p6EdyWa
K8CveJq8l5yPo5/qj5l7aJRy6xsvThh/Oa17CPxoE+YOEy84wpgiHCPp3tUa5kAGRJ8sV9Z0I2mW
KFAga/hA4P0Ei3+6TfNQbZAprRR9JYujjT1Fn+Apv7CLiHJ6Rj3FyaxDbW1Hq3yI9rGE6lkwoWBb
6vYoVmlVT1LDwX3kws85O1viPbV+8UmWKk6PFx9QJ2+bo5OKGx7UUOJi7bNlJ+tSkCXbL/A0R2yy
YnJ/bxFo3dx3k3keNdyymhTPa0Nkv7AE+AYTe6NU2Yi6/t0kJz9lGZYcV8qe64joPNvaxWnCjmjK
lSyVvDspwp1rYMEEW/sJR4ubNzo4H3bjoW9sa1tmKTadhnexZ2LicHsjA7UuzqEHJw6x2ckFXsMV
4U7jZiZYt0t9b1tC7Z44k2bEnxsnCW9iEt/1RFZ11wYQwCJ3Q6K7KDT8P2b9gP8lu0HZqSlTven8
6avNxJfbcuqjU4NLmDFixWPLq88QnrYGKLcfz5u48s5TO/4gYSz2Jb5jrYMMKyyJzsmc6GPUWGsQ
3xmsUh5MwbgdyXbYFATgbfQegWfvxS1xB4jevPTFmumPRGHukUjTXsRlvdEmWioC2F7t0YJkC6UG
C7dfINxProauP8056N0JjNZEnmsTw2ykxq+ZIkkhLxmCagNAmXZQ+QmjyT+kmn5Kp8zes/v9Nozw
FfMkOHH18NGXVrQDX5pWzdTfKgao8cRHmlzQh2JpUY5QqTnT63k42yNKE40T27b3WlW9DSZrZEyL
tz4AOCWl09kh5klWLnAbh+u9OVus+bH/mAmj6HUC+jziBtcS4gM+59pLhNPgpsjFizbM924Sv2Bc
u/FMhByQ7htoc/0pNZ396JrYJpiPWQhu4unwi8cq2TItw2FADj9kwOQrBBijtar8+Cqc4AK79QUe
E9TRL1tSX1PruTg5r+aCXhiu3FM6if2InN0264+hfzSwJfeNLyGZvPIH6Q9EUoaZI+y7BvdXZ3iG
b0TURU1uVuesmPGCiokSsMuxgWHtlY4zk/o1n7Pb/Nf/Qb1f25T3xOhhV8fcyS8wZWP/5ilcHl49
Gjl7kB+M/RB/NgPSiH/9qhnX7EaQRdSPBMyupmJ5usoJDuoheihtGU4ls9dvZx6OSl7907TKjZW8
SOXFC99KzCuTv9UPhzxHH/sEWRmkaKpXhc3Hq8ywHsquEPUa8khqsDPiGHYGB1IduxtUPTtLIwJA
fa3+jz910KwCVo5V96vl+xSphui3TQpgoX+Nh6bSVpYVL3/XjHfpKqDj7BvEOgEuIZDVwa81KGbe
Tn2tbseAx0fXBduzRVGws9uTaT8qL3wDxG7o9B/15GU3Y0zAI6TJ+FSnJtjcsOv4DSM9QV1cD0UA
hEMC/LSvbSzB+JZ6vjqu72Ko/uq1Oq3It7IIb1YSHNST1w224OoNMLi2sunILHkS5UY9nHpd6mk1
9XYwgF7eO48hnH1Et6V+O/b1x4ZJtlGAmPCjzRiu1eVRb09dwv99q/jqbkwUx4pzKSTNhEUFx2Ct
mtCfKW8oMtULvtcyAZs9pbGCoMmfinm/7n7ptC2Q8O90frTFZEL9eBLpe6JbyaknPzUIVz7aWgMc
C4SCzLad+hbO2OtKhVnyI1jSbCQcy1kni9jIf6uH0jWwa5ShLqA7Fh9fY1Xi4smK4mcCrDjlo/oJ
9ZrK6jt++N8XFfFN9QoiPEDUU/EU9+OQslPj1dway9Oph3PH/sDDWGhnaFEw3UZBjN6+T7cuIXdF
865XDLH8srxMJsBiE8k7qOHNpsQytEQxuhlMJh2Rlfx4FNsWd1U6EnInNbfex5GucdzPl2WAX3fp
D8ftVZtYroUjSKMsrlFqBie90A89E3MTDwVkWzprCSxaRwzMFg7vMQynPXSEnzpoD9PENFtWerIr
M+SGoyMOhKhAD0nP0GFJ4Rg5bMwnuoWvYpgKBu7e40KDgJ6Nqrd44JAELFNDEVtc7arFvqjwWmK2
54pGvi2PpTzEZhEfYTI/Y7V4JYIVtg6CU0GNA9yQ37XV8KT+FIEwt7WiiSkqWAtpCK88uRuwum+Z
YHGIEEwf/+jhUO0S77cWdGLdYLjThc3ApAaIWk9AviUVGzZK5tZqvBdLpliGEIjoimaN1cRxjDkh
6tvsdM9ZRD0kHUB212TaBIcThH2gjcNLfsK8Y1YHVpNiuwFBvli7NbWnH+nXBe72bdD0RYakbRqy
9zQ1rzTUBAbALl83JAsQGnLAkTY5BA3GNWCsLG9A4bmYL12f5ZgoV/dRTmHrTo6z1olzxfM9+203
+LpjAXcKzJHXX35XfsWw1so/4E9sdVTIDF0MAFzSNfSCARIZotlaD7eiw7ShNsrzaJNkFNZIsizC
IQygVJSCuAH0Oqm1YNoM024h2d5kRZb+Sg0pqihMDsKi11mGk9TORJ2DHZQxQLcJrw+1qbWXYcck
NucYJuRqNSudC05ZO3MaiP8jGqhu9FMTAEbgZIcRlRpmOmZ1XiD8/FhUvMyFeVVBFVvp9Qj/b9gl
KCBXegiWjTdKvibktN7m1TOZzBM3KqNI38MvqS/dbWMEztaewn5X0MnM3oBwqmXoBwGfUG01d+7V
kq81+L4Si9OdI8gjdSwE1HyqmGasx4y6USNfi4Td8d6jWmKs4jxiVxFU2qsMp9+Jj4g4wZtjeWox
KRdWdBfbySxjlAhRedSpr50SHznOVHoyq3r4Qyuo+koPHiM3KzQ3RQcry/tUJiMyVv9UJKyLUXdf
88lv1ghOzG2fO7shoG6RyWOI1hdXXH6TzN61o1NRwQi7In4OViN7dJrsukkzFiYDkglxLUqgZjTT
RLbM4Z1lm1Cd8cjDpHiTvDlYsq2wAXp2p0bu0AmW+1H5AIbVdk5ncw+n4dS1EkWY+a4bDCfiMT/T
BzrreZLZDm4/orTqN/Nu6OOQArcxFsp9KC59ixe/m/74+X2AfSEsg4bQZw3UWd0LYc/a1orpBa5L
v65d9gADdyRzoIkwdHRJxhFiPXLsGPZWUTorV1H6/o5T1UBxYUkVFa+HIm/dyuTmjqTvUO97eM9s
cZyCKJFSDbYsJWAbAtT1FUkjOjPFkVEXLlwpQurex/6ZcdEyNGhy5nKUHzd8ZRj+KuaC+pduVxeo
+r+wnNkz7GFwww3c1+ZD11uvTkoDV+LawsgxG6rz4Iotx8FOT11mPmOf7ULUuRIF66qrdll4mfQe
ABejIUmaJwZiVGXqSZASg60ab3ld3ZCxPWcxPCDF8uLooHpkWCY7ggITbuDCZZnlfr4LC/1bzc8W
Yo4c2Id50pNjwZsAK76P5pA5LT2aHWdw/8/0HqBIqs+dIvA3a/BPIs1uplFcLHw4GefHH9qIN1PL
UNuEKY/cCyq4OW3jrtc3TsiBj71cfybC9GHSpzeY5h84ddNhDjB5SHknZltxZCChXA0JRlTyDpup
nuhJrGydxkgH3AhiJf5/fyCIYfGQGiV56sFei5DWU4H7G7eB1d/nGBsI5DmF5u9qxzzb2fBLMvoG
OmSBuANvIlEfkh2WlBEFfpuiard41zzXbSDuGLJtkqqfVi7Zf2TWOvmRMKJHq3IIaTJ/1337pafM
kC1JDVDq3ToZ+AhIKFmRkW0QZLqMGUUR38UhVspxP4yEklH/kkwWrYhl4EKqMROW8tPK7v0deX6H
guFcE7Wv2RTssVZmV/eYaXvdT5n617/kqbH9LOsfbXxKqiOm7qcsV7xYNfLLE5eUGONOV7TOVjE9
M5w3u8QAN6kxZ9bbBtJIVN7UxM5VQ/aJ4c12npMfNRR0/fq1NcfnzCBwS/Ubw8zqBQhO1kntPrFu
fpWNttI1zLSW2Rmeqqu6Ct6bUb6PExtQlTL7FEHMJmzg2Dnk6X8JMbP+PSdJUb4NF/8oE2q151vw
zmEN/4PQ3JjcaHBgu0NYw6GY+2UoyuTX93Fv5wR9lpBDscgGRrTxXkplgLkwt3rac5FKjam7okfp
HRvfxMGuuEoiYTWoWHRNMRm9iLIoDLzj8i8nnNRyz29cE4Eqwt2bcYfho0WHQxYscZr0bwPjSHLQ
4T704o4G9JdUXl7/YOZf/iZB/TNh0/lPOvnft01MnsF7/79hc9C4qqJOMZuhTTvkbByTNO4DD/Ko
xtG8wpQWs4FqnpB0GqhbhG/giWMozkWVckPQycEKoFyp4N+hS2QLhgmwZbL0QxHyKVpVgMngyxeI
Qgd/1ztcveUUBWBbo4g+DTnHmhkXz0MTciNAQQ615EeVTbFap5kiNk0Wn8dfrr0iOJQlUFAo5gtV
1gcxGz6Uh+pWuCYtUTwcfV1g8hGf6m9yFB9xcrD/y0Wz/j385+9q4Y2alqvyU3Et+PfVQuxe5g2a
hcMOflMrWYdXyYwSiRl7mZrlTs1zZzIWW8iUCz2CqcuxsoHj1NFCw3L2qoDUUkd7GUjVioS5W8gx
C61JSjYPz8UDw0jyU9a1XDmXJRTr8RMw6cdfNpttvQwmc1xJi6TIDeg3DzJrnrph4lCNcRjdRTGg
tLoD//814/3nmrEcNg1UGD5Mxv+QIEQ9UR1BErXogFtzl+Qo2VTUACpcsNyI+daQwNxmr9DNFEzQ
xyBekfRIRmFnLBQJXLHJwzl8dGp5xiBuy+Z3kC5bXTEc2xqK5VIwTGJ+mmAaVOpQieziNvtcmTII
rmVe8IQGcAscCPYf7RQWIzOigOAYVbg6aQxljrYir/VoVYztdvSIBoqQeWLJCMMjR0mvlwcMTRce
Ujragli2+uj6eBe56myzYyPYO4l9rBQRy4+GmqwAxkAW8FFCC74PGtif2U0P4R5F80sGNUF6rYse
gNOVcVVNQY5EbCmUTYzi4XEDgNnYIznaf4kIM3XvPzcwzH4QrVh4VVmup6sQsX9sYE6v4dMxj2Qg
VQU7JMXqvvNx+zHR6hXl+OBK18L9yOMoFTjxu+R1NkP8w5lc9xCbzS56mRWnrlY8q1KUJ3xe7n0n
cslL4JdImn5rCAHGQZ+iZNmUWqx53X7VDkQMEnP8qY/yj5dEN7hnu7FNriaODFjGwPbQnsFZOFAb
kt4VqyxrXB35pIdurb/JAt+/WYR8Hu6HUDxOOwQb0oY42cZzvi087SXsEPkWdT8+Bh4RqbI7aaLT
0U6aG78pHVSto3PCvAN3Pqs4NIxJYh76PBTTXRgMDd8pjWM4mjjaiccWrO5gTXlG4dWSXUaAEWxy
uLObmrgCJ9eLLVsb4o3qpjj4nnABO9nwFDNsobNZHQx0x/qjdvwmp0ZSRZrb5D95EO06n73JwRPh
L5Nq+X+TQs5qtCd9iH4IGVlpKTJps/2zFJS4Vl1cjQlmU/bRatFZKOJWg8mYDJuz6oujOnn30uYY
VOELO+VNtaZ00dZ6VthQnHfvY+C8h3qNRUEPpXcgNEYGzR4Y8iwkFVegUSPIaiDcqPpQxCAq/rWt
PN3gMP7Yw/QkiLQz9ZicjxQOfWJRhcvgD+6dr1GTHxamahd/VlH/pZnqsWJ6iICI5RJJhFMUE+2m
th0yVoqMmdjpfbXVMjrRRJSorb1rpsHgVawuVXG2ObYGS28Jqfzs52R2RA5OZn/5bb3qO8qBm04v
evrIhiAPOKQ+IIIXA3UoAp0dM3bKdNBDDA6Ryxdyx+xJJZ2iETXg84sWcbNqhalkty3EyF3bW0+k
6byHahfyJEWK3onXRJjvyw0eNzVp7OX0FKcDDABMb5l3mJc6nbDPU6ZSLcBDxEQv8Zs3PxovjqWx
2dD3rJwx3WO2hGFgQylXUP4ZxFhsDU//NYnqV51Ul1npJjpGyR3tcdBy+OthPm4SO7xqgOdkOOAC
YZH+trTdHcEpRFICBUjKe0PRHyuCKCC8H5EQn/voE6Rf05ZlG8cn0o84PZgZ5ZZ/ql0Y/mlnJaeG
i2zLGpJEWb6PBWbdPkI2/OftE5PxFzSxxqmHnuaQpzeOWXLBXOU4z9jzVWYA0OMVpPnKIdwhSAOy
6LNfVTlwnuiBg39bfHHoLY8ayWCbOtQZAPojhg/yy8lm8zmTYMnZgBoZLZhExNJ5L34s2I6aQkcY
AOKUwPfU42LTeHUHvIXxUNIl9q6MW3M9mtawpUMn/ANhRd/ne7fTHMb/fbGpgkmhpJiVSpvBXaeI
PZA0S7wjHOz8YCcRzGjPySrlk9hOThzewSq7s7Ja7EifvMMY1d00k26tJg0BN6j5Ph7IorHK8lh0
s3knA3kfk0a4RQJz0Xqj5uFqbIZktpc2NiBW+l7PQnB4iwhv3/ZnMvmuo4ExVKZh3UFJs+48j5DR
5SvGhijwizvN1J+k4Zo76GuHWifWNHatqxsgdw+611EQa1JKqCgj3kMFFTxfdgyDeux0qxhtfQfP
+GR6zQnKw3QQodROCcY7d438Wf7Rqu8sX6GoYwjaoOzPyjndco6jSrb8ewl5/WDbXnAKe5nu/dJ6
S0SAcUiEoYUli02gjJpsRioYCVT3Pf3PoRrlQ+R56SFPcwPlCML2hOgl4hgwqaqGpF4DIzqneDAv
kOic/fIql1dh4RwHK6P9qUI4LCE25JAfEkYq/mysQ9rQdTVazr7wyX8i5uOoHB1c5NZnMt2CtZPw
dHqVqLD57lDn4PQGw8OtZcDjbWEInvziVeB7YBGvdcy8xj3VqggJjQo+3dQSZdsnTzZufIfR8fee
AaSSUXcyaJlesfHfyWTe4CT5xxrTbIvlYnOyRdecptj4LSCn74qp6k+YGPY4WBTRrnLnbTYNxhET
HoY5oISn0bS9dRoxNmQvfg4j/zVLBjwsQx06C3rnAff9vqSHtKz0NM5PTjc/lC23C/YCF1OjtQAx
gT+otelheo5KaeCxcUeg4u9eRiXAUGjsITkN+9bI76J+7vb4+dMlCyHbO0fzWpAMazVIhijKbPSy
xGpAsE+PaRXCPUa5AEZoZGj+OVcQmaDLL/hIzBS/IfUYEVTew4gsY216mCwRjfuQwBDfmEqjQjOW
YBTBMK7F00wxgLMWJUpVodLHFW7dtBGwuhcfFglXhc/SqsmGn8iFrwNV7LzsWqUq+6BX/8lj98Uu
5MtSXRTDXKlcyP1oMs6LuvZ9wNtg5zPug8mN9e7MNiVxvdCVnsGpANpTG7PocLtQo/NpSvYxgqrZ
IQ4CH6A5ik4LPbs0c3ftUUgzrmu4GRGtjS6Ztb61W17lQphWEJEMi8sUbyA13hmx8WDYZF4yVFnL
PmD81RJhxUHWzBwfI/YaBKbE1LMB5k+ECyiyswHgvXZK+aSOz4VDjvgFVn/D3s+7SEEpfskQ9Ldo
s9uoqME6tHPK9OYqRXFTfFjFPnctGOgImxglTpsWSUCCCDKsZLWg5mM0bzj1KaUJQqM2gZpDSG9L
UCtIB1KcjDlcTcqDyO9ScMVV3/M8HdTnTEA603pBa8V3FpGMjGp9dVu4/UNM5+4lOy8HIyiycW/0
41V2xAXgZ0fgiRXfN/lY7fSWLFDq7oUgPDXICBqdXhQfamhkAmUZRMofq47glLTgnIVFfysm6a8S
t7gzOpSvKa7C3PPmYdLEQ6MH18iRzCrNC90t2hB3vDowd4s8+ZEi515lBNVr12wCcXBdtAPNfBsw
t191utias7gIzyZM2EVo4hCuxBnqKbZx33qPsCUex6K1dkMLi6vzmmO+oGlKDxhoxyZsLvgiUYlG
M5IIYl366q4N6o3MredcAZq1UteQshasdBGcxrinaLHOjglvik5/aFG+8HcyglXOHp4bDELXqS6y
ncBpGtT4zsJmjYEMKqoo/B5iDN+XFSFjbEeWIUNq1g8U0eNqAVvIviXuZsjfvKDbY2zzjjTtGDFf
QVecjRs9xf4q5UW3x6KHrmJPVE+EZAxrF8GA1eN6lxfFrdW0XZtrb8sTRE4IoYf9wSonPEKd9qpE
Ozb7A7uteFO154IfhDaViHAigrnyH9JgnjNG14hkqH0LQJs0pa2PMW9KGq0m0837lc/Wg9C6+8SD
BR02MJ1xlr/qUQKplvmtG3DpAr1GOJM+OKbrQ5AHl+yd6+jk2HZNb7oBH9r0uEE6DHZXkZOY8BD4
QQP0ea3P3h/ALfj8oxKBkdvEJ+R++wOBZYvNXqekqImSIoU6xheazZxuaRE1HiLw4nt/iP5o0X2F
5hy0+kW3wp8amzZ4k9m+Qr6zmbyKmnyUl7HktYYzBsV+jGG3PVSPOfNWdh+kLlO+TbToyyi5hqpK
5cDeurN3k6O4Hao5+NCL4scgipXZR/zTGfGT6xeHoau/lW0Gbs50vyC/6Hr1YzY3fwaQU0u9xon6
t/b6dJMGsuMlBjCHSrqPQlbhnWzqIxFG0MVcW6fRwFuEWycIbWdDfMkmHsjbTnth750Ytq41pT8L
IuLDdIi0kEgVgMCNzdB9+TbuL6twMJ79zP/0p+ABDGqr6qV46LH690PFteIKKLVfFd1KzH0wd80w
DpWnTDXsf/eyiA96rNIbnvuffhR/l5iVgEZjhePi8BJil7WbjN0c08lDEmc7bNFNzExDrZGi2trX
VU+DozR3rQalcRDeTolWVD+uWhJnpr2mJuNJ8HUT8GcWJ6lFX59an0k2IxhUCo+lP6qxalxFcY14
puOWH4LrIpxaFBiGWlRi1l5KE2oScuoFgFtwa1NVzV6LKKUbUd9gqACvNELyS+FXKJzZHstsbXGj
ZgCRh34ykNln8d8BwKLP0dE5rsIIyN/Da3bpOmyMn5J2N2JW4jrUvVT2g6FhOgKnI3joZbcvKrNc
GXBPjklrQMZyfaY4SY7PJnGzZfLS2y4fhnNKCWg0yLRbW62X71LXpR+D+I9IV3sYpPurq5WZsFKV
ad2gXPR/z2qXJUQGzlyDW3AD8Zx+DT2ZS+grUIY9Ya0HpVXHb5K8p43Z8Skuilg9mTmJcF1FTksG
VLs2Shr9YqTbW16CnbLjjqH4sGM8e9XNrU32YzuVnK7sSGlBsyjwqORCsce1FAcZNnEinC8GXuwH
G9VFL4PyaNXkklUzQiLEGneLQHSMDngR0xrh8fsstJK4C7qapck18eyrLe/caxlzdmXcU1QfVqft
oko+tMpYflHdhh7zSofolp311QfTNcDkf9PZCNSSqbSPqT5Smbh/KmQQu67wznUJgXb2APLrWSdR
JfyyqxjsQSd3LwoPi03H3GvzvWm/5pGDT9M4ICxRiA9R22j+Wr88g03f4VpMvglbKJFnPyRIwP/0
Mm66Kl3n+QUzpFWGnxjoAbfNollelCcxxqPsaNfAFh/LyG2eOev8bv6QgXFOdfk0FAT3QYVXUa+Z
YimUG3yEPxbYCqUo52rcf3khxu7wtsfKu3ZierXzcutl7nUMh/umcva+6l97oApYY2i2lK9DiOMe
XpUMZNS42RWIZXnxSz+p6fg1jFqE7WmVAfkkFYRzsUJxEPw9+dK6ubQ902OmmTulQFzurszCZke0
J780oS5lL9gCsk2muEH1cOjCbpWr8k50bM/LLVeoicwy1FCDon748kg8AwHXyRueX3Ob3r1jcVnp
JXH0PzhvQWrU4t3gsnMGBW4HCjnGn3jd6gG0D3Uk+1n0paUVVGWu8t+RtIFLG5QoV2mieqmdQw0T
UyVDXT5DqBbM6lNA54ZhflM3x95jNtF6VwZNnCyqRqqIG2KuhVwO/vVxmghSVsN4Tde+B3t478KR
8CrmlSKL0k18SFxujxoAY1kNWpPU2+W+WDAEjQELIx8eEHxyP+sYa1IzQ9rEGEtNLpYBVud8hn73
vGiJAqTNKw1SoyOJHZ/8aAZIlK/xpEFpCGMMyKmkl9dqAxquckypGDXy8BkQlMhxtNCxOPsLYnZU
BQuoOslzpBZk3dM7q1q6t/BToAc9ak15CXyl7WXjNXI235aaKYk0GA+wvSmEpoOlTjwMKankuvyi
6jGrmjYF1jVKL4g3hMK+VKVlUHouVzmN7beRutOfqJMXiZfx4klsdXEZZi7Zapxi2Sqi2jHC/jTb
0Y+a9SUx/BQpCKdO98tjOWqqK2smqWkjrjT+P6WGJHrSvDufT369CIsLtY+z6wPbkeKT7BcMaIJ1
suDNhBlAOGUmoaYu8M8IPKPaY4Jb71K0h2Ls5E6NMKGaMfPy+ViK5oK8+b2luZUieEH6wOACLANG
vXmf5fH7cg8JQr923tQgWPGqbURIgd+pZD8AQSWJwyCQ5e9Hl0VI6ysBvlLzetqfHJACFVOwR1tC
maHuTH/IbwBHuqQPXnaKnoG2MU/bjEJpSk11MV6XEYcsMCWo3ec5fum/nbnC3s7m7Am9B3Q5t5KW
ekVIEDpShryizH8sr7wlxXhJyLp09chY5t+2txMW3ONFP4n5JOBuzclZtOV5VmYChZdhtIq1MHqA
yqZvUIt1xtxt3Sl0SpUtzMiSDYmju0VVqOo5DIeRjxbIX5VGcaGNOFaxy5U9WE0WBbaBDChR3Fle
tXZRBW3LJAQ2Tlm16sZi7IP5rv1kRszLdG0mZh6x81gTRxNVPwthAIo9M9Oy24xW1G1uTaMZMMqL
C/6fFCiRe0MLg3F3cWOne9eDeafamURpa21cx2KP6lgNv9Wul9ZkFBB6QHMUWauRLHKFQY49NeSi
4Ob8eI3w0sHJgXXtZ0iDdbQ+wL2wzv7qRGXoHEeM3dbLW4iHCdgb73ZREZbtxM/LBIOgFlpNP7wu
vhYZMmvOSNi/ZBNXeAJktd6vM8e8YUDKUJz7ilwkF96N/DVpDM6EyeVeDINoQ2oTvWrUai5kYDQt
NmpzWgixigzxCzNHQcdL89fzsQQ1+tjeWQ0aQmKWxVKsoIS6lKWPjjb+UVdUPVtsNXRkStHRmoxE
FCaNL+eG6VmNF2B2LkGQpVPmuwXm12lMjU3ZFH/6PLlXlZPMKNGobXd5mqAqLlk7jFVedQMYJkQj
WhgjLrDyTZBfgEEyOi1VSDimbeDfIU/LntEqXXqaQmjK0E+u0LGcwmbaAYtvebk0egzT/8riqWzI
P6V19sFyscxdNy4tXjXJeU21QezOQLcbFRvlfAFMxHhHKRyKpvvWGXho2JisyQVJm+IH6ijgbugd
eyMAT6EDs5Xg1umGDVwyHNWx9oKNMfx203SvlvuyJ+KXy9P16W6Zh7g6qv/cY6RECbaUmXrsQ+V3
fvsVEoi+OKd2HK99vwzvmGmuR6G5G4WBL5YFfuIQjOw/LFYFhhLFxzMob+UgliqoIZf7BxdmBBzA
vKsiL6xtI6Ozqr1sj3loTfbLNJLSiOM2LD7vBUPwGhr3ywImLDiG1s5EgQ7m82KO0eQzbNushe2J
HmjI2Eb9IKaHtsivyasnla4ySw4bFyv7XXuVNkd3lqHMKnyyIuqf2cYAKdOQngrHeY6ZgK9KTR6m
jjVQlhzsejAYuyo79MrmpfCqe60naowx5ac/fi8q9ZCUntYIuOY9WI1Pk+rUyTlGqev7A0cBESf7
YMS1WhEDMPHrgeHrdT5wE1UhMGTMPmSFguOakAtiW2OjZ45WEj/1LHUP9HGg3J3G+rVjS1bISlGB
xxj1QdAZkfHMKIfVvzTQpH0/W1b/OoyTvTb5fLIsT/aLx1LIuERjajv21mYaJ6yyBeTbkQbDc7Pv
rK6Oc65TArpyZXuK6quAethlH3NSfJoxWwTTuWE9Sp29DsqW6UHO0BDpJGJr1xC5xtwljFOfodTZ
T4VifOTj8CAawsZmM3mwfThYZNwAjCnyVB1RvDvclYCz24GjJZpd4ssl6JsAJd3oGL4ulIvO9alx
nOjsUqSsRcB+HMpvj8IWbg6ql9IrSxy6qJN0WbwXAjWG0+AC1Hg8HsERG+5QiF2Zu13IQzGmzZs5
oj1tQzYlO8/fJ8daWAytMXymXbvuE16y19wIVMz5KCmO1UmuZmKL807iMgARDg+K6/uPZuvbBUDh
oxZUJW+LuUqCAyx568/q3BRw0AHu+xMOVcjIVQufMh0iOZQ+Mcp/V/3bsoUu+1mZ3hKXpsCq4VLa
b3mQ7EOywSi1VKpo09x7zF53tPk3DRNgo6ifYvE9+P1nLZir+ymfWW5SsmHbma0nDwGmlZ1bFYOr
xniLVQjFeL3CzQ/89aa6uzIKDn6CAzNEHaskv0yP9kKezSFW9gAteA385Z1dBydNC/eFkX0tphyF
xg5XKGgaDcGqUaSPKPSvQUcFFlpUYD7buUK/PEwBFk7HKOO70U/eYRwC7k2rBeasGfWs0RPug8FL
Dv/D3pksx61k2fZXymqOawAccACDGrzoW3aiRFETGCVS6PseX/+Wg8pL5c3MSst5TWCIhhHBCMDh
fs7eay9gqEXpNZDAEHAdWIQDqvmXSES0bpC8IXliZuR3/sqqkrcFLGRLriheITZcgZ+62HqLm/Sz
AhipyybhfZg0ivrVLZorIsrXpV2H2m8/NeXT7DIPgrpTwnZR3AaqnEoz1LeoLRs6u6E6+eq2eMSi
eVwawIZDx44chJXleXewAG995H5bTBkMtQGa99b/pJZP48j0vgDIREuSYl7vKIIVs8NMSfw6KyOi
xDPXZA+9LcVhUyo78dhTnurWdEgQstr87kaDEp5kVDTWCq7TE+Cj05/DVNTtesRvMFo5nmiM9mu7
l+usIWuZRvxDF6KeVd8+Bze6HhqQWVteKBNelFYJ98Jhmfsta7dCu4kyf0vyH2lGMrLxjDj4v2qE
jwizCfdYIdGN9iOY3zaWT0ShYTsJ/O+hktSGRr31GpMWKfMQUbsPLmvaU9SXTy3B9hvaO2Bm2xu0
ZgjhFUpMrdJGhUTC72fB8AagGv3sM8K2KGLNO1VeL5rHxkJzvSxvWkUaW9qoXWe+2hZo/85+Te0R
R6HCSaiVjaqORlwB8wYegxgdbIks2VIedpR9VklBLKQhce/eTp1+DYsZqYBgfWbZFUhWJvBO7ryo
EyLOkKaZ+GrULHoRwCUNMy1njp6r27hmQZGpfzRUM4C2u9UOss7yLSEbUEKM5n7hd5EMlNEu3aGb
d1kBmrD7aLduJdLwphAh57Kv7XLydN8hkGWHcdOUj6o6PhfkOGv1iyJaqTUjjY/PeFoOVVrdKaZI
EdmXmaIHRWTmjKOlGPqfwJZ+xUWID5ORnOGOceUum/XHhX2Yqo/vaZdR1/RtleAhJtec+k7vZXtf
INNtzhQxX5YqCyFa9jpsZhai9WdA8jPG0wgZYCQ26iskIAa2LgmtrhLzFIUvaKAggmGpJdL8S6ov
XfVFQqkWnsuZOyu6nlqDLbUnahQnweyF1KYfQtVP1bfslvM1K92TU9Kum+WPbKiwySDR1bOfk2Ie
OdarGY336ucRtkx2Ie1NhnuaAZLjkF9Dhe3Qs6kc5of8plb1gIWPCzptPPWwyRRtxKWxqtTMSn3N
y4xYldOX9fXocNIvtCL17Ak6HGpxpszLCrAFr4DzODlPaqBQV3A8R2TyMQcZY0QSZQyUTVO+TSrb
QtvaGethVg3f8CU/2w0Dr1ZLJtxwavgmZjXVdlX5HtblrRzxqymV59yhuK4r92G5kvSofMAd6Uzl
6e8vqVccos8SYGE2Zyfio2G2MUR11yTvntVYs1z7bX++Ia4o3KITtaadQrF1yHFWZhD99OFgrGw9
OhslbMMoL7+2xadJ2I8LQUpNeqWYv6W5d8aBp/CDRBzMQfDU3uhN+Fxq4rW8t3aJVdibmgzaZVax
XGw0FzfoNO2QRLq+mqqq6oV50wBLgPvfE6AxHLFJ3SLR/9IM3rjCXf+YkwSY0UnGEvFYmaagkRgz
dJHFoea3Wm5p68xfkeL+mTjv4b0aZxgUA2wbZ6MZiP8jGr8TiP8d0dh0JRK/f000vnn7Xr80ycvf
EY3f/+gX0diz/xCGZVmIZ2yp25Z6vV9EY0O3/tDRnHOtQqMioBf/93/lSEbC//lvS/yBYgvZlhRI
fDHX8tAvpLGl/0cIY9P5i0ZRdy1btw1LeI4upM1H+3tBWCo6TZ/8kPjP3mrHiUK7X1+J7MnIV0WO
sOx9bP7z+4KYV/HciITv//1laivUdgVcudraGCKLd8t7FZWkD7f8ZW8pSpETWVOZ0atL75lxF+fU
m7u1Yw77CgsZkS71Yzh8wT9iHvN5cLY9RCMuNcZzppE4KCH2IKTuTnlePzE0OHQcygpb5QvXRQLI
ZgaxSK6E7Pq9Tq90Fv28JzTu0XfDryWZ81Sfp3Wric8thv+sqbo7u3QFRjA0BUNdTCc/769p3H9x
c9VcrCXu+JqVvhfbBEw4RxN91y70Qf6VgG6M2kfPDIF1E2Rf0Ny+DEMlcPeS3dXBsiLTwjnZ+gBO
2tSeM+kxG2oxFXSKtNeJV6OVlOf7Vc77rEBIMuscKWboQXH1NHI0E8zSoAGd7lYvfCx0ERIvSZ+P
RD9aS0Zjb5qdE7sYrhKL9mmZfzHj4EDhvjtaWv9zsELcxuQeJDozwq4DJwSFIdsR8ULsQE5VPv0S
8ENtHfeUWL65KQRhFWPe0wpB8UplVsMlOuQ3eZ9iohkJo4/GdJ9Pr344eLveBXxHpEi6m1mtOLb7
xQsyb10grdz29WMu5SvVVZ1Fud5ep0gnqqxI7+qwCvddu5sRK25r4T31sfFploW9s6xy3zjZ/Vy6
z31RNQjXiNfNgwrrctfjSayBXBP9fBwT7UrL+ihItF0JT/zoo2raDiPHAWWib7GHq9Yf4PSm8os+
YFMscl1i1iDer3PwvIaUrmLadKSYcxk1gFfrSNUQMMbIuSmuEgU50W+nezjS7ax076WX+InzMjR3
/lSwpCFU2tB/FD3xOrH9omEQ3lGjLzeRJM6nTqoLpcBsY3FC0k+q81WXJvx6RXlbZp7c5G6MKsQI
q22EH2Aec3nKbJZLhEVzfIhjFw0w2wb674EsvuSFU+KNQ9XU9f1ACqF2lJQRmirbWhXmahNXyDih
xiDIb22mIZxwe+IUGMH1VzUeMIf6+9QVAFoK+DKZJIJTN7EJBthtiSk74I+hSAxvhlBg53taZ0x0
O2oc8BZ7y3mI2/RNp5K3Du0jcUeSJOupPGnWS+4wUXUaUKM9sAlvsI+EVb/G/ehvRXtv9cKkplZs
xiR1742E+SNpy0mYbHVj/D6n/XM4whmwE1QQqMJe3HICrKxsnEJ8dhVevBv4rTSzsrcxOlDv+2iU
n9T4SgnbgnKDkcfp86tHTM+h7Si3KfkR1nJ9n49+eW796KdMsgeGx+3sBfG+6IJiGw0e+FB6B0No
0irZWp14ZPb7WCe5f9CoaS8oo/eNg+A6s56ibFKZGOieanmftJq3QSZSre2G0GuybPSTNPcxUvY7
J+n3A+nYtAX1MxWhjhwS6zQWnBMOfm6Qiq6NYfJKkeyxzeA/cHZZ2rxjABC2QeJTtyKmcp2ZBnG3
GrYQfFGkLVOsx/kUV8j9piY9pxl0GMIXZ7Pb2WKwWf0M0yWeyVplRJmD3rqKDNRfBFDSRNdASxnp
zXhXpSylnKBxDk4morWTfJ60slwFTik2kWdfA8f97lT6cKntA7zd+KAzp2WW5z4UpJzvgpRp/UDL
w+6giNniVo9GnHfw0rdB4k5bzfY5xeZmuo/6Ib/1K+UOhIYJ21ua8bPl9aesFKQ5aROlFqzTMVy+
NYK7Acu3v6MYiDJnfiuJ45V9N+yBO+Vb07K+lVS4m+5ag1SqarEpLXpz5cQaMMwA90WrziD9PSIs
Bu+oggwldoaVNXowZLeuJpdAzQ60ez1r3zvLZZJXAgBA1YMMyo+ijdlTaS1doCL+xu/RtKcFJlyS
ZkNm4ePK0Ca5DUdyuvuO0m6owzMNW4QZeNOn2N+pU2sEL3Ih2hvdWPxqZvrRty3Eema4NmSOz7TQ
3qqh/8qAxL0EU3mdcSnC4rUshlsuBkAwXOwlIYNuaKX3nk4qYACLmUbAph5+gj5lCp/Vb6FkgUjL
iktl+3Pyp+7UJCGOnqY89F21KQwKta1sf8ZjOyq/IP5Jx7pEdvk1t41t4kSoibSo20hpcJTHUEAR
8/+cWwxQeWjToe+DY9P2B9SUFARITMG5yLebKqshJDdh22hWxrC4hpbxfRjNh3qaLi2+uWPYT/kF
+WgbBKy8zPSLQbDHKU9Ev29zoC60UO9cP/9cYecl84v0HuAVtMWQSE5+NtPPy3Bf+kSwkM/rokXx
h41I7HFbtEQB+9mbF+XNBk4scwcTseBsnb2Eczl3x2eEJvrer8WLX/lrq+O1A6f7uVDoTSu6EIk3
X+Ymup+yL64ZGCcuQI6FWglkSLBNJvnTTkdn5wpYdL3Zg4Co+Zps54GX3FddwqA36LQxdWz5Bkze
hPLvpe9CvKNeDgYi9A5WMuL/preTIEWVVTWd3ZaYNmYZRVNvUM44eCBZYuicT4Rekq0SFf1NN3nN
pjSMN0V/8kAbrAdZUsyzo3Uf5z8pwVKMYb3eMqWjdk8T2aPZ0DeEmjdZT/ZSBK24dqCx1H3N7KIm
IgyCa4KEcOMqTbRkYAtIN4iCQtsB8WEtAS9PoQmR694xj6QNPqok7pwVk2A43jbRcICp8eK3Ph3K
onF2vQA+ftJQvBww+XqbYtaezTimMtI43Zm5gly1YJK42Hse/4xoN9VIcStNqu9GqqZ4LjYrTSYX
TSckqaEW0ZpwFUXmbbqAAEcKXJsus3BMePN+CrIWtT691RYrXMOPBeKuwcxnlRt9istVKkKu33YY
r2O3eus6Bgwh4DU7kUPKokYFNyOa7KayBQdKVbEcE1q8b52suLYUfQ0jd1YdVieKTphVepG9ORO1
wjHqGIuIdIxewS3hYSKYgfDv4ehMEf6G1AMlQUD9ZXBqoRootFQ0k9NIMzEzTBAvZq6sZeDQ/EhM
BfshBoA8hnwiMEjXczJbB4K5W5pwkCJ1FvWC+n4VtrtaGvW+j8OHvKyTC6wOE4c+EwZLdleOAeYg
6bGadfD7gc/hmfevTpO8zrH+vamdT344wie3RqbMXfetCmd3O5GYcKpj6rQT13f03tNnrYzig8wz
FYQlHr15KCljIMstjZXt968WidtaizabQR2aasqmnsI917ABMBUhYqL7QYfcxo0RbTNPtHtZao9Z
5pb3dryO6JwRhIJJEvnnLvDcK4G5MCENLuToEPuNcCHBzCLArEkMEa5+4F6NU2/SKiKcfCJwOx2y
Wxus1R5WMAgqpYsjdtDZBbPWI06xb4u6vqFXGxwMYRUHPaX3mHNd0/0CtDMimNbHBhoXqGpgC1H9
0ohhkho0fr00OHkLmgzEiQIQpFCKGAsBnAGO8qLHQb+jefKme0l1bmJRnZc9zNi3wtaNo6mNTBud
gX4zwXnMFmyBAHp40qZM2w/JdEHtYt+EhJGiYG5J5py648BlcxW7ab6P9V7bMkm/GbNEHB1XTdsd
T3npmcph5dDXQCWvk9GNYKBLe4fxexVbk3/gQnGpG6c9p/5Ecdif7ydUGocxIeNuwPI9Oq1YJWMF
gaFHsNeDq/AoRB/9uNK/gE65iw1rPRpTu03MgBzr2NlOwIWIbRHnrhzja+W714yBpDOKC7lm+t2I
uFQYUwigVD7T80Wrb/kqib54rJoZG3hZfbKVglLPnYOZPTS6O9/NOuivas6qnZtTSPUI6NxHppRI
JX1nN7hkgHdS+6QD2oX7ZgFr62GoprrxhLy4Z+a2Aks13AxmXtzm2Ln8AUmuy+S0yCvmCWoDnO7X
5i/3uUn6IwqYcfh0Z06l23NZDDraIdSdEriS6l69dKAtM55BGRlPJAQOIDlykNgft/sM0bTESSI8
kxJVnxH/mOfBT5oFLNdmrWtOywaTFaIJ0ZvnoEKy1opuLTHNqqDOBvmel6ldXXGNltttRayYmMm0
naoTAbQVJnGutYcIVFINX+i0PLBsIlGhfgu6Q2dhZjwzkKN2jUnUHrMB2WdgAiiz/JhGhtrts8Dd
0td+onlWnKzUzX/bDE37675J0+4ry653XUPRvgvyYC0VX3V5jWWjM7CzAHH2H3e9v0FNDK0BO26z
kEKXd/Dp6AOVUm/2caeHio4W77TvmyjHKkwDj7mWP62X3doL5mNgXLIi5WxAUU3toDX/trtQQask
GhEVardksfOPWa02b9tmlPuR+kHSyPbkdT5+kZC2E6YPQ4daE7Ss+JWcpwrK9lSQYb9yurDb4N2r
6R+q7199S/KSkFaECGZmxujr3i4xwdJ66qdZ9sZMKFYCgnau2qcPpOyyV+p2P1Nkdr6CtrPIp8Gg
K223PBVlNxcHPIlofj3CViJsuqEwcXjnKT/wctusterE/GQ+CE0QTFDUxMHZNVZE9qw66Q42ONrO
GOpTozbLXlq31rY1x+dePdXXN22L2zvCdft+8C17kasaAj2JdWsjTpP1crTBofSM7fKP8yOpA7EM
V7Ejkm2k/uNWHWqdZ1NJH7IUYbsh9wFhK6dlY/fQEUqrrE6DCkDQg3y/3DUrpK/HMnSV5J9trYf3
gVmmPC2EXkPtLTdhbRHaLbpX29Vb8IPtfdXSuqIuw5EZ60X4t111ewrjaJN4mfEO4fUCjWOh+RO+
u8Bml5uzhpzHrnMvv3RUfaFowpTV545o28x/x8lqLBm2oU++YihVk0b9B8s/tPwv40NXGMmpoojM
b5KHMItNpy9PDAgYrc0838tOnhZDhKNhqqgjsjQOrhUzlJgPtjWg6+kmXBQxJgfWAWwSThRwS7EB
op5jfdlwTv/am2TL//Jxe3kYXRp3en0ybCFlvHz8ndQTfcZkweu0nQlV5y+vNjciOzb6G6QC/rfK
4rh737UAdzOK4xlc7oxJvlzBLmWc/3hmj4LkNKrNsrc8sR+5DlO9mWgscEiYMQAl8LOH5ZbucdAs
e56ov1ZwebfLrTqh1LbVA9D8w1zam1LLo01c9OZKMJ19/wtb7f3lpjTyvScZVXD9NMhz/3x5IRCy
J0hH37/b5Wv1XOVpUV/1shn+3Ftu/uUp9K7sQ58zotvqXKTMxGFIXAJd6KCWB4eCJ8tsKyM/lcFz
NCqkyUHAMdio0cWxQUq+71aTibQ9ljtvvCsmG/s4aJ+TvwxOGKLyk7vsUsatkAFwTWiLe235NTv1
o/22O6sxz61ZSUe4drxlkOQSzlBZeDnRYBZgUJV3KWTvbktNf+LSV54+Pv5yc0nEXPaWTVhWzzNS
hS2Ga6orJfa2niGLY/jP20Rl63u30/bLfwbyGm+D2iDf2I69SQa5bdQwy4mEWO5fNnZTj4ga6xyH
y8QKb6L2p8YXTqCwPiy7I5HQa2raGH7U4AsVk3NA7S03x6BmBZpFcXdq05dwMPpjb9Ud4zYbwVWf
sUntDoZ2A5f7rwehOiYlRvLTckza1N92xmDd/XZ8L7vEC0osixLJjDryS+h5+9Qwzr89bzmy0X3f
GLYmdr8d/MtzPt6jMoBAw9cJ18t9URhwPuUjM9jIcn99wOVPGlmS2IZoH7SBjisiXpDfseJkR+ok
D9XeX24uD4iEBIqlzfB/GZP/piNj0Bb53xoy/y99+f6S/V0/5v1PfrVjXOsP13MtXaJttUzDdUgB
/NWOcd0/LMcwhWO4pkS55X60YwSxlCjBHM/VYVoz9SYY8m8Jk/ofpkkzhe6OlLYuPOM/as/8A0HB
lgQQ8jF0U5i6UJ/hd7d+bJTUmoSlHVoK/zvTRV0oZoQl0VAcymCHniU/NFVAOxapJ6J9J1rjxE3+
DTbA+Gcfw/EEHQgXboCpOlO/f4zZaOoJ+ZV2qMoCDFVqutRHUZ83+quHEBNWmEn7sdS2XeI6BLdq
6KHNURx+++n+CYPE+IdIRht+oCGAO9GtkpbNT//7x3AtI268XvgHnWs3hFVLXdho62j+WvTOcRiK
r4n079CafEXmhlcXE2JpZMSQ59CNGtH3N0NEuO2/+ViW9Q9QBduhcGywsiOHDzWX+v5+gyqMSWNX
JDDCJqCWtcpwte+tuLo1itC9kErgAYy1xk2BYklV9iBbTqNB/LRpIe5sOkJteqmk9pbcw7XHLlV4
F1QJ9cVx9snou5fGBCkHEuFuKEyLQKW/bdKS5XBoD9j+JpY0+VBQ9vaQ2MxVNDEKTU9+lZXkODOI
i0iDvTZxlZGF/qZVrjxZ93bwUNlBt/bGYc98BDvgPGjMvykh+e64tgSxUZVPOnLbHJwqvQJFJ2Nb
F4DB6qS9Uoh97UePYtxQrvm386sez5/covZ32vQDlRC2lbjYje3WCU5+D6LWJVljk0z9OcAK5W4B
ZCMnph+xI8X9xolfvSm5w2cSntMk9fYepoGVqNLpnJvDox/08c7tOrltIP6hyIpNM7+Q2Ch3hhd3
MIIPrsRdXkRJfKwRBErG/FVC6t7OdDaFnx7d0MCgzMdKkEpUenbkQoluKvTeWvWD5CR+D9FTRjF2
P7Z4yCmHN6hVA4ISKjhtjUUjkzJV1Lp76On+vpqitxyUCat8SYGj+unk813hBXeVArfSEluNfXUf
f2Ke/31wshrWNfbmuPCYFXbtbdJMFJSRko29BzTNnta2KFukdP0lyKx9o4Ws+TvaLHjZdqI27wA9
HJwcfTnF1U+GkOCAjPhIQTHeBz1+hxJcLXFen13TmFfaBKxTG4P0VI7Vd2kgN3HujNn5FjizBpBK
mCSn+k/eCJilBHaLGE+/b8f2xknSN8OC00ZxFxJwNsMmE+OALRVPaO4800eJjIxCVT5Ft9STQJ6A
WkU4SLg0Tn2alPqo70UyvI1FgiAQUXnTAAbNUZSvYsJAdg49x8zPx2s3GdhHg07cWRnQ4rQOOSoo
IaHco1GbyR9TQLl5iqFWFdhrkApb68SYfPzuyJgMKRE9doQCwIpuCZMOHHpwpX3NAWLYyQDPq2pI
bjNwfcHwOxWdsDehtLqTZrOx0EOx+la7NEF+32RtaG+qOCpVd0Q9u/o+Rem8XeY25RjeyqCxIbKz
llzu6pdJznJ72RBw/tmglP3bU5b7EzU3Wv7i42+X+z5uLnu1Pc57+juHZepI4GA0r1GoPgV+KLfL
fURBkj+iJpaWOePjmtInM8wNVsJq6jFEYCnPH080BmaCBQrPzfLwsik8I5yp6fN0Dhlay3ylsNo1
MoKXP3y/8327PCsC3AxkUFjvf8SClaXIn5tZYp8GBaw+0m+fZNL18OBPBit0ADtWZcTvn/Djs7nL
ku79fZZ7p+XDLy/vLB9s2QUtz8dlCFE4dXgeMkWgE3tvnUBm3GgcnlpAYyGZxMq0OHkCbPTM7Ktz
GwYuyQH+HRWN/TAAjZwCstLHeiAfrX+MrOY1626J5Iu/SGle8kyiecj7e6eav1ii+9mSNlKC2l97
NkBUvwzbbTp12UHMtNU4L/SjxsCORzVwb9K6Pvh68GBp0tzaUajkCvFDLACBSUF4ou4Rtdrem4Hr
7fu8+5ampM3BlVvJBtED1hMyJIJS7g3Xugnzyb/k+TdDd69jqYCWtHRWjN+DCpF9o4DHtFRiZyRD
Hc5fPa4jO1bwJ+OTlyNDK3qMxPiHUbanR4uUlkdTFHtfa340zrSdIwu9Yz6M6wzjPMNzdZ/PWAlG
H9tcGVqIngSk6gzdwkZ3Jm0VTQDVpjkF2gwip43I8Rn0Zos1TCfkLsMeCXe7jibw2VFmMvzOtwDO
3yrO3+equ5Vkum4iTdBkek2cQF5kJMkmlHm8McMRZXmrLloK4S+teYt+c+cS6barEPZTJMhwRqy8
EhRDUoyfJ7rpVBbMetdrsBG4wCGDte+cOTgMwCFBGdn2Lupe6yF7s+b5e486z0Z190DianUwyULy
Ei51gLBKEpGwMgrammu9i4uz9ZP5HhaflnyjFuFAD1loXSX9C/UlRI91h1zSwRYnSbNZ6bV5DpOO
wVhn8cwZVtvJum+DAtiCwZWUokUmaVVVtIZwGgGkv3N1YmpMrEKUEkNsHlQrK+Ns19WroRDRE0W6
srqtxvBr5Jl4M504PDpwmDLgz0gPxJPsXiiGmmcDRsMKwsZ4AFv8yegEvQCEdMJAvZIb8ruZVW9y
hEpdRlUFN9oCF+ml7aYoz4Ycr6lrUarCQDlrIlzNWHVsE1HeQCDSWo99fNocAWYldo0jjkZso341
L6Sq7pliHPRZtzYc2LfSDKedHjDftOCxUZneGaZ5rhBbbIMJ8l/TJtpdwWzm2I9vs8PhhXkYhZ4/
kwkwfIsw2JHmSQRUEN6nUfaDU/zY2/I+SkjQQd54mWt6Uk4O1wk7RljUj9K+KdBTWvbWHduHjGQa
yrbmS91DagrzbKuVLNEitDoC4ohEhohongALr7yNZxTUVV+ckcng4PXXiVe56x6CDg724E4PCXO0
54deiocp678OviDQ2h3Hc+jHO+qsDsFbd8z8jjDfqTaPBQoXqgQyGB9qw8p2sgKmr83ip0fA8Sow
z2Mheq6WmbftSwI7Mv3bWEE6Cb3yh5UnLRks6E0IOaMuE3EVS6JPg6fAWX0vNt0+d65SlLdj3KBo
UP27jl6LEXTaajzqWXsyM/fOdaq7RhrEEWgQu6fkmUL1VbecL3XC0OSRPdRrp8rtAYwN090IfGwV
TO69Xzdb2+gfC7en8xSFFsMkmAJXAzvqAz7zQ3odIZSF0bG5CNekztiFeSid/onGBKF1+ENjAbQd
wTtockJKc2KkKxFdJEQHJ9iAwYwO4ThdZEtHzNZUoAceirnvzvX8QAecbF5zCGBmlt9KgcWxs4wv
cUsJfrDEozOf3cjgV/TDq66nj1OMyX/UX6YR24n/WQslYqP6xmZKG8ZAcz3iEvyYjornvuZD9lQg
S8LcfPDOiFb6jSTaHrSRl5LpliLxzKcxu0krKbYR0Jv18shy3/vDRiqZS6lmPHkZBELoh7Q3vy7P
8ksQnSVJDeuJy/+NxiRmj8WDJpLpooDF2rKLkyy/mXNvupgj0JaQ6B6ztCnRatmWUi85YBIaJOhc
opZRAW0KE2G1U0EW1jFx4MImLNTVfzoH9EvTRQToJcIof6gt/wjw17mK1nSug3K2FjN8VqerV1GZ
mtTouaTB9RqvhvYYOQ7/ofok2P1VK8EHby8dvr6ebqAnktVQzz3RSDbij+hn0M75LUxfNmMdKxHq
yxBivjYTjzzqYgIWRgPz2tHtvOIVIe5MXAsyo1qzJfqFkHLTG0A9k16hIQVJAfmyRPIvcTu6x0wv
7pooIvs8t645ImiQOR387CTa6gKGqCZvE0eMp7kNbmE5CS56rbgxYFQ7fppev+sx7hZzLo56IY9m
0VMmsusrpdbmJqAZaqcm3OqsyS7llG1CV2v4W6eBdMaPWGZICIOUaqdOrBDaFwNvZtUDbqd2N9UU
LLOoWBG+cO4okR7bquxuEpqtpFyuBhLCbpo4JHJiqr7jxjsJy4dOHQ/JyRvnB78bphtrdAmnpFAe
ZMnPUPIZvWQvmp63yTiyktkubgY7uZL4q6bg9lOVM+7bjX4wKBEWrfMMNZH8MuCyrP2m/sas9WOf
6AeuS9MpdPPbNDH8Y85ceG3ZCEyI0IB+5mnbypgmkDFFdfYAIhFoMdykakPf9W1wG2uXIdDGmPQl
9SbAtod4wDxOxBF0eQdNgu777Y0rou9eMA6HyHeTi1ND2qHKePTNGd/HeGd732W04bAYTsumV3sQ
/mj+LrtNZ8zGenmIBq3LRYoVHQ2CpZS+7MVLkf3j9nInpf9SeZR55l+L8P/0zobufiKQeOVdMayX
tsTS/Fr2llbFv7y5PGXpmS17H3/70eH4Z3/rWhNjVYqWZHl0eQHGb1tr3ePSKln6J8vex+Zf3ucu
vb5/9ncVA38kC5SGsNcAklNPXzaOSS92/XE7q7Lm/ZH31/p4q8j0/vZMKzxnfg8yEnSj7sTvz//t
8fd2z/KiiSt7prF/vt/yeh0agNrFX81UqdXXhXrP907YspsimqTJ9zmdqQ2bfnwL2Cll4inSJ2ln
+xbXwO2gNdjmk6lZmyzxjnHQtOscfgh+M9cnFRRZUhJgv42D+2jEDVDPHNVdShqazFAqWUV2nTqH
0II2a3aV66dXN2vqnRY2yF7UzR7jNImktGtxco27oRysi9GILzEq6/0sWEqntg/JLh3sEpVSd4jy
2oA254qLQ8LLrNefnAkDvxUfur5OL3EYpZcyrMO1LriGYS5dz0NDWb/Wb2NwOy3TogmuIh9vFSCI
2E3ewWnn4jL1p88sxOcLRFbUQWrPJex0pxUeV1p101CbXJAsyOTh2ECXfX9aMBtgTOVU7xIDcHqO
Rqjkk8z2c0Ti2jWOiOCZJ9YETUKAFBnUACHoN+ptAPRPmqce296lVRuD2kUTB/Yxrirl5obhlt5Y
mnY1WamcgrwSZzO4S7mw8R3xgiznubzMxXhhNB0v8JkxEtgO4zLPqANtuCQaFp0pCWAappI6kFNm
LNNTKgxj9MUx6/I6A2xm7kaspWflP0LPRs3agVvxmurghtYZC4191no0OxUrwxnqPv2MONvLMUJe
hR6ijaOvtSejfeAW+kVPXZ2EUfaWjaA7cfFsfUaDCjgptqMdtR9N8BP0c2IWeIN4ajl5+Y7KTLoy
XM8+V1kuYYUbBxxfzmYynB8ey3m0xHV9ApCw1dQtIFJsKGxsAktifvnzvtChtDICfemHhzJn1hvP
mXVZDqxlD4disIshpCISNCcmju2lGzp5sLNZoFcFYJPE8dOs5FcbECCJbVwc9dDyuBxKcUHAVIc4
l0OTf4XsB5pkxXy0S1aUU4EoVUd/44BoY6rl+hdTz/Adqb00wCIeiYjQ1ay8RlCA26g5RBiIK8K9
EaqT9PREeuKpJtdta1YDcMmkTy7STJMLduFn5GeeBXtnuRfNZL2RmPJBtLrxBZ3pr2cuT182jnuO
ZfeIaQEmhOqniR6VlTVxJYbjpV/CzGqBs/AdtuqgXzY4WYs1YVEl19aShaAdn+dw+LXRSN8FLqpu
v+9qWjypVTtiZm3+sjxAyFMMkK3r/u6Jy0PLqy2PLzcdPUKtlQjj/W0+Hvh41+W+j5teWwmIkEx5
P+77eNNSNMCEuicyd4kPq8Mo+e2jl4FkCWB5u98+38c7fnw80kD45GlP5Qxfrb1eHhk44Dwr1vcf
z/t424+P8pdPuzzlLx9jefLyvL6NfqRdda1RQ+wDK9W57sIGscvkU9I5FxcMGbSKtt1YhM3dFRSc
D6IUX4vU0m6w4OXrgMrPlll6hDw5tK9emOwGp5lv/MI7C338oSuE15x4nA213eGjTpXS0TQvFB/v
ApSWB2b14dTOt0H81Dj6PqVmsTXr5IfJPHeLacZjkGKlS54yyYOcnVZAPbbUsU+ztgy/ueh7itRZ
wbx1t8MwzicrMvU9FkuOYNNAeuw++/mkX2WXfg1Z1+ypbrAcFWO05ibZqiiZ0YozHbT/P3tnshwp
1m3pd6k5ZXA4wGFQE3fHW7n6LjTBpFAEfd/z9PfD9V/LTN2yDKt5TWSplMKF48DZZ++1vuXGaqsZ
t6jPgzPBx2+ZPqkXMpXKNtyW9WjcOBHzbWC+Wt3f5T3P2baNuvXE5gmRUF97SZ78CDV0N/MwD1cQ
+vUVg9OfnWx+MnaVh6XT4fUxvJx2jK9b2f9ofHWbWbq91dBCh0lzio0X9mkWIjRShviMPJ7nUNUK
jL2awpNSqQEGYOg+LFZXqPTom7VMMQAYq40/QSEUM7E9dklyc8PWyZUfhLy1a+TTpEVayb0oEosO
OnK2NqghSOv4yMqhuRkXzlJetAPd4BEoE5iTGXssYFvymKrmrdUtYysnNhazNLdR+TrHVvCAU2yn
XGFvuUjOw8DyX8j4tq8EcL96vNF6/7qfaOhwK8tjup8xrrIF01Zda9d3utt6dQLLpuu1fO+n/nCy
iPMZohuNzFOkamBvXWlfjWqaEQcK4LhZV163b7FvE9zdT8QOutGxpX15KPpYElEFjYzml7UNNSNe
G2Vh38iO7RKs4RxEB+k3aNruDZIB85qpbl/Y50EbjLOv+7u4zMxjmufjJvVDoh+i4ZfIoRXwxfSo
sydABEPn0TsjjMid552fCVz7foc8kRi0AwVJ4fmhhsJnmDydELJ17GjGNgQRi8xt1u7KKQQEiSwZ
2SNdjsWGY3WlAOyGJzZUyQ1JGiRcc0XRaSN1JxqwrAYdcdWYK8JUs7wuHT7Y9a3iEXF7oixsR5k6
JIbdfo3l/v/Q909DX1eof536XhUdycPv+T/nvl//6r8Hv+p/KyC6rouXTjq2ZRPk8J/Br4sNTzIO
VsI1dIOfMIb8jw/PxIcnlNCZg9o46cTfBr+CF3Sl0l1HCJep9P/j4FdfgiS+YhgOn//nf1kGc07G
nNLAEGiA8hDfbHnRVA9dERn1gfwRsuzDxt2penqsiKthohXhirA1L4dVtZt4FFiI/rYiRf1e9Rs9
rCATJ8jjndAAoJdcKcOidVedGWpZd7WfPaEEQ7o9GNh0lObRGGzQjim180u2EASsH8AW8BRvEbGD
MSEr6kcqq2zb1KAEopIqpKsz/Ckv6qYJSZRx6gbrRAafuXhN7YgInhgXfd4ZWMiJbxitjva871zN
7tBtR+TNqswWST5MLNUhSsm5pdyag6iyd5Kdu70t68e6alrSwnivBeGuOIwUymdQ/kHPLriCuWrk
WverdXr9QBj4Pg2jgGa6uUpLbdrGGdCUME/fy4wXqNlQj9WUbaelxTyN1UgDlUC04li6arihxbXX
jYJ11cWRjAFlH9vjZ6N+YNYvUbRphMvHtrbGVGhu6UBXi57FXg8GmYdQmqmH7RrKTe8QdUh3kYHG
jOMctMnSjIiVfJsS64/D8P95gUjJuMu6DMMFRu5/zpzjSdU9Pf7yUJpQNpdAkcuXVDU8scBQ0Ovr
XOC+mP86Doqygdwl9AGXk/nvE/BvFlKuVSldEy0EQgoFSeSbPEDAihyDJCkPg1abdKTyH6axlvW+
0LrbQGRPkCx/RTL9kxxguQX+eYtIx6RZrmh2A0q/ZLX8berOymfMTWinh0aLroCsouB/Mvw5WIdx
7ZH/Vu8mDfVgPMwAuRZ5qkZ7h3jfFoSBssk7np///TyIbzqJ5UQ44Bd1w+aGJWRhETD87YhI42mG
LAfqKENOBJFKct0gX0WZ3u7GosC43dFis2WKCy4m9jwH4KClyTGM8bCObPHWweD+6kd05rY9Gzu3
SHeXl7L9BMmkIHvUjx/+/aDNb6qKy0Fb0rCRTygJQ+/bp4fwHlFEFnPQAOa2UUNucYyYoO01h8xX
G7SMY0Ubc6h+MEOGKBNwH8Ktwa5FXeLV4rOyp3xnAjKhtC/ubKzoYVQ9pdASqpGolSLcgDh212kV
f7QF/v9UNMmx96sGgtv04XYNpovlRIjoE7pdCxWhGGBniXuhqpbl1H38wzv+JtdY3rGLfEcpx9Rd
iWbjnx8TkbEpY2o9onU2HExyX2AJRJTWw1OoZnFluspDiMeES8j4aMByZ9NIAEQ625haByfYliYR
qn3PDtmmNa/Xy7gJG9wocCmO7mNf2aC2/WuCy3vPXpCRbtmVmzz1393SQKjQVcnRSpjI51b3XsGu
2tdkAgAcxC7qY0cLpCfR7f/72zZQJX27XyxdV44jdRRLDqveP982RE9nyjozPrSQMgq3Gzjl5N74
6YfW+d2u+p3jGcuFoXljQ9MfYHvt1Z7TMLJxmzrY0Cpt4asBWbTk9b8fm/l/OzbDsJAWWUpJKfR/
HluNSNVsAT8cqgl1T+LQPyheC1WzJDT2I/l2JvQDy7ssB6LXiVKDbpYHICLMFOzbQCpwu9zmnXhr
nPCDKNjEawP7jsuy2XQ9o56ixXNizPVvS+oQUMTj7E5HKz8pZd0ypWS/IMiaLwCDbVSa3TZxLzeg
PFAPlNkxiqM3Qhjs87+/beN/PsIsHbolOQ+MFR1b/7bKA44cIvYB8WG2/YJMkfiWAthdowLGYzZH
dzRyNqDudjQbTq7PN/NUY62rwvsYbsY+jxiA/eGQvq0rFy4BJB5kctwjMAm+HZKMqLV7WPGH0He5
V/X5Bnys3IFtOeSpIw8hAuV90Osn4SprA0P7muxsbd0w7fzDkSy34d+e71+EBENwOShHl5bx7Xol
hdfWao3btCWs1JKfDfBL4BgU21FMVrjgOZRMYXCc8UoGpc7uIywRypXjcYKttTZb5ylVwvfCbra3
lrDIjhd/OEZzuS7/xzGatnJtVj6eJsvZ/NsTv7PTpraLkUdJY127LSA5mEUY0opnTajmDY/GDJfl
5EQE15Thh9PT7LUGoV9bEUGirvxMYrykqvxM2Ng+jMbCpQQtFasM9H9KpDL4jjUbrBxOWtaTkUwg
R4d9uJhEc05Hqj1VL050HFl/OPvfloXl7BuomUggtx1h69/vyB4QXVRZbXTQJeP/ivZCWPXTKVKE
m5NQgra/JTBWIO5pjYqyIiXw1Ten7Gg1BSGNznAcyNpIYu0P94z1rdpYDkywytq2SQCb0NW3C7Rn
vFjMvkNmQezunHZaKPpFzFo/PcJKiNdjnAxEHc/3yjdJ5Y5QFYd83cp6OwqAfLi5WdicHPrB6GsH
y42YipvOQYrJ2M9ps51zY3G9pzd6j0XJ6W3gR5ECpqXZ+yiNukdEH/gR5lh7JxPtADCqWadT+zmi
U/fkDI3OJ1RokAI4tpXddbAgtxN2IhThibauGJrD3hrqq1C1n36fgdTuumsCcoybvOdzbJN9hWjq
HRvUeRRHTjVO1jBFwYTBwA3IGUzmeNMWgOcuhAyfA7n79w/fWS7bb5e1xcXsug47JFe3vz2OKVf9
YXY0jRgQZN7DktOFW3VFRhDMxs6yb82sv/Nd28dt2+fbqqI1jJ+r3NoGOCojELumTk0Cj0aLJAxz
Y4VZfDspfUPAfUnkGAmvpqy2tgxe/NRtmFANah24OK1RwcrV4A7RQbWSnI7Ed7eVDvmgr+UPAtQc
ZuXsnK6guCOvmt3XOFgypWsRIQnx/cPEeOo4MzUvQoSWKdwBaqfl+TCe8Pquy274PTROu7EGMBYB
5dzGxm2wGipEgtzL72Ez3cwpnj3mIdkWSinSWjfYt4lZrZg+kJ7o1+HeJAjPUOBCSlvrN7g83+gu
iLu8mFD5QDyuSFWbtSI+ynk8qtJy1//+AX1fy7kJ0B4vYlw2qAqp8bcPSEd2WzRLuK8WtTDh84bI
9Fzfk0MCQcKYyG5svWKB61aKBFGy3R/tlNQGRxV3IbF8XuoAsdWKJUANK2/eNK33hyP8VmRdjpB1
nHoDbg0P8G9FVqQJLiKtib5qYZyJD5kfBF6BDZFJAmec22wVRdN2IMlim9bUP8QzvE0RZTKzZkJy
SqDgMzMb5IrBn84f/YJvF7jSodMi+bYsFwn4t/M3qcZq5BhzldVC7iICNdZBN7ylsUPYqQC2WI7D
dNJki/Q0I9nXivfwuAV2imXRC6tg8++ny/za0f/znlOmqTvEIrGV4tC+nbC0LonMqgR2TTMVG8ts
kvtspOwy1CFn1PTKj7YtcgAQzlG4y8pfbirKd7P4YcQDxFTTrH92ailVQ9JaZhWeZPGLcqY7+c6Q
byLyQLZhZN5imR+9IazgrfFYBKvJXdEbs7nu02eMkPhGmBP3+NtuawdWdMZdfeCjPMdj84mWJz7b
cVHum3a+9QW+9Sbo/aPDmdySjKrWM/rsnV1HH3UchqS1VmIh4/WeG1MFk5F4NGPntqPCOBJmSypC
DT5Yqp9QMAX4elmXR2mO7r7Kg1OX8lKxWzRbS+JUj9HVufasDgUwuXVGH5xRZBYdyxiogVnMSzxT
85uPu1lXcW9uxaQ+zRoACxSexf8Yr1tFEFgezv2exvQaBY11KgiR3TjMBB+F+sHJDs8msC0fDyts
hnCGmp4k6Ig6wSKnjCu7bC3PT4Ph2YfG3zWNPLg5OI2dHZAwJ8r6xIL6pjnDfGeOFlxQWhIWEz3g
8aGFiZLORTBhgDcKkq0NbTwRlITaIIKZwLaJoVkvf2S5tKj1FtebswEnbp/nUY0n8KvYulh9927H
ZL7okDO5oR/uEFvbr7PYJVLsalgKhzYTv0HPifsujd8ZcSErQ8C3QxdAfx/lSUd3a0fQsNy88hC8
zgzNPSPxOjRD6xMGj/2szTEyxuPAJ6n6rXBjsTd98DR16LdeCfDeAxJRreWshbclSrONKWkNC2ns
2N2IXSu4q+e80w6zjMkV03AmhoXzHBi6vZnKfKH2AxWwSQisdFSDumX/YNAJ5jPIcfxBPtnYg/oJ
zqLc5s6QMCCMoP+SvbzK4rF+ZNuM3qpL0OxZyO0Nplpbv+daDmmNH+x6+BycvtsFJKatlVXWVNBT
AEqwvKF5cZZWE2wipznBVMz27jQ8yRm2GkVVsLHnbtNXRrtq2EOCpYEMkJb2SboNbaGhIQ+scXZC
1sjc0/CMmCeB78fEzM61jWG0yTrAFrKSZTbu7UjeCbNf0NgjdWo3IvUuOg1OHcDI1M+C45hVt3O3
/AnbYURd6Hc6WsAQuAOmMu+r6K5zfxu73bzBJy9WyibVN8mNHVsccShgJGz82vACjeFISXYhUHwS
VGoUNTvHT9SWnsuLD7fAaxo/Qf7jRrdp2lpwnlm+TPVcgHa/qw2SVslmN7Z+ofdn15iMZ3PB0obi
SWjB+CwaDFyS6LyVoGDaaGG4yNoDcAP0/xH0+VcdsCe7VPY2NUnHTMaHHsDkmRqojDN/z0h2Zggs
b1zNDrAM/Oz1gbRy6Vuwfdzg7CwHHTXujZESWh8W+Cgbh5w7m13yFvEHXoMwqDYusBeeyrvKDINr
Mf20M2MzMf0+J/2s4ZJGoVtLuCNanFtXel7g1u6MYBfN/aPMxD4s4viqH03p6RpLuYssuW3UOs1t
/ao3xrNvD61H4jmIhbHbGMsbL+qM1KNe1Z6Mu/FZlW3i+fH8lBjiivpR24dZXt/ABak2SRD5L2E7
P2uz7oJ3dw3G5cADQr0/dCKydniyzecSOSczWNzavckul9UwChNw86G/LRsrv7LNmrTSKJEvuQjs
DXlg+WkC37cutEb/UfnQHeLEvm3cWe7YunOeFP0JxkD7KLEbD+TfsDZG9ZPANKSHgdQ4Gcg5aPrc
14HhPtiXTJwpRj5qxW9l2gY7KrWWUvJ6wt9GocHWv5pfZc2jBxnnJk0NWhP+r6yna6BL91PA1dqC
yOgO+DL7m2gGHJJm7h2oDZurD+kU22x2OHmwJ4QDTPgkyX7O95YTPmaoSwGRFcwpIzNnP26Wu2Q4
O/4NH2V6wNX84bijRYPSKA9px3Oo13rzmjbJq0Ehk1ltQ1JeFJ6zHIxRJHZzWt1ZIfdgUZukHWFX
5lkPu6SOmwaW8tito25n1sN7XsjndtDzcxKXYtPDPdmW5LhiE1mVdMavL68KlCRe65HyyW8bak9X
ZriVxhuIDJ5VAwFEYarvxFQzScp11BCNOJgmI6J28VEIlI/kSh4BTHCJ94gKlDFAzw9PcxzXd4CE
ipUi6W82CGtru/6hzux4mwYmQC23treTQQTrXNj3JZEoNyHtcKfDI8GUIj0OM0KIyEQcZriFTsYm
nhRNHzxtSCm/bdeHU5ZCdCnXILfRnxfSJU+ums5DUT+lxGT4oHRe0+69zWjesGMBV6cSZG455JKa
DzgianHA9LKmB1VveV4MqxqUO1VlDEDDAnFtx1ewNRAbRgOiDzxx6yIJWdVYBKsMDDIs+UQaQLYm
z9Wr+hATMTLkGcalfp9jmNrLqvBBwKeHNBSvs+sYV6GjA6gLsVe3lWdklICmyxpdukXLNrJr926e
nEr4yCG7B0zix0xrDPC3LLe6bjNdg1u3bEEh/JW9WJtZV590hnV2VGtM+ASe66k09waZnsCJHGPr
zuqJVPNP9PZQvyS6+IwmV0cEAIwlxKiJP50QANU7rQdwloQdu3DLZh/TgaQLxptU5hiSIE1k/e+m
heqTzNp9KuvQazJmKBOatk2Kug6dbHKsG0ugMp7jtRPPB5m6xQ6zb0OMRhduVYbOx9CH8gAb8BmU
9NugvYyZjVgW9bbWTWsET9ZDsgw8eI4fuAtQg8DJ3lu1/1QO69rYaLkDVcfkd0UgjSuReUpFD1FH
m5FbrmHRJXIGJs4y1pl35lDu7KR91yPCjVmJxym70eh/r9j50Xaqt6CEq+2kcnuR9KHnsJ8DwDRe
1cBRI/kCM4R7TDLgQ3araWv4hKRmjcG2a8tr04HHi50i2KKDxvRkPVBSbwRpKFcdwKYgytQW8yBD
2S79wCufdx8lgoR1TzNmaswfEMTYs/vpXsnksaY1QsB7B0IBVEvPMnAYiM9Y9YjxKYnzdN2Qm7fW
fMo2kZxqvYw2+JN2SQQhXp+RINQT4Nox6XyPqQBCCKEDK0NDNcL76XVkry9DXyJEpbuxKVOW5igQ
j+THi67NUKiB85ImAbhGAqJrdLLWG6rps0SJQPvW/jQIhIhJdWHg1jDw11B9KcoJHyDhlBQekqYf
UYiZDSGpl9aMxyOiV+iwlgjPijWeyCvdHTWEZtqrRHkSQcVnb2+w81G7kDgUmY4HYnT6VQgydkMG
Htpms3kK2cBRVqBZpWzvCXTYBGH5YdgmSVuw0CYWORow4bnPadnF9i42kes0VZh5dewec9c+1QWD
uzkABDdqNwm6orl01hoibMTCyEIgt5HFmxBdk/m3g4+Sr28BJbXg0ZMZMXZM558YvfDGDHbgon0g
hauRjVMXOlfp0gxCCPwedeWZkC0IWOQcE6f+U+TTyQ2Q0DHYz8la4qInt57K7RpZQ8tyXevr0P9I
VHpvO9lDiZvF7sunln4DQjqaHJXLJl3m13WCajTP9L0b8OBzacus/JTbZajin0krIOTn9Ca6p7At
ohW9RIN8gIStieYe7CQwNm9NkeV3mXL3IY+CjZ3AyoP6A6gYa8auLsOHEnARQXCoixkBcktUo4bb
pX6jOGLJ7pEu26H7ZEc6Syesgr+4ExeKCekOE5nkZB1fvv2LT3H59uvLxReOB4Jl7fKfRDR5rbLe
Ly9lX4xOl1/8Qlxcfufy/VRh5uEpdLp89/WLOE5cOAT61de3l5f4668MCdEh6yqEw2NogDsLcodL
sli/v7JoSzF7f3/ZqREbGvH4XhYb11/H8PUvv/7Y314lcMVDPsfptrg41C6HoVuRTiEfB+u//vm3
47u8+N9e5vL95Xe+nbjL//vbqfl6neXsBRjsXPK4V4iAAovtumxRRFpN098wFd73MeqAwRnf3bTb
U6t2O4JU5BpzyHzUaqfbTYDh17Ne4LjkibaNG0kUu9EPt6aiwI+z4TULu22YRO99kp/hrESHplxC
wOBuycTcQO19HtrR5lLvFNon/BwRkBnPGPsXoijcs5OlG+Q8Pkw8At1MJsSrCCnvKk9KEmrNnoCj
hLxxX1tItuERbl1+VTB7hyZwZassuzXdw2irhMQstmBsQEJPhXC8bKH/xnMV3OO7rAfsiyKJFPJH
HBiEgo1bdZhz6nNtnN/rKL1LxtALwEwbeANWILnWFd0+wFo8TcEKnVMrHg6pUUyEKuqnuDbv6mmZ
Q/hFs1bjVYuvjVA6fV/0eECrCXKkVG23s516F0r70edaOesYMxwrLrxG9uFOabedgCfIu97kJlKj
oYS66pr7wNK0+8Cr2bFBwpI+2SaOw7SLk9b4GtPNbqJSTW9T/SGi1Q1x0fmpenKqWhPmXAO7zR4O
GHq5v8VnSs0mTM5GG8KDsMrKi500YORG+uRUmzAONShzeVefaUxQ9/T+psi062ys3BtNoccZzvQ1
3nWj3xV6t4FAOZJ7xD4oHKxp5bRPWPbUFcn226jm7Jnu9KM03FuLadKujg06uZm27Ye2Ixmkrj1s
SBE92uQOyW4BJNN19iDfbmXKA1WmwQlW6La36+sBZd0h9wfmWOaL6LETktERHisnKTha2ulm3FyR
B5XdqGLYBhiidT+6QpBurQyu+tVYqApFkxyPQZNgqJli/q17EDxAEXvhaTIn/SkRsAPVrEX7OYNy
lldMchbLK+6tlUHvgcwctcvxec0IkQ+qo+URMslEWLtx8higcLeEB2mwMBU+flRZ1Iu2ZsNGxauL
v6PwN9YcRPvSiD4T8rUwG5ifuCcx7U6DsTdaWy3pBWujXwCncTrjYiNAbOrKW95ac86YJuTMla+1
WKeh4fxqkJdvNH/gWo7w18WWBdMqjL10AJnrio2vdZyZqjoY0XjKXS4sVQXxgzN+Sr3RD/yjEKVe
RmIXYfJTYb/1fTWcaucDK3o9z+m+mhUNfLM5T2pN8ErtzQH2P3yz7/C5QapGww2S48ckkJ9MkWTt
QJZzJoxe2tEPWw4yS/197yhtHUqyf4iyZaDrQ3TLZ7f0WOxexy7n0jcjRc2MJTloqxszJquTztGK
SXNyRdy0F9ZMBACAsxDXLk+uqj4JWRhePH8ondZZbnhmhoihFuRu6anzIpomW48pjSTGdI9Nk9wt
44GpG0ZWbTvC79w8Jk1wZVkfuonPhS7PbT2jawmzIFw7JqkM6URwtK5jwEePe1OnzbQGxJrz0ZbG
vqqst7wDradkgKUcUfjKidCMiCEjFqtsX40kPLWOMe46c/7UY3DY2fQgymEX/YaYhv1jtI9950IE
cIzfXIADJmVy6MZYPhuAWnzq/J3fyszrNGfauqboVu087QlQ4wJEigJjaZ2bNPjZJoerasLKRjQz
VqkPaoyxDaITGtYjbiltHbXuZlyGz4Go7908LlY8MJ5Ti2yxJHp2dXNVCgBTje7Huyg2zoUz7vpZ
HIV06aLK/kAix6MW4XBmprh4rgBvKw3HZP2JhM+zEUYvMqV5k8cCnXRmEs6X9Y8xbQuzin9nmrpT
rc6F5kuAmrP0ovsGJP82rUhxLqb0LkswMFhEwTIsMB3jszWJTW5acouD6gUbTrGKA9QA3ZARdL8o
GTPyc7WBHrjrt7Y3ziWaXA1rfDFTz2BhqyXNBKP1bIM/g6+iuEWxFpw1/TrS4+eybJhOmMO7j2wC
Np6RrKcOE5Sag2do3r9ENUHFXVpP82wf45yyo0mFc2+iknXMtT4OlWdVjnkF7XsV1toH/lXcEc4r
Plk2LLUozn3bglm1nh0Da3z1hpO7WtJTeh5+0yFotFu9iqqdMvTjnMDeogyv1uThGpR0dbfTcvUc
BmN0ArPww6bQq1pdbAUYXDQstMuG0X6c52FvkPOwghS4IBZQvWjxGgikXIcuRIkuY05axONejzHy
pW3Kht5/D4kfXSUmrNkuLc6I4t86Grhbt4XmPTk7mqKvvdFGJ+JisMDyux24ihkGFcRJd92UMWHT
A31hFXFlYmPAryXyCvWrWe4zsbVz9huKsOft0DX5tneOrQ+FePbDYkOZXymoxwnZs1cEbRNWNRSB
51ftvbDpaVQyfWy6rWZr5spcKCi6jlA07UHBx8I41eGyxWsacWyL9hHF70zqdjKuOyxpnmn3+i6S
VPwsVUe9IfsB8i37wTqKkBI5G03v073VBr99Zz4gVHF2lCILsprJ9twAmQ9a2a11uokk2Avmj362
dQsWTj2cTmOcEe7RH+CAruRIeqt+sNMOlniCEM9KoiefRiYxGSPRS9F4K+T0mOc9TWHc5dtCp5vH
43tY7BNVD2MwMI9ag/0V8fu+tpEIW5m0Vgl8iH65SQmjSj3+4uTj/2DeSvQoNmupgn0ShxknFv58
Z2jUNCRdeTr5zl5m0QGhWVEzhlnljOmuquBXHqVyM9eO8ojFjjx6Qvdxl6tdZ5Rkno8PM/F5n/TF
0womJjKL8jgzoH0JkuClk2iH47ihODKqkzYyRs+xt2HKW1d1urN8d75JW546tuacuIk+rQLz9RAm
5nHKdazCprjWhiz0fOg2a/hYr4ERbRXg7Ezu2e3QqCMFJGug2ouivAaBHV9Xjn2oQYMC5XcHrNN6
frDxUKt435Z9fNywcbM3OIGdkyviM/JucAD6dD/6wPUSzWvqemfHdc92JmSReBPRAKrNww3I6TGw
2hQaI6HW7Te12RGIVsrnyh3up6J5rkLG2VVov0DpFFttvumkj6lUgGgJKUlk1p6R8J30wLzVmpoz
MAAEbcMbm9sfsIF9HVs9TkGrwnK09Dub5sXv7JEnm7O5xObwJNE3FfsxrhFjXLfj7EEwJ3jByPuj
EVwVY/vInCBebMRwUyS59sZtW2eLZBPFU9WS1AqhdAOIATtN6exnrb5CHyi9fuwpuVzi+8iavcbE
Gp6BQdx3Rk/vs6AfyeTd0G7G1kXIDlUsv6DEGkVTOif6y4tLuilf/xOJOm8NcZBwCgZLKVCITNNK
ltjSfAoEM6ou0JCDN7FgIoNpBjsX6UiygPBFNi6o29AhAwI7/+WLE2ikX4aUTnE7fH2x/bnYhI45
o+HSu6OzfGkARzqzbgI5xkJfdN0rSj8f4q4jjkOqUSy2pbFphyY6DfZTG4XMCUhu+oE610vMztkb
iTsey7FGgWYW5NT+txXwL6sfyxW2fhpCX/RGEBDWWMVfTMqLsfHiafTbgSGqMQTtrjCsg1wYohdX
5XB5h399DyYet9TCDQ8yh6A1q8P81JctUPKFBHohfuYR+4eVObRwDVoVvIgkJfKKAisu/cPlb+Zm
CF7nrz8f0X1rMt8FAW4PR1rWcQYiZoYlOmsPKPyHY/ODQTO8zeXnl18aRxRvo9BQFpg+D+i2WfJx
kiFb2bm1tkv2H4Gjl15q1IzRc1KLakk3ou6BwOMCTIAa5eu8iiV52FyMud5jzv6GbkyaLD3O1xcI
5RcQdSZ3Iir96OD6zrSjHbT/+uGyf+eDZFA4fszKLJmBLQjKLzplm/FOGHbfXUimly8xSwXJvJIh
EIgSBldg6rI43qD2vY5tzOJt2YK3aOhbwtn7D8sz0RokM4zLsYbF8yZrJ3GMJqrtQVPiR4LP5aCi
ZI+W2zo6SfBe2QvLP+f6bdvsy5t1MWjRz94YnUOpDFV/PaWELcULc/Lyw8t/XUCItSqZpLRuiBqb
oWcIFGhtLr01px+fm7RklLNkhy4dHBGC9uqeCtucaKW1P1jjfvAE/Ek6LwIoRDR9alF4CuQCiUOQ
hv47IEdxNffDXaqIhdefZSqZZvo9XV79eWZfu0KyegsI7MUQxrPVR8269fu1m9n3ftRvp3kkkEN0
B2riXwSkbYK3wOpeq4xxqJny0lae3zjacIcC8xmTHnAS7Wm0qUCc/l3vXf62UbUbrfpwpHxHfHk3
1jabzZKoEDRLh0zlmM8SnkkDLXNyk7ITBnp4Uyb3r2wY9WWUjDyViiPG5qskBIt0+V9/fWnoRzF0
6HBZQz68/P/UqaoduVPHy8++/WqULtzQy0tefqx3kDHrUb58+70ewudCDV5K1uVPzI2ltnolz0WS
MRXKs3wfTGaKT0b/XVnDmdhFWu1u9EoOWbSp6TZlJXH2DhXACsREe+xrfaO0Uxb76lR3GrLTVD+P
fmavmQtCDVc3PhkxiCzEqqlM6BMBH0g2RKuo9+/BfDHGsYhUT1z2sDpPN5MfNYrRxpKNQi1eOg/c
cob+u+uL9qYENpOPg2cV9dng4XFlO0c5wJFSSUjwbB/f4zaMqegpbvIiiWEox6exIVfCCrmt6qV3
F6Q5c4yy/aiQee4KJJ+VyCAYg5rQiuqRbb9DTVftLIvAW6slOgGN8gaHG0iDzngwYtgnGPwousn3
chQ1Bglx4c4ka6B292NYNbfjnO6qRm+PoQ+RxoJIYim33sVq3IdsWSgVUVyHiMx3dCLZ67fGb8ch
9ySRE0AOJkmxGb9CSaVFA5TGYc2fhhfdUP3RKZJ3I0rbLdTqn02qzo7d3LVVemu3wSdmff2kQ0IO
gquSpfxpSMROTxrcuuRJDDrF79TsWkv1uL3Cp6xWEOoKBnUEl3/CuX+uBJlp1TIIaArnmrvjKXJD
9AZGADHEVFvVhh9xM7zytOctFgdpCvYSYfgoYZMS4leSsMZ0bJzXkBbI/RnKLUCJgZnL3O2QfP3S
PtlnDVexsh8NOxg8RKjOBu/EI46T9mhJ2Opamy4ETOc3ORP+rpnPft4gW6vNI3PMDAiB00B5I37l
QbJZySxcfEb2YtryJ/miUD/oC4I9jyZv0UK3TGNHh+Mx/f9i78yW42bW7PoqHX2PNobE5HD7ogo1
k6ziLOoGIUoUEvOYABJP7wWec8Lh9oVfwBc/I34FRRWrgMQ37L12umqpmnSrWCKpMW4OaVfeGPVS
5dKcO3I3GfZR9equmpd6j9eVI4IcU2GmN8OxfvqOvE3JeMsQA4B/IEJbyDCK46RDNNYyus4jgCM7
gCh0muT3eRfdeFcyAwDdoySxXWIwfXt+SSyWwFUn/4AkAk7bGpeq7REmqfu5nD9ETrkqnekGqfOx
85hVDO4T+LN3WYw/KinvfXc+Zszs3QxIUqbLn4GP/mwBteIY3BZiqu/qqvrFp7+6pZNHr5C/qbVI
uiVW0db5HQc9Pnvvj9fXd4QTfs2W+FKs5Dmgf80FgrbeJeY5VbeF8I6tNeCmxx6Av1h/ln3wl9gT
CmIX00xncndaN6f/gwbmc7S8n/bLoHoQ+utBubT1b216vPvyC7w8w7PYnbYJvkZZOh85IUobJJYf
aT++6dCe6Ylg/fVkWXUFMQCt428QuH9wXaa7bEWdUHA/EFf1NgSehNRP1x4TY9iuPwe9SEdRDxxG
z/nFCbpnK8D10LNNZHRSbt2YNFe0OqsM0KfWM7ch8QbsbvELFDa+eN9hSc8Lz3uTyAYxvWTt0Byq
pWLV316kGj4GAndZ/b+nQZ6DQQOvZJUM+8Y4vHSgjnKYcYPhXuXstAershmDtswo0JBb1RRGkzU/
OKO3hhbxkan8MHYtAe0sNmiurzKxgZRfm9U2JNrXjiGvl7h3g2Z25a9nlg0kCf7ayZSCNGoAVbIS
vycTGQ7EhkiTxxTZycoMNNVL0GdPUz/BG2Ifv5K1FdinymD063NrM56cX7I1n49fDJtqcOQuXXXC
p2zqH5Vj/IpDckE9dKLsN7d6vOmEo4f4WOJkIiXjswE8UOU4LxP3uCaTlxNpoOX0xoDJ8U0weTzt
QzYEfv5EXsPzOCzvzdRQjlnFecRO3hUsQAicPYwu+keLAZaV/kYYkhfOo5NjUfGH8BPcZU+WMjln
cgIElZooalwSC6u0P1ROjcq1R0ryC6QQ47Ax/rlM5rizeB1AHSZp3NwY3g2Ep7FlX6mcT0YTlwXw
0FbEze9hmN8Fc52s6Qml1F+NQobWeTG7K989GEP/JlPvla0FQzTFBDktpq+hhpY+WsGjmSYH1X5g
CCXbxzcf8M3fZ9byO0jDN5IudwGbQgRxu3hwCXSLqzfQ/rgrIC8lMmMU2MQ8eLp2Pwaxte8Z7G91
SHsq+h8sk8R2yoLmiFUBm9c4omuzTaqHWZ9se/xDukmNmme5dZ5JtposzQjZDMPy6q/JWJSH6/iY
gI7nuMvgFrZ72uSXpf+N+5/aLAdaZA/DxRpjLiIE/fuifC47C+NYi6gN9LnCykAJXI6/dOKn92nY
vScV2Zpeb4a4r4tlwy7502IpcMT9BJO4rMuT5CwRBosIhAllZOB0ixaD9zOLwUBqixHoYjt39cKc
1fR1G43SfAhXGb3ZxOckcB+C2RPPrX52RgBBWY28ggBiIj6GjD0FCUalie5nHS8p3/sdU9Rc2qXn
LZ7wiqh4woSctHjOV5BcjlO/cEhfiRvk6/VqjDdN02L93P/NrelYhMieUnKG0RfZDekrfP/SIa2q
FFgryJpiPwcNGT9WSOhe0TwPWc4IRfTjgXIz3YVKMYAe8vRSufqxZZ+H337w4cm19h5vCSS+1q3v
rJLQicSy76EwAqj0l7sYH8VpZic2hX57p9YvQZ0Ou9ni48W7550xtPtnPReXemZEbjZLdUnhIhF/
vk6WUEueu0KF+9WGqYvSOjI/u3oZ6rnvL8HK/7LLiBCe8JC7PvzV3kETxFg/8cjZ0oqHqCUUlKu8
Zz7Go+Th+4ulUe4ZIUpzsdwCFvceETCrKxHR58YawjtM12hFvBlnYVbK44jq125rASqCwVYTA4ES
9ay3s+rNZ2rV8dk/NdKEw+pCIitM1754qraB2rH9GsupexmsudzjiqBKzDL7EGRccsngGo9O/Zqo
2r99/4+XWOSUrjv82gAlJtxJcBsgKRA2iu68ByAgF8lz1aOawevPk27g7fHsStzJsfrqxZAeHLvz
7ooFZ5XVpUePDd3WIxhka0rEP37sPIT+jGxOxcbOy7FFFEyCt8KfxG6Z7OFg27R7Aym3m2mEkKhD
g+V6OfDTRhbDS82WX5vMXIbwYYbJ6jT6mZ8S2STyaB7q1zxrrUiMVo0Mb5y33uTxM0kITy3y03nE
9TagfRpQIFf5DGxVKFoGuZwWrcxjPDonI8RiJCkniszKLmoeeWB5R0KonoYFcl6e4h1ffZaY6Fhi
LMb9N0EhkNTunkJ5hzxmiLjNBEcqCXFztnCRthrB6G5oeTKlPX/ZMZO9x1t2aNYoc6Nhrtj3QxBN
I+oLxAOYKAVpnAgqe6enVvTPBFLfcNOfLAZ/VFBGj3vpLTDpPb4NvaqB9WDCqZsWOr/JUfjzeIDu
RJCBgkn0CfvBfTK3/r3MSGRchu7aLIKkq7Laz373kY/Gn1BMAi0pYczJKm+pCxqCkjcCvQ6ta5xf
SEQJWUzHJQFHnDCL+hRaPyxj9VwTAcnOc443dZ8EkaSGc2oemxWmltQn87dL0hWSlUDPEH/zeOqO
A9M8JE4zDOD4sv63uDx9Mx+0ZRu27xKRGGtN2U3FhaC+l0an+hpMBt0n57/TAK7U8oOE7Ke6B5Fn
JTFClhyFF+ErPFwlM0+intKUo1rUwo4QQJGCTEiSGBQu/yD5LLIeQa0DYjPV9QKL53dRueGJtRsD
VA8I0dLp5iAqZJgQs1JSAF3ihAFy+R2W7CRkCNblZwavPVqtbFhnzWtIksmOzHvHJZPdCDv70caU
H1KpY5XQsC1TRlBbX+7GUlz0rFbLdDhjOJ42njXUxyR3EqqZQR6dmc46A1fAViLZ2+0Unx2v4K4k
7u3JsexjJv7EeSipwVFcz6xWL3Emb8odjRNZxu9DQuAwO318StIisGgGRhEkCLCKsdyVzAjXa9zc
KQK0NsuaaaQHa99WPDD0HJykarqTifkqI/dr543LY2EVN9mW3rEK+4Saw0rvKrcxgID6V56Hr+bc
fHALmSdpoPUMli48+ZA4EHcaV9uu32y2UORpDJ9Vlk1n5aZPqIpXt8l8pzNx76k0oAumvuirCZwh
+CYPMKFm5zF7DGehTa5wb2LKMjYky/KzHTvFWNG9603sA6Kho7JBTkGZ8mOslNmZ6ytlltfc3G7Z
zuSoRb3f4D6vxEktSGmSx6oZBf5x9xI0BhxmlsH94r4XKCIcdyTbsxsxdFfiE+4ZaeR5wAydjcQu
nSGRhwOhWkwWvt+xshrGXZ5eob/2cY8tdHlt3KNpMrVrAv9ChAK6yK7uo1pQIhZWk2xyKisU5rg/
U599+PqjApHd9aH7OCryv789wN9mP3Ma3IvHBb6N3ZkQG9cFDI6i/6ERT9/f1Q0dCs0QTyuYAsTe
FTXIKHsUULIlgi2AnesOCBHs4OBPXkj+GOF4ZhY8WE5PeksriAmpsvs14lu1K0aPRI9tiDjuvg57
h78LXmBo99/WTDMxPhNdvtDrszNb5JHdyyW3copN3DR1/imnBNqdxzC4h2OVu+lnJRCxImmR//Da
W6PYTxML3KpEwhRzBzQp6ipvGaqD3HE6ELK7ogQwgGPSRKZnCCLuip9OM2HzRja6qyF9UAcOfDaY
5xL/o2AYt6XDfMkEP7JwmnGbtPGpIHEkQhcFfjm3Nj0OWOWhmU2LF9HO/NM5VuMV9yia8aYcKq6i
56/LmO133IE3CmMFvpjv9HMa2u8jNXdbAilF/EHG1ksyaE46dkjI1+h2lS6iKTT+wpwPt2VblduV
CZvkGKg7rCHorGCIGsyu7D+cp6uFLb9ZcLo39lQ5wK34N/IWir5ECjFBv0qzkTBG55dvcR7lZvdQ
Sypqs8Gma3POwzjeImfkXnCvZJjyIdnuU8tFonlVQW+8zAWe8ibTH4OiFyMykadVyoctGnMndUZh
ZKAy6/tofWdYRmYbPndWErORbmcUHgw4Dz7iQuA+ATFE8vP7ebK0PmC46qTBydjub9nQOjQhf+V7
fNc5Cw2h/JypJedq/CEXPjurNgycmhV2aEQoKR/fg51dheWQr9PM5SULM+vYYSDo1TDvS0mTG9iU
80ExGa+eHObzZIlja5oPS+/19x3ZM/c1O/eSnenJzyvwqNTAXjG1t8Lh0Ey1+FDJJG4jZaQ52x2G
v2JnOPZ4y4d1w7NE7NqIN5nm7Fgp76NPuuLy/cUY1U+Q/cmZdEB3V9TpnZEoM94ymRvJ702TS7X4
73IykM+6pMPoGexovOAE5xx9Ytk+HoD9PzXu4O05S9yLo+ILYhTqoZn0Rlr8Yxu0P8OCSNG2tx5B
JIPh0MZu8nhIrheVuWIdpBI/DJ9lYjas7x/jtbOrcaaJ+LwIhqD8lndzeGLZEx7Wnl/Pg79B4GSe
hmCF9ocHhvzeBi0Ci7vWjIrJ7E4aFjXzJmS3lhqdrWVDR1B8ehQG4yakTJjWTs3u7GTXs4AZalZ/
3IjJqTbTH9mIEjT3cTNQPz66efPgzwmWsiXqcPf0pY/atEu5libjoaaSQeJA0QQQ7lkMboUM5wuH
XQCSDAG2Rbe+8dEO8doavSXAftdO3tvQBIDyS8qlBHVP1bdvHZXxtp05g74PIsYrNXAFJ9w0PY/j
GPION/vnUq3dqPLp/dP0CtSTn8tegt09xS0o5hnOEcqIU+mz9WeyNu788lqaIEumWLdHE0oElSJ6
EVug6Eg19V7Iaaz68Z2AzGMVU5YJuDBrsDDFebMdiu6M6wW17chD9ft98rwfxoQ2TVh45m0cQ98v
uFnmZZNQbZlT8rpQCEaUrjzrYaBYELNSluhkEkIUI6fkS2s5R9yTkUGE925UiCWCKaZonRlk4qpj
osC9mpou9sQqY2bAgWVbHDU5cp9hGMFxpywdJNimwD/VOWu8tJHnzpefq/l/6IvPsuJqQkiL2Nsy
IluvtvNgfE6s4U1zWeFRgqTyz0vQ7Fh6Z3i+AUm+WNGYc2LlmvOx2ndV+wA5jOdjcALb+wMXfR9V
E0Y0qBCUJXwTqNODLl1a37gLt8zWvkwM7EzLgsjsOPLjh3LRnMnedM/oWm99cDDAzAdY6IhM0Af0
m3XsvQ2wuljlE338g5FgEPQtBHPreTX2+xFRBJp9zude0/DlfLvoKPkwiDCqtLPPsNekX1CWYyNx
NiVdPDKJmhFcpiMDfpW/zik52pd93KyUi7y8Nb66TzlkNkb5OViqxUbMb9OY5W6pBLv+5VjGPbwr
xufwEvkc/3EmKkCp5FXvwyn7JPpOblsHs0xhRak9Ohey4TeDO4XbYuZuD/SVnkQ+tGyhAJkr/T6O
ssUtUif7wk/0e4nn0JyCdZyhvlIGOsd2ds0bTL6veX5Owtr+yaACxXO1LHep8LKj60DWTDCrRwYD
qhqE8rlu61Pq2uremcdTOdL8hZaw70dqnLJY0FnXOiZ+K+Q+iSGkVMg30fZzOTcgDzYt+Ey4JEWU
dn3Lfrf6dCuC0saC+3G9QjpL/R5C/UoYxz1MgYepBgcSd2OGJDI+EdVyYvZNk6OI+mSgHE3r1eOa
LYcUVaK5ngRzmPOY5VBxCtLvhoI7TiTBz0Xps1/gc/ZE/r6eh9wnqA78XSPTT+nHL3W+YuvFj0HL
P0XhHeVUcaplpPsx1dgimhn5SP3nlvLamZgQOuk62V+ZwGK9idqZf6ivGewt7mqFLJtrQu4TVl8u
74ayA98tGFDN8M3kRCbvLY0K//j9wI7pbU37gmku2ySJW5Bylm1Udhkvdhd8NibELxHiDrRP0kqx
Zw3N77gPuGa5uEzlvswBe3JRbvEzV2GpN1XLEa0xsywVD99g5NIWLFJ4+GWfHmbqTbKEx/XetTMQ
aSUvZzaCl3nguOvMLN8YxvCgTGpFtZYTsxPv15RYkEXXuOFmMCvc0j2jbjcRDzU6vM33K+9GXNqZ
p69tYDyrURis47G/UUU0S/hgr95gvfAgcHzsm0PIIUckiZj9hzbn8v8GUX3fLkkWbjBI3Btop5kt
8vkmmBCUyrKt23AsxYjjMWy8eesfcz/Mm5EwbowlnA74a6MS8EdthVutxYPRFrwLwgcwnpjx31Qs
1WH9c1MjtaJ0DaJiRCqEZKgjtZmxHRtTDRQawv73v7V+b88BBx5pUycNzJy13Wl8SHw2kbIbld7j
iFqn9Dx0ZNXnGzJd0FAxDqkMtiUeh22juCgCPE2F1/HhlTzDgI5C1XfOXR5gH1s5WVlaHQufiWKc
rAI7j197CWH96fLiBvCp5Nrbl8Zyn9fub7ehU4mh9AK8Re8gm/BQGKa3o/J5G8N4Z3Q0d1z9m6LA
MvBtzQ0GQPyVvU4K52oXE/vS9rTiZUGJ4Adh5AM/YrmDIcOYnOfWJm8beZvHU7xbxxUSgRutwPrY
5OIAM9gtBywaxNm3uM9yXBtV+7Pmk9tlefjaY6yxUuMx7QEopeQ+0IEoWkbIWwSumgerTflF+/5Z
TOptWLusovMvw+hoHBQ8pgPIrZmcbhne7qhY0s/J5qbviDRS4ULHllPWtrg4MCB1xwSJPxrLBUnJ
Qg7l9/U4ffOR6lHwav9+n9146Rg0WCjY5/o4DpWmbuQjmx3nOWib7MHX4qsoP8GYzT9Yg5rav8NF
hxC/QNOLk/nk5KQgtVaX434GJO36WbNF1pBfM2YP2yKD88inDbqoDNmB18Ez65xtNUk74kfsMQoj
D8J9Z3EHnYhh3U3h/JorLaOwyxHh6J4VvzkQue17U4SkZ2dOVnxvLJxYtq9fAgdNFDc/bg0SEYI2
XI5j398sXuMl8xGyabc7iXRq952+9ky8FnRLQRa/hZXVnRpsOehwvMOY4BpcYMZOMCOsNM2xmobd
fnAUz9iEAghzQ70NZLXs53a4gT3C1KLz4slyUN7UHN8YaUZEfbbK7ns6eKD3ZVQZZnWb6RafFgSc
Cj3JP5A+/59O+P+gEzqWsKAJ/Lf/+T9+z/89+aqjX8Ovf/uqSCDUD7/Kr//892eineS/bX91jMz+
T0ThP//qPxGFfvAfYLlMf6U7QHmwAbT8k1AYOP/huH7gCRLZgsAOLPAd/yIUuv9hA/l06YkcT4Bw
hiLwr2g6e+UaIjB2XQ/SkgPZ51+v8fYPDkH/X/7/35i53+q0Gvr//Hfy5/4vEIvvmi55EvxQz7Ec
878wFBSsO4TcKQrAGiepFY/+Xdqql1LYRGfM7yjn+6exb9ttN49jJIXFQE9fxoWFn4JqcbiiXKj3
IojLB799jH0jjsKFKPfasIjoTOZIYGHZxfpBd013HM3wd5YBkTWWPIu8tTF1BEnsadq3m8mbuctI
Fiiy5zA3d2aHYkbH9Krl7Bh7a2FpMHvIFHXuHAYzweOQBGge1qAZoAM1hu9x2Zl+uW6uq4wokyLc
N3PI2DjBjY+ZzxNss2xc4RYvdIP/o96F0AVOdZyeiQmZo86ckNZ08FkqpIo5NfQ+HhIwr5P3QHuz
Z89UPPvWamIfHe/Y5hgvjbGO2tRqLiaDZaedSExIyYQnEec1lKwyqiLr7gz3oOYgvTSz7bGomvoP
w5lnCl/nkGRZCEAuFQ+sakqsYn549qbqT5fji8cMr6OxZjHf58pFvDHXJGa59k6k/Y+1m9WjId+G
gio9YwnjpC3QaJIQbK6qC1sACw+t89n1ab4N+rY6WcnJTy33JWw5q+q0PeFOE/uqlCVtSXxUsZ0A
SyNTJN6V7CN+sW66K51XN3ShDBur0D2enhwzq4Ds0Jh7AMDv/XHDciaNQq98IlSIms3oxXXSArx5
SPJqLmOxjdGAoVEzLmwairPMByLbx3DemWHzOjIS2GODhLOUSveuaPCySCZHSAvu4r5D0hxPPN+x
iXSV6B6X2nqvmqW9MztckLXPVt3NVaSJ/X6iLqWyMKA5t0qfvNqbtqHCC6onMs69AdY1ifVvWP02
gx07J7tLnoRO2UcUPCvbRjLrr25m7MUXxwOINNuc1Fp6y0XnQJ/mAfKm7+RPvKERW4XjwoIYsBkJ
8H3Io98oJLu9MfMijvpgk+fkHRh54uyT7o/Fr8sTxfNvIqfQqp2PprSaX3rrZHcF/J1HY5TsL03K
XUaH3jtDk+OUafdYNWYV1X5x9b2CSJOZCCcXfNKGDcR9KX3j1o8vXmI2FzmXT/gOd6kankVoL2eN
rzWQibw0lncX9rFzhgvGvMJ3/Me46Y+YVJKTtdq8RdvdpTNSS2cQDqtImJ8FwXPQROFp9sMKOFf9
hZDux7Ye8+P3dHn5g0N4Ofup2XMBlc8eqXN2kepHVGCkcQUlnhHT5HOtgk2P12vP7BI8ewl/z0op
vFrUSYGw58hoqumILMm62PHFMn76Onxp066FhkNN2boHPig50ZrpLLgzQlyZNY5gVNc9ftYufzVL
yg03DO90UV3N77BqR11ney6u1SF5wGZxqb+1Sw7ujzQxTVAA9lkBn9+FBvOdUJLa5Nb1OZ4bdcjH
DDcwM6brtMxbxEt4Hir50tlvVQc2LwgwkZpW+pAkPj6X0CZu2PBvce29cAT5Nwahf2XPBNFfEckp
T/WdV2oPmEHCmdE46+4T0wR5h4es7WjW8rraWohm5yT17+ohjA9FYExboupoRRj03YtAPZVNi9oy
Ra8RTHivpoSQYCMDJafpC3h/7J8W8jn4TmxzTKn+9B7rDNIeDkZS5MfMYc87iO7LZ6K5m6ccJauJ
cJsdeXmD5pQHl6kzXosstvepkw/o0uqUwh4rR80eZSMT47ZIimK0fuNOOsFfEcbMcuBYNxYlYWrA
lqvf8RulDzpg+5W1cczrnq+8tVv0Q+VTW32VxaBeO2WRBiZI+AsZp4Nk2LGNwaiLRwbc9pBk46mz
MEIb0CY3k2vO0TiizsA/TDTMQHCZ/ooRLxz61ofeSJrcfujb98zFOpGOnReZfE9YVT9YN7SbwGc7
0or5tcKnzhKEkVrvxnfS6m0UXNVv6A5n8sJRH1bT79JKSvJyhhMTNAZKZJbjxi12jkXTVBYIo0h3
xYWAMzZt501sDTDJEw2hBnlULs23RkNBqR3E/EyBkLwSIb3npR/nUJ7agA23EMZ8Q2FiQE06IXI0
z8qveTwsHBxOB6ZxTqaSY34W20WUetcb7yJNXnU/pzvI4s5Jh/220dMnnGC2oE4w0+735clZ2g87
wX8ki/ix605QOsanXiuCINzHwBTpDT6OFYUD+klmC26kMYpvewE1RKLXmjW3ZldCwUXiu0OffO/E
uJXGyg/3Vp4g5ocDazg5XARrIKIKG+NuKUqm0+Z9MLrLdfAxAiQN4Kqgyj4Xdn6odFy2emJncNJh
ziOPym81frd1biiASbCRZIxWZaytPNs++xXyf7fK3J0GUI90ud3FvtDHMBf5dnG6d2fw5NEeUkTk
FXkK2VT90vTFyMmBLi45axdvgTrm0iJKLrCitTlg/T481c3NI/rzdS6NI8bB3SKT5dgv4o/2fXm/
ZKT2FY7L4TP81WVgvVQwhOvyB8an5qkck/e6XX5jbkp2y8A1g4KKMCW3v5LrQZd3woiH4tw4W6r7
CLy8PbZQhaKwmcYoduma/d73kOot5bNlD6d8nVaknN/7loyTG640Ko3AegSSt4Mym/7Q+Qk+U3wM
bDvf2QwZ9qKa47PrJcN7PornIJ0f+4rx3Ghb28plR9hkDCECpv4cSxug58M7C7o/cNBZ0Od5/4AT
rNthTUpQBkCdyFuP3NZBFc80LDWEzG7A38qZZ7YOQayyj3/Mnv5p62F4sNJKRGF257G2/jVibYsm
f2Ly7VkPQYuDWkp4Vb03+L9cGfyIGzohc5ngi5TipVKsw+qk8O9kt4iX0e/eR0Fy5EAo1D7A+Pfk
eiEjSwk8CrASuZIpkN0GEQFbxPlJoNi5d0biyu3FaI5eckww7nwRLouGlM74OY8LdRgDiwxD5bjX
bOL9cEVNqntns2Zt5anJJ/GXtpijsbibbP0lySnxpd+ciOXDEGVa+6VtkgPSPr1l/x8fOm2R7072
pq/VcOdVT3kJw7GVzTnUYfcSEs0E+soZf8+1t2289ikNvmN1zf7U6JjFQv3MW2Uivk+bk6Kv22Mz
KO+coksuQZv9ShPf26I2VHwoblR3Vhu5cypfvOy21lkQBEHXoZzyMYEgrm5fefbuvY6EXb9N6YRN
90k1/c2eTnHdBT+DWDA2tZbwefF7ZyfrpcI1iyRcJsOyLRaxFWn8ZfPw38IoMKKmcpbIWC+cvGMx
kNcJXBm/9LntnL/IUIlUHYR3LCvGkkAOlv5dTG73x1HhByS19AfbZYL2dMMDDqE+sVikFyBt85L6
bQ4yhsXrjMY03HTXl1kdze4iP+IbsZb3gMvmr6SpL1i+8Ev0zrPhu59sa+onvMUnLdQ95xEnSOAU
BwDld2Cj0iteZ4U7EOSyN0G4sgLUqVSl9RazJrFp3RdCmJaVQ+pdg1EQ/FEaMIH+OrGSBDdUKsrM
dZ3poW+emf7uLD8Xe22gQi7siVCjJU5vnojKJDXeAiXO1HEymoLGvNaxIeHY5H8aBIpsPyx9rOP5
va37Xdsw2A4ZsqOt6O4huY6nzPdNiB7zZk7FWxwEBP+a9t+pRDBE3TOgx8Vc4qSYQWkT/jjVjNLG
VpeqHxkJNxCxbDt9+/bO03qA8qjHMvrfrpRJdOosRUlUXMn3UqE/N2Q0AZlBzESPhZTs0pvyrTIJ
oxfj/CdwU4XNinzvosU6NQXxm2caJr4QZzyrJGFNv37hfD5Js3k0BnQ2dbFkZwlEz+eKs/H01tY4
HijAAFcqfHHNQqDc6vz4/jKF6XyGrv5h1S2KjJQltmO6pEeHApVjtyMEG5tN4jEbH232owk6GMhd
LOjQnGCIlGStxVOGIKthhM8E6B1XNPStoX0wej89WO4MpQcb7za14UVMvbokvuoZpjHGVG4LUclk
omwHhT6vC1zstjhNYJp/Du3MXE1l/jZkdLUZ4+GlnXUWsVmip1uSfUKu0qbU/sh+Tj62rg9QNiH2
jPKEHehTPRLPKT+9NVln+CPHMKF/yK6lq9ztkDLsj60eVVmRECFGQMw84jFDT5kPXnhKGiHvV8wE
ooLsuLhBBqbMRE+LBTopM0JTAj+8H5firZZssICMpk/5VDCQ87aYbymQZZ49WaV/aNz2C66V+Wys
Jqspw1UP3opNHfGIqBBG3ByrDnepzH2eBD8qO23BNU3iELobNXFL9lkv8YqiuJqc4XnJwnBrJMFH
xvhNd6M8MkT+oQr/Axj+AU/TnT/JT+myNshL8W5091LgmxuQUsbtujzMeGiNMV60gbVzHu4XhHbm
VOCubA2HlMj4DCDfo6DV2APHE43JJa9AZhYPBVvfuCRHBRCicE1MOnTFnRyhCc3hdFQG3EEdxOd4
FZWUi0u5Sw+46fLMO6oWa5z0MDPM5lV4s3+O3Ttkb+LsqPbXmOETUqn7BAs+459l/e3GZX5J5Vs+
Bb+82blx794qlb/HTuOdw6E8W7P5wMRYRRT23z8I2CDu6YZdTNydRd/w4GjIJopNNOn+8m4npX2J
a+5j2QW0heMQb6e6IQp7vfxUXk50QYwPZFhc4jC0TzEi7rosNVsy50hOpHfuprA44Am8jiT0sjMV
JyzELbtKcukSm9+pR9KIkNkeozQMEHBo9czB85gqhxqnpIgsYzuNSLvp550zkTYzldeUfMlLgnUa
mfOcWaemd4yzapPk0rlJfDKGPwZS9C3wL9K5lTJoAjukoRqQXO7PkS7n1QLDG1kalqLrCV7orFyA
ja17zijezqFUzoGl3aVpsKoJtiJbk63pRq9nGrzxZ7GUH4U3XG2VDls1TUx0DeooapkXq61ZryJ9
IlC2WZW1yW+qoY66PiHtWboHFA2v0xw7UTgaT1W8zSz1BJMx3+XDBFOFxNglKB4wLi27BP3CNjb7
N9PT2Ac8eZ/4xZ8yKGD4jpXYG+bBMKmV8bQhVS4Q6vgib85A+g5ibLyNacavpO1KhA76a6o++nYu
n23cxEv4VpKjuoe4gCCxRbijkD06OrAPhbyWGkuhzWoBrn19UkUfxXK2GPUOn1ZLRpmkZFpsHz5i
cMsS66eyop4cnJNQ5sfADPBcB+w89eJvBjYnRyD4xAMRvJQ5KnKsXyETiY3bDoehxxCa5PQ2nW5n
HPFfJHKE9w9Kh+FPm0lZAAJTlWo/MRlLguTi9Vj9WICOm9Ye9rWrzY3UiVg5BZD/nOk6zFJu2aCi
oI2Dw5yW2Z1Nqb9FS5TszEJxavfNuRbYfPkwNF4z7Vp/MPtLRmhrD8BkhOvSw0ib+Js0C8Zd7Vjt
FRHBn8ytX02McLvFa0ApuOy959rdTjl6zMIKfbwaibz6/co3dKY8gvmhojjH9JyzEdga6f9i77yW
G0fWLvsuc48TABL2lt5T3t0gpJIqE97bp/8X2P1P9TkzExNzPxHdChkWRZEgkLm/vdemuc5nB1xy
WO9IDq2LKbnDebdvhvynZK9LtkHuQhcPq5YM1+JZufDSwVOmqnrxNYtZiEruaj+hrDr8MBVeVt1m
wpRO8dZOXZhBnNBypJDJvPC+3kRjcUiH9KdoOBxMUR6toCSbWvVnpXVgQkiY0GqwmmgbWlhF9gnH
b1mWzmMJExKiQbOKA2qvTAubmm21n2M27DrBVc4X9cXkWrJI2cbRSDMD62EfwiAdctYsRNJy9h+h
9e1F6hvd0FfwwCUkhlgIXqDqLXbi956oSN2Qz+eVM8AtW7Bs7MC+J2mPzNoln7kyzt1AeWGGk4+y
plWstP1sPZV69u1V5X7ImSUBgTzMeR49UtnaYqW8SHVGcV2j760mKE5sqo56pN0VUNtQe66yip7C
rnj0VEEha+NvItY3LI4eeI80srjPwu7HIZ/FstJ5ZdhxyeGMWkgUVVQ8IDAdQlP7CpnkU0NibQoC
YTq9LywBOGoaSWX6ujbmepkOaVVY4q5qgHz5A2dcHGCsWl8nv/o19dZPNNXPqeVA8BiYJ/YvdeAA
iht+hfi3VkY1nrVQfGGAf5x6HFdR+N3pxoM79Svd7/ZTnL13CVPoKEc/whzNgDL5HLRCx3A9fOO4
XARmw9uH14GNyoWBCZehVux9ijqZaBrPwrH3YxHvJc2xPmXOVdG856X9xNhn2+eYtDmZJ3m8q5li
CUllgdK2KVlb5eaorvYOPKImeEEVB3dB+ZUGOsUjv4Q6Oi0aN3SRbZIX28FAFgX1g8suRO9KfuRR
uUNtBjGT4gsZ+E7trfR75gVpVXUWVc+FVY+p0euxaiUWXr2m/GpM6xjYs9fXRlYZspfBppq8Mfya
El8mqQzJcPX+jNY+0wgU2sm8u/EI7VvbwfC+q6B/tzoIQ5HB+jHPvLVTZNdyKo6auEusdaOVL/hf
mcE3d/N8cnagleEKFsKinPC7A9Rj2swYWlJ+2Ah0XBNbil2HYg3GFH6HRXs0Fmjm1y1ra2Vrj5CL
qD6FHhKL5zj2Dr6N/kFXGsU1MWQVerpkNfwurJhtFCPLSoNom3rTu/LSjl8lpr2ISD3EqC10Ev+u
M3FpbBecHqo2OMW12bQRJo1MP5f5z4gO5mTFOhRKbLPW03ZO+1BOKXYFsgloHEsbGsva6udXpH2A
x5AsE68j/OyrcxDXil15skmooFvPViMYQyxMEXMA7hSbUOPUa1BpAJS831adTou66iooEgPmFPWR
lcWiCtXRVWGK6QJRxUj7pTdWB0B87TFhNKGwIpbdttMDuBKBXEUpbW+wS/KlVfCu00AjmTotexMY
ibVXs8esZvcQWWKkqiAfT2B312ZSYntOSzRZwyYrU1h7Bs44hNOWhWeKbyWLPh0l+/1AgQ4sSmbF
HPoLeyA+4rlMlIGXUu5GsfHgLSaTWbOwUwR+95DCnaIzOVy0nf0sDZ7l/uLYxmeW/Cpxzj97iglB
Vc+FsXqE6xWi6+Ta/T7KZQb5Uk84XUObpIsVjL3JGgMquSYsuttYaWVdROTIDB8molPI5cz4ZYn4
WRJn9OkrXUM+JgduF7sK5+/Fvk7tL70QZHem3OMqN7JsVMbG1Gg06bvuaaTTC4vEw1RA3KxdJAnd
9dVaRRg94AUy2OkJP+EvDYt42HJdtHbmgL/NauJ65dtwKQQxohEVDmor5A6S0CoKX+MGYwa5iGvH
Scs3SnMbOj5cFOvJUPhSTU+FZ6fCuB7KBF9LZz8UdYT5TllsW+Luq1LyqXHISVu15Lwj0VVzE/Yo
Y3aPRmfOBoBY3VVS0oVoQHYeM4kVlvcVo2sIAwj1IPB5d3q+ny1qS2ctIpR/Z2Uwsw1WayNo2obj
4FT5uBtkY+5ixug8Lu93FvlzlWC8cyZ8x12JeabMx3UYvVbYHe8s6SyMGe7aZHLdJmG9pnV+rbp8
Gfr6CwvcaukWbnww0URYgSS/2lwjzGc+y9gt92B9raXtp+Kqy+mjtlOH41rkl07Rk5WUz2ng1hth
BxgdxoRNXl+stDT4LNoJ16xBYUMn/A5VKtmaCXcbd+y3y+4Ftb9d9e1PVFPnJdLvvulW0Bdwi2jO
u+Vk1wmkrpMX25ISAPxq0xvuDoCDfvY4uDwo/d5zc848qPqV3bMe/jDd/tHLkDB8g/KXwkZQkDHv
gWwqN+wq5sp2+kQcmkR7nmrpYK0YdSy+4SayqEA2hnpnuC1vfA1bTIOJbQyWdfUYIOmEkHRBJrKB
w5l5SPvgnga0x1oEV5YFSP+Tv0bGxLwciZXLe9yvofeKicIqP0ZQ8ET7MBLvxiGIll7ryafixrEl
fxMSppgYh3ZgrgwIy0zuigcwKoYfsfi2tpSPX4q0+qh6nHxa8k4edusMwylUEmwlurtWjIhhLv2W
cOjieW8gwACOyblJX52ByaGKMb0BcsWmCbldpexSkLvENtbbe3PoX5kurlOc7ZXpHjS//T3xlJAk
/CEHAp214F56uYN7tArFpwjqtRmn39CaB+nf56NDcaVZLPH7U3jrMH2FKZ52zj3dD81Ux0tfkiID
FF2GNVU+8Rqn/AurPIuKJe/SDu5Zc6KVrNi1LnQjeera5q2wg8N8X5Udn2H9HlmxbhvxVvrVkokF
m63hYHBtDa2e6E92lOm1dLM33xzvet15oIBq1QRbZ+reTNM98Ur6mN1MTGx2RNmE7bJO4ewj1iPk
bZNT5GJgZVLlWII5SVVgqtAQJrA9E1udYjyLglNlmBqPNGI+hXVGuFLCHIhWg9udUqfAipY/J9YT
z9qKd+k+1Kt1yzykGvyr3bfX+fVqNQTdNLryKy96vNRz5z5o6o++QNWaoq4Doslee4BvklvEzoJd
0Pc7MZd4mvQILKqUK6OFtl6IigjsWBJAbl9LD0dJVXMFMMEVeQtCzXi/pjuYM+tK5BvG2e8RvQOL
PCrva/8eQ/2lpGCeJgziSck2Y1kMctN+CVswSbZ+CNrsXFYt7K0YhzltnTxz91GEUqW5pF9yVUXb
JIleBg1WG+OuBB/VsmjknWjjBx3aLFp4R2NndYR7StZDs1YqJipFEuNamnQvt+qbXhkSueWc8Alf
0J4BTBhYlF2zMZe01lydS2DBz63pYu3MVTYgWnfRTvflNutp7WSXjMO75/Ro0UXnDOuGY0QzxnMI
rT6M1L6NFJY6Ft4ky6Zm3MZ1sQsCjWR7Ra0vU5ciOwTFwFSJLhkvILJkt48BInCjsaf1s+1g5cxt
fP1k5uEaPMHjfOA3WvQJ47+Juabl3aUf82VHF1Al3LcEqFql+RfggGtCXs8M2t/6OF9FNpD/ASOa
U+qvMPrshT7+hv4ouVjX9yNv+QVZfV6cjral3siOLD1OJaXvpl5t09qg4i94MlEfMKiiJpiXIQwv
WVR8Mr5+rwdvZ0TNDHVPyX38yizwjIw9LQ3PNgsXjTOq12hfk1F/t6n1PJrec63Q3REjvrPGeRpj
hw5bc+805QtzzI+JtWIbfOh2AJ2DZGepnrMMXLsNBBHsEbZ67JcMWvFXQGujSWc7Qx0c1a4YUm1C
Hy+dXh4nRzxmZMFCu/2FDLObmhXB7E9Kn2b7/HvKu17LihM0wDewc+99o7kELgQGZHdHhPRuYgRL
sgx506yA7nIBmp1QqX9QLmY1t957jnw2hXGX85oIz/vmsS7KnkQzsbk8fdaZpDlcP6Hr30XDE/Ol
n2D0LqU0L3USfyREt6Ub7RIlTyEZmzmVIbTsPAnrWIniJwSFhRPsaAMsFrypHPBEzmikq5CZaazf
J3X4TmDskFDCzPTaRIRENRf1q63ZJzsMVzpiY+FiLA6Li3L9negYpuhNfxVTce3N6kDI8KKlBvIz
10tPHuogPrVG/4S49AidPiDgLx9mYr4cpzX1QmeNs6dt6AtC9ocgNe/agv3TQ2YTlaO6JkWKJHV1
dPJ59wW5Mjnok3slvED7rY35xc9GtZwPlsBM7wJ5R5P9RhXQMUP0K84zACHhPiTLIEO0AhoTpGLE
PVFs8qrKFvJqdfQUNdmTYXlrrIFLN7cF4YESn1wBbmtct+6jiPq9PQrMCSj80nyDCCq26YAE5I6P
rjOrMT2ZVru6Tp11jkbzzgfxIga1k1WxVSlRXqao9TRd0rj+SNvwIU+ffIWpF5fq6+h9BP64H+zh
V67RRxQY5qWhSgVU+jQ890b5SQVpV9Wnvq7flDW+u62xTmP/RXm85aAlEjVufoElO88AMcYiRFtz
ppgmyylR5fsB3HCoATJzXcI/DZMNfDEhRokeLleYMoyO83OkaB6OWSNxxlg7wKCmnvS9O4Bmw3Nj
rluDziSWWcvMejQ0yik613hmunXG7omb2D2wx9nR3vBidbzt6a/k3qcjXPlFIWqAZhWHH8KTbd2x
5v0Z+Xlg0Fnojxv6r50yfcqTCpjU/TCFr3VfPTq2jeWbpbreIperZV7AbouKDV0xCNS2v3YM6/f8
e+PRudeFf1SlOisDXbgiB7GYf2FqGY9uShFkqPzTINsHQJwHth27QIXPJty8pstfXNDk09k2lFwE
g8U+RHXbxPaI1DJ/nm80pOVr60q2e+GPOUNd3dR5ys3iHiy6qyAT4R7OcHdWJwsWY5z6X2YNRkAI
8BvTxJXcXxG7zRZBHqEMD7iYnelFQDWJ7HpTaPW2hsHpWIgiWoXIzWIHxp6JwFzH2rkn7zLHFlb9
0O8qt7v6gYNMaO0DqrVHzT2PUuylarbRJPbWW9ciYo9P3RSuhnDceV57tcJ3OUuZff4T9d4Xais1
0cxAgQzibP8q/WdGNDsZJD+B5Z0DFcAAcMq9p9efUwD0KCVXA0vIy1BwWkE4ilGOVieQpjlFFmm8
RcJbtqP7AQBIX5HtuyZJfiBMwFMZw0qbuGoRj3C1lTsTQ6MmxbqAbYAJVLa0BArAkJrv8ylT1sMb
dInZbhsC9q+vjgfey4/08hDnO7yqqwDXxNke1a5hPXEg5X3zNP5/++f/xf5pgsXAjvl/tn8SGann
/4oi/B9/+0Lnxue//93f3k/P+xdMV8PAIuwajkv24n+aP33jX45l2VxPMIT+cX0CUeD0xhtZN/+t
l1ro/zJc9gjMEVhiOa7t/T+5PinI+l+as/BDzY/MEWCroQf8e+MhFcIlia863iddHu78vvloLefi
wyVc3jwHuFVXlKFPnNJjb4dHfi+HkdlHo3BzA+FCNGXX7Y53cSWaow+GEZdBvne04pNIDCwAo/2B
Qo8LQ045pQMxa07Z/8bImJ3qkauIy3TWlfEE3hSCMCVCo2Ry4lY0DGjdBWKTPuabmJTxipjdHDFy
E3Yv1EU14ndlUjSLDna0+jQ52nftfN0kRfmRlpyUhrZ0N2NEgI/Jo2qhhQBYgEjx6GQEiyrmJysh
VbwKpmTT6wH5nw7CTVvEW1+v0Pa8EBHJyP1rNIvbkwYcGdzl0teC5BJrdnw32HVLbVJXb8MhBM2a
6OPBSOUvrTL8g5U24qlpREjAJHhXIgovPnmLixvIcNWQN1y5UKXJxE/9uuo6nRLqFBlQWCH5uMJc
V5FGYNNnNOq7xG7jAcJZFbo8uBJ6uC3UzgvaGIEoac7syM6j3zAbjbvzWCd0NcfFNiUNdocP8dFz
EGIBgsaPnk58M993Kut+KnwpUx289wwskIqwuNGKC0t9ZiyUPUbWOUWX12y0Bhx8nAlfssCzVqYx
PhlFNm79uuKO5hSeNrrLnMomFr3d0ev74W5yeUELfAHbnAvofpol90lLTogqEBe4Ywx4Yh3m1aeY
PQbzrcdGQYed/OMQPqTBzAWg00UrNG+hc4cRHI6lp/vxqg+IIo5gTRYCuyWTzPgQ+JRDe4I/UhfG
YUwclDjMZ5u+CX91yo6OzfxBV/3fH2oVxv/48vbT2+1uN/nffXn7QWBF+nZg4Hv7SnNgoaQQU1HF
W5S6//gdt/vDlcNPbp+iRNJ8KJ2H/3gYVuQhVE9s50SdHv48ij8PxeaohvaBxe/P9/7c7s+vvX3v
9qUVM76kHY0u4/lv/vOD25fA/InS3D79x+P765bahFydsPSTkKv/ccN/fHq74e3XTDUIo8Au8May
TldertOByYcajxOZERwQTj/qp15ySbO61F91YwyOzLehScjhKUtPtwn7nw/aaMUn10zik6OV+RIq
RrXy5+8NvWVsRLB1y/79dvPbd1tvGhfCm0sPpHWw+/q10hNaTkxTVisRlfVu7E5KK8/hkGeggTmU
DD3VTkHTa6fbZ/gWvfU0D3obFoTHxCWO7OPJqyKzB+ihg0ZEu9eNnZNO4oR5X5y0+YNvh+bJWmbS
FMWqbpNX29VxW88/YiPr7Ny6O+Erp2xQI9KpO2x+O0L0Jykd63T7DJ82RIJxfEAY82tSNzcnwWRG
9kkSW2Idw3P453uuAuHdQhId5luMVfCr8hXJqVjswr53jkWaOUfVY5MwVIwJf37esWgK9qEkb08M
ZakS2QRRhcxY2xM98rigbre6fdCdxPjrS+GpaFv08RsA5JyTZ/LZB2W6FSlRNhbidNrBqDQ93z7W
Jv+PerlLGTTg5xIbkDy/4oAuGQJ36QZrbHFO3fglKxpnW5U9A6GSjfvIZnattzoO4ykfTtigZ0iE
8rZ+mj+l2TiAWuPDEBFqK4zKX6NtDSezuuu7SbBu7dNDb6uLugt7ywE03xgLvcvt/RDmewUtlFAC
H7ohEoeaplB9sI11QqGUVwsQcS53CDM+pj2Bhb3IPhyhJ6cpIMZryUVVk9LpM206QcefTnpQTaea
QeV+gqyEF/rv70+9LBeEM6iLmW8WzQf97bOvEluC7+X4j/cAQNUmpAOTp4OXIPN7lI+4MK+ZhTui
aGA56ig4Rgghp+uq5BQAeDjJCW4ty8jMbh47hp0w3azTOGDDHvEZWHnjoDIRr4Slz3RaaNLeFsJ+
uR1YRKqHWdlhkOUFybm08pReK7yeVAWyn56/tLS63oxWQBhPH9Nz41cI6u5MD6swCtboIWEk7xOZ
3lXwNta561G1ECNQxXJG1kVFsm/JYS4HrfZpIpHG1bXTLWWVyWuooaCKILqajjJ2AE+zw2BjWmEU
BHX1Rli15m8CkQZZR5pkwy5KX5eNIBhwI7P2NbTafzBa/3x9+4eRDlDrr1v+x81vX5q8PBi02+vt
VyMouYsiZLF8++Gff/DX77vd9V+fZmnyXAem2tBg9t+P5Pb7breZ0pRvVn1QLCVMquU/HsQ/bl9l
tUFzE3K+1A14sFoJF/f2wZvxv3++jM2oOvzH924/JayptrTzJom3NTUIAkDHnE0m3Qs2l7UG/Hid
B/PcxfmiTPOrAWO90tPyy5ncD2OoujPZTGbVXZiw3Xmzgb8M/DX7ZHB4A1mYqnFZm6shsrbk0bsZ
+EMbJUp43M18/MbCDD4x6KqTZNynhfGq+diHUe7JD67oQPYWpkL2ZHLy0DnZTmXjQ2NQXBD0WPGk
pq5asTbaGD+gLShiykmqCQjUmnSA8cvUWFrAuThLTBGN37NYEjQ76Ea1Sz2JYRx8fIcs0rxyTwp5
pVuds6ob7j6HZu8AEljbCAs9NQErTUUucdl1WqX62SUqDYi+Rp9g7hO8qo5qCa7Lzc7JETJ6qxzW
8eRdopzdY6z6Jd7Aj7RguohliIZYhBGIYyaiMCJPXrMz9LqwPbUpl1pOhAxh6Yo2MMHxsu8B+7UL
EDpYifm4xMzLSDEP9nGj5iUKfkd0jD2VrBLkukJxLqlTFpLAd+6JvbI7JFxdH9ZGSWIhn3DAeTWb
z9IfENbr/pVuvgHugT0QWHbvNV4HmAvRDgR/uEhjCWzRJtvaK7j1VMV9Fl29j7FRtVIxABbfoU0t
dao/OsaAnm4V51ETFNyl9RsqY7ByAqtbEyNkw+z7hyBJSSRWdFKFmoYrrIufCtMdmGKgIjST8yGn
jp4THfZMz+HJWsy5G+02PWVx9ZG9uC1Iyykptr1Gs0yqt281rcwrf3C/ehf52wSiwywtBIA1LIRf
w8Xvs35l9hqLikFuXT3Gkg9vnYkn6cuz6/Wk8wvCYa1Pc+BoLid0/q6PsX5FtgXu4XWagh/V+js3
r0vmK1QehK2z9ycMVvYgzlVGBpkyp6lj7MHh2KDgwgDx2TTMcNqcSXliAwfO9epZ1RuqYPAg579d
q8JxFrT6kRRoj5c8z2hqBTq0q2wSrRidADqR2CioVcn0ZOtXPIOCkUeTOfDRwDx2oiIOFXbEMYmJ
lob4oMdlvHeQ3SsVV+ew51jynGCHgo7pABMK7fD6tdK6xxTgeIeRHV47y+fJRiMLfF4pwrIo3CTG
tHZNZMFeRuC8KT9PtnMQBO2kwvFCAaGKUg23bSapqxxOiApz9NvfKiS6yPc2himfjdJ9sSJi7nrA
QLLSxa5FRVetE4K8BYuUuUAUMso49UMF1Io0TX7F9YzVpQN/js/A8Cxrk8qo3bWCcgcwnZRAL/TE
go6g08sUjC90ej07IvwcHApwhiSWK5z8Ypu0l1JY9B00nFbsECBARgBp5TgJTVyj7eLR9Z/Bf7xE
cd2suiJhflaV8ZY2BofJmD9lAEPMfosrWSyDlD1gLaV1jOKrY8RQDJTysDiB/CoybUnOIWdzFPG2
lG9Bm+j7HsGkL1Eqvb65qND1Ti10Aq/Jrrbu6euGroCV0TNBdQZf+xxUlWwycv20lFHXMfK4o6Km
JrpMGQL49BNHSsciGr/YCVF9U+Xh0iyUtjR9np92JCQuIm3rQxTY6LDwVqEnzTWxn/O8xCEKsHTs
hImLC8Mqb2rnQH5nmUuZLAcdAasttPNkk2rmtB+TWce6oq2aXj4Eju8d87ZbFwk9M0pzZue1ra8c
A8dFJr07rMRYg9x4OXx6Msto9vH8nc05RIvMkIUUPBlDZymfmcWhANeBdvXbDNwAg1UKUl9KBilx
yd/eRlejaxI24Ty1ZAyzmlLe0S2YJfBqRDZ8JuaS3zPErfnyBIR9a3BiOO3DBztWGmw6/C/AXQly
qdyYl3bBbppJBVaAOwzUzLmCoGniepjxHPOEQhdnoyXw4zsdHoyJBvG4f1CT+551lb0MLXIM6XzG
q4GtH5oyejOYSK2TIDl4rJ8mib+BTlSF3wzZTKWI2L4n1nbluZtOs75lewADHzzWPOkLeZc6WXAM
gOQzRLd+KySMBSmSdiciEJ3KOXCmYhblvwtiM1Wi2KZrjJO1KjqMxpoNsuLUXL5XGRclq2l+F6HE
VMkTveC8aq7UvB1V5uwpU6Bfk/Cpcht2Fsw0RIcxNaQmNzC4Avp4yYyKps7STqNdn8FL8Ly1G9n3
0tcIuIuVlfQVfWbtKr8pvCOuq7S2AOtk+oWj4CS89Eqt6UPWx2epP8i+PeurYbYUaMi0smqOWcLp
RLfeGeO/9DYvg2NgjR3CVZTIF3vqnG3m9DhRsodixgiAymC1WeSrIqyXVGdtIoPix94NiEpmzoeV
ts0y76gBMDB/+OqXGeU0p+CjWfplSBk5oiTEJcypBKxieNitc0dv27LV4ClWkce4dTSKzV3hQXD1
MNZlnn4fZ7z9IFzjZ8vq74TcIbRxa9sM9i9nUvqDpf3gAdq1tfQfhhLbysRuyBnsrcB4WdjdWxWx
sPAY+JqSlX8qPyk+wn8Vl5R1KMkSeQJTUyzMwtrwtANRMitQvkX405fWu9Ogm3ASGZaUH8RraNU2
R8oxAV61JCnHi6i5O98Dp8KFMVs5Hafdws4pHvOGZQ7MbplH6p3wxqfIwAkLyNYHmFZPmO+oC3ku
0ulbTQVOVmtEn3e8N6ySxi5XGmOY6ZrnKPcKEo5k2wAXZ/hoshT/ojdGu5owqhoewrJZGhJQcjYj
mLYe+ZTnQqNcJPtoSi1e2Q1YlaDLD2FUXTqP2nuUecoHYjT6Etr3pQuqcIGD7CNDo8n0+GHssw/N
LqJd2NAoyhRi24yVjRInnz3oCcvbkgsbLP75igu0EbE7Tea972RDMsWTfHBLubUMb4O74oybQ98m
pZZvfLvblI5DMlKGG7BynD/0Cq54HK7Bk7zmGVHZDredGIAPJ03hX0cP9Z6ip2MH/IaIobO0esKg
JZaW7QD6eQWC8s7H+Tn2v23RVMwYNGKODaENbyqjdZqq17bF7WpV1mPW6i+jqsTWA1zaRO3ZSHJx
lOJgC73ff8SzG8J3aCsKK4vuNu+I3SE7DqaNidkq33yXi2pquz/wNH4koTFGxOTFwNHQelTnEaRc
qt6S4JJDz7zCPCqWGv28Tm6x+1ReuLe8PXBCb+dRUbMIvIgom9M3p+oeqIsOnzIyVomXT3ftZF2a
sodxVHqYpIvJOZIwft4JPf8oHAzOidhrfXQXWhKyX+oPy7Sat+ywk3OkDkrckgKQdhOwvg52pmvJ
ay+AthbwbtLKoSjW+m2moK9xM1OX0owD3JmQaoZIr0+s6/LY+FIsmtpgiGl8r+xNVLreImFTusFH
MUznFntjybv/EFr4nDX+9DEatn3rvsYUEeKoSjtSgbjPY3EyEhDVnm1Tq1IN64zagb1niLOuyeds
NjHak1ctKj9RK9dJ3zV7fCRwCC12KHHn+9U7YrizxxEaNRsrNn+1KDMr25wgXQnzpR/LYzWNPvZP
4WGxvyYAGqAeZ1x126MftVwUNXnGpnrp6o6RpEYq3LIxM4uiPJmevaPAAFf95BPzdOgUzck/2nHE
cVhCtVMPum/RqxXRbZMNzZMuT45B5401t9/U1OCkJn04qQl+zPVbfSVTn80LacJAo8EJqfQVCOTa
aPr5pWCHE1C249YogX0RUXytu6jA9TKW9p1NQY+dNmdjbuxhUXXmeQK3GlxNZeG3aLxXYqJ0puOH
Kaj9iQvrpbz1AM2NQBnVQIlBR5Ca24KStTF3B6mP5NYk5CbdChLuNncAzSRiOw79Q0hTxK7Q1Fn3
Svc4tQTPF4WVRofa246xudEJ/u7hqBHWMtjHOJW9J9QRXdo2uyQ1rUfz2aIo4KhIEdB9g8qvNj01
Sf7clxTMzUkFFUrD3KXUza1K1tyv5GvmdzE3LrEJwq+A+F9QxuRPtDKlxb4auDvQOEcN9ydwLaz4
0vZfOrTrV3L+BaYvD6Qglx+k9W+RPNIQPyLJS2/bUA1F6idcjxVtUSkXh1UhfyBqzT1SLRYzUh9R
MWD7S+21VwCSDqokXOOjoLRmyNJNnoW7AYw97iIsGNosYTXEKWMqdGN46jFrYiuF51LObVczkAb0
FwB3Th3B3IjVqZlZFVyla9EyTmUnR7INerXHXNLdVQxKYTFSbpb42pPry3pF8TKb6Xqf07rnT7Al
h2bfU5k1Udblza1d3dzfBSX+NCWMjbUaGg/AGbjaPX1f5dz8JecOMLaVeLYpBZvbwUJqwjiTU0UA
yXCh01IAJNk/lC32JMvhHNxxLSRGTi1HObePtXnzFNX0kdVzMxmsMeOYdtWeWQNjirm/TLoQiZqW
YXX0ZMwNZ37ZPAxuKNey6/tF3TpocUZaYATYdK6XrZjWUu3lUgtId5o7t6jZc59awgEFG3PnmjSt
SZ/ONTekfW2ce9iquZGNFo9l50/mco64l0miU6Bu/xCIg3vRy/cw2nlEiLjY0fSmqHxrqH7TNdxD
RhzQju66n6MskqWXtKyDXSJC1Xjx0ZuXso6s5ZhT7U4LNx4Al60NPvRx6nfdQPA+oIvOmFvpioZ+
OptTP/6ZdylprguosJNzl50/t9qZuBCAmLF5praArEhRbmWt7gsDWnQCRW/QdYrlyg9C8AejfqmS
ssRzVOfnKdRGXqK3mIQy6y3tq0KkMPRBoHuXsA0nnJRy46XkyLSETiPU90MzN/eJucMvpszPp9QP
uCdscQUsm/cQtlyq//ICHq6iDHAqLzJq5LlSWX4XJnG5mVibr7PqJaObg+sJQs7cLdhYuBoToFNy
oHcwnhsIy7mLsKOUUMigXQ8Ny1JTz15rgQY8DeZ6iqdvtoKTTbMhXXFnPJn3ilcMjTviOn8nepbQ
DYU78TCoRes79xZ1iXh8SEp1T5XWu5j5GHmASpygKlkRGy667j7rYEi3GuVr6KpsSCfhVHT2hE8J
O7O9QWljO5mHjBLH0DPP1dzqyPyvYCU/Y7deEI1g2Fkk5xtG+pbVPDTzmxQ9cjWyX1xm1Eb2c38k
g/P4a+qq+VCzgEf05IEo5/I3IdWTUQtDhu7A7aBNO+/WTqnNPZVzY6XPSHWrk0Yis/rS0wTBEVqz
K1PT76kX9brRIHKXIC7KX4HEhKTwkXY9rOzh254IjqhRO1Re+RZglVhnOfBVJXz0q8D/nbZUbhZ0
b04iMXZcNrHuzsWcTFnIgUASS0dsKN5c3xnORZ71fHX06PYkK0mMpPxK6Pyk1+lJdPhQwwBudVsY
SNHxva5bT/2tMLSmOnSiQ7Scy0TxqmKUN9Y300A4fRlz7ehA/6iai0gnm60ihkoI8bRxJeT8T6MC
LWwM7HT6HBIc9H8euLtMeqlQj5M33CfFWhWGIMFDttIwUW3RWGhfw1S2S1sSFXpKtYA77sVcp5rr
q4h2VVtzn0DoX/H02os8Hj4z3HULY/RKTDJLN2rqM/LkSpN1stPSx67+ikrVH0shPtImWxcDs1dj
rnsVc/GrM3yzxqQI1mHaaLfdcfJIXXUEanm6507wdUeEMp7rZEVIsaxEBVs0/8XemSw3jmzZ9lee
1fjhGuBoHBjUhD0pUhLVhyYwSRGJHnBHD3z9W1Bmvcybde3WD9REJoVCFEkB7n7O2XvtJWyWqeiv
uUed6znurZCcyHXT0Hkp70XA4Dl2jGkDapynxoqt/N6/DezKOrgpLz/HskFMfLmz6vwn2a8Jumng
QtL1GDJ24N2+KcySxRMMN7FeOQvaxiCWhL2iJNW4IrB0ji440+pjRQqvgdRvr/xozw1EXO7QnYI8
SY4GqdF+4iSHDCwK5u/peWqbcA0PP99NoDbbhPw3wNaboCAOeKgIBo47nnHlzguAAR63Y1yatGeq
Uhd3TtqcpyVguF6ihuUSOmwv8cMEFFQhccTjEkw8ePVtwvHVJbHY6XDVt8ZwbySWPHDH0DUg3zhY
go7BkCFYHQg/bgpjp5c4ZGcJRobfd09Cyw+UocSexEQe91Vwtr3nPAmmVb7EKxtEL61KjCesT/vC
LD+orC4zGb6z4d8NGoj/pIBAjcZ7q+iF9XQK9pNf2PCEG3S/CJjHINXbyfX6XRWbANbL2778mUzY
krAWfCuKGjsgEgaFdR84X0D5ik1cPdr5/bAETMNO5Ty7hE6rJX4aQiZB1AjQ1pBWHfwBvn0YGhRP
tUW0nZsReDEq+uY42+mW7ksjKLmgAPMswdeJ4z1JkrDdJRK7npA+q34mJnsJzO5wJwTj2VuCtPvO
rTa2sq6lP924S8yqQgl8TMjfFksQt1oiuV2yuU1T0Y3uOaKD7SDZ7jpnAv8Y9gF5FNU07ool5tta
Ar/1gDEnIQI8Jgqctfk3uYSD0zmNt2kq+l1OobStrWPiy/yejJBzZSGjb6MSa9eiIiR23FoCyAUK
cCb/wCVSWCppimEFghGNnJxGda8z7kXCzKFTvcZLvPncEnSOEglxXzt6dNLjF04i9kZwUQuTeDmd
J8e5oaU6Ge+Lxj+EfPUmJw+/ZT/cJ0vMuuMRuD6ZRK8TzA64t8bCRo7cfBqWiHbGA92eXZz2ZzN+
SK4EBhIHknd7rg+IJQ552muCkFx7AKc9Vc8dhP4TXqTy1MG3P7lIHDNSgP7r6+/P6uXLP//t+0f8
yCAT9/tnvr/+/uxv/wewYbQGWm1yK/AI5XfKfbEE3pPV9/iXh/n9t/7Lh/Rz4NWgK8Xm9//0/XvY
DRlC//nLf/9JYCg3bTWknNJAxcM+O4DXiTjwLi/xz+f3++OUrXU2AzPY/eVh67q7oWZK9n9/5O+v
f/+P36+k8d2PmKC+7fdDx7SeeCv+/2/581d9v3HfX8bf4YglPrHvL/98R4HRlfvEtm5IoXgOe5dm
Q0CvMknV+0Ji38Qm4BDENUtQHDzFPjeoXIAE2CP5TChqiIQWIGaKnqKYM/P11rM9ouxGERxJX9t7
pmPhU6UTNs3dc84KlyLAdCzcwUufPkaqvmKLHbapN7HMA4gdAsb3okWsitlrhKlBlmT5HHSaRBD0
LG76kPeffV6aCEyKdu122a1pLiOTSWYrVICgxqOzBaKx1+nXMsLAD7OcFdRF2fNH1qB67bQLGQQH
AloSMpMhXCFTNm7tAopbPgPetFNgLk3fpmsaFFivw3vTZkFNwW+vbIS/1Ee44Gcl19ywpIjfeRFL
ZNl35BS7NzoNTrWOSX61HYIkIGgyi4cFF19GXPxrz8O3pbCYD23xOde8vRUjLlvJbWSO5eIzfW5B
s2HAY1wjuWih6o5kXQYHQ5H83sbWgiD9sOnlTYOBrVQYOHjGM9KctU3PdtUTJLJ2kxr2P8CsOLZ3
bjP9QJZD5dDuQh9PcmCkO+SX4TYZwPWbjnopEIpXgw10SU8/B4lZyMwcFm4bdXwasQdaXUvQxfxG
0BbyVI63ipUMRJPKNtVrZ9IFHWeocNZWCDOBN49dcsi6cFtaIM/8mgF6mswK3ZG/BzzD42U3YZhY
m3qiM+DYZb4GBFFueqK5Vp0E8ALZANIF0mw9CHOFw/tpCDlXeHjDGfb8mIlCpJEmGUfVn9Mm6vLP
iU1tayDx2GE2hDTmDWdZI/d13EdNi1OPNdZvyVS+mMtblrFtMCJecFtccWkBvdjTAXrq8Kqa0GVG
Rlrq2Hgvg11BqCrJ5MLbt2sh24dsCDhaZzzx1V07By/NrE5u1n5gLr+fJ6aWTtz9MMfOQ8tNkkPY
Srn71jx5Sja/CzV/h0/+AXb8J5DjItj7nfe46A7pKriwJW3b8cFJeihOvH8W9EHYm3K8NclxAo64
KnojOEm8m+uEjI/cRN2RYCxwFQYYo0CebLRxuPMjusIFACzwTsemJlKny601gJDuxiqM4OqMhEbG
oNUzLoRKNo8sBdH/8MSthS/59yeOxUMwWnVtj77/Pz/xOYGqNtGjPTIIzo4EsiDXoJ2Hv4vJWZeS
GN+ksI3I5Lxz0zg5TTbBr3+Rbv6LN8/6F28e/Q/wl4sUEkPk355DAhWXjPEiOSLWAKuQi2Nm4Srh
5EdqxiyNQwXfehdSHRiaI0OH3+Bujkv1498/Dxvt59/fC6SiToB3x/Qtz1tUm18fD9ROsDut/5tV
0+QQXxUdOxVOu9iHut21jOdNFsGhSd/6Oar2VU7eox/pi59Z4yGh2dJjCFVhY1x6aHVnDvSrukQW
HCGYYb/K2dGteNg6Ecs0ilALIg9Sc8fFKzI0F/TWAvQS8/Aay/WmzMMKLqT14fmAOsZK77Ogkufv
D8nyWZvPb//+ZYv//vZLEdiOJaXlm6TvLt//y8vuzNaP2z6Ojp4FMWZoFJjpANeuFcmdcpdwz7k+
93qgtuwJShHqWIwl8/185tg+nssi6g+FOTgHyy36Y+hgzIaaH2DsDlGuz7E4dGJ4hCVs776f+f/K
o/8HebTtcX3+5Y/83+i4r7+a9v+8JCRAlcnHXwXSf/zkHwJpKf8hWbUALTIMh1ZvcuMN/Oh//gdH
r394LtcEODnHQ1m2fOsPnbRj/gN5lmVKH0m1jYqV6+W/6LjyH1bge6YpvcAkwQHF9d9ouP+Wjuta
8m93JAspF6XjcmnSr6BD/c+XZjQ5Qw5JP0bX5aY7X1S/il7jghiSu0ZieaMfn2/hlZor3XUfLdDL
42Qwlbe6W6KRY8djSYH/Xkb7pCNLFXcVuXdOQXz5EO2UJz/o4N51IyV75ZG0xbB7SX9QMCBT+kxD
FF4SZH7T7G0mk2kTxoKakeG6I+VuGw7z6/BB9au2M5pnGvUHv1PDRkbqMJgEcdcVTSQTKVDfIobW
Gg8gMbhgCAs0mUa7EuXwISPIr44/7FIPHZMVjjd9lM/nAY0le1WwiWKNK35mIw00fQIfWynmvVxY
xyBuKKZCcPEVLDMn7b2txXmaZXRjZ12/Y7h0oc6e70evgss0ec5WNwyumzbFBDdlJNkwGUKwhMET
s0mxRyyk0WwQ/JonLFVKjI8gb31kBJu6py+FZIH5e/dBlUbkDaTmuzRAT50LGZHDQjQfrC9vUpd6
GGl8EFG28TQZ1xZ5beQUt3oTaQaFGNB3Q9LRgIwVud407eJ5GmnD+A8FyJWmIop3dGnTCbe5+HAm
rEOhyCpr+wEFsPFECPaWKv7Fi4er69TrfvB22rPorXP2q/WmSl5nWntUy1ttGjcDwy+PKLK+C55N
qT4cRmy9YjiR2fWuzaaatoJ/XL5rk8FDa1TCRWzehzSoEGqQGNoWaEVNi0lSAo/O9Npmp/LqBniw
xeZOrLeB7i5rvROJ8fmKUJtTVLnoqM3+InrzLama7DzjBNyIkQC9mK5pqRkZJQJQc14B6QGyaO2x
WRML5LtAWyzS9VKn2aFaZz7ZCCgwXODEXRSgRjSoky7J9dtsr+uWSofamQsOFDNttHZDH3VYaxbx
ahLRPoeuRqjmV1tET6Yo1M7CMLNBGHwRNQax0LQfFK3xDPSJyIO7KqM1oId3B3AgZW/6xrCsvqvp
InNiBhBrQ6zJOrx3KNO3XVE3W+SIu6Sm3B2NLAYbzxg4TxhgYPHNTIgTUalPTa/ICR+CvT1100Zn
XryNiPdFQQUAoeteRZ4XxwgrEvbdGuCA5DYbFSg7zmiqhj9cG9deuMiPdH0X28MFIPHeavqB5C+b
Bhh817xgWmEl8WOGe38NHo50cnJttZK3dCH1RcI76NuW+MQnR6iHpH7wGTXtK6fEHqrA6LaMLMpK
/HR9fRuy8welyb3oNMW+y/HpyR4W3jTXcG8JjX4b3PsQ/tKB4b6x6Wfof20oDzExWUn2lqYP2iXl
r8ON30sM5bbl3sp6afPShayn19Iaf01GL/dx795qbzx2Vi12kmS5ysUiPGdWtYnH/p7wmnzTVW65
7n0KsRqOAn2tg5UHmoCi6Fq38S4ww2vT34Wimbcok3mE/JbcF5cFgFagUAIKriM1qVnuuIkqbJGB
29GaS8wDZipAeiQjNh8YsYuNNCXCFPPDnJc/UDTHa0s4O4kzQTKVQWwPW8HwUU64Uf3VCZMQcUii
+7yej8A+xTkfUNqZdohwIAifEYacdP6IRrmCLQkslAbxprJjuialx4up4l8KFaoVDPZdMhB+l9vy
juZ5fxrj4UUGdgF17yX0qEu9EfI+TO8ki/1rb8PvUz3+QADoa2LIKaKiSm2RjrjbQbVnBqS/vPQ3
gLgv+YwNuMCfsXEz8WvooD9wSFlN3kQGu2s+yaJotkPzFSX2cGu7mGaq3DRhc1U7W3jwWuUn9UYE
dNRHLWezYLVUYqlfb3zFyqQrJudVT5mUL9HUewgGNSK4Cbdcovjr1kmxBxyz8doagJsRgDbQ5jmT
TNEy+wbQsXsTI9SpY+e5UCYKs5geWZOSlZgnYIVQ9FS52NoGA7vIMlZFAo40FhHvsewuuoietXlo
fOhQ/bAflYLblDIC6NklwzoU1yIw1xlkJe6CYjg1rkHYlrt1XSL7jIBAemKqo4HsIBceKgnfBd47
yyNJp3ys83piwgY1Z86Cdy+QHO5+C/L2LfWhwcpcXzEQjUfrMEJtWfnZdJdDdss9jxWO5aVV3YZR
a7iqWxtqignbw4zqvU1aGlohHTO/iG6Qv5j3xMBuU9fm2kle2As0+SZmtpdGZIG4sI99zbY2kHNr
Z41/X1E6IkmAIA90YMRPeePhMWCPTDiik4MGSrU6J5664Oy0PeOOaR7wP6+/lfAtcY+bN44ZPCaN
YZ+q3sjujc7kQz4URwPcXQyM200lE+bucZb6mXrvibQ+Jk3Zawy1Z4XN7zWwuCytUe8GBdq8klDD
tIfpNsL+PdjBEWTNkk1xZF3Vi9f4lMyaeM24v8J3VoO/trWsb4NhQps6+wo6Mv+vnoPd1AfX2Tam
a9hpUHjT/LODuo8BSPs7brV3VQ8PFEYEl0Zc/4HuGfNyYXLmGA6o19r1PNknGpyiIp2U6xcAAoRT
OpIbeh7xphqUwi/2qwKZsdMjvK9uYsyjCbWzsG3XCN53iTtYu2rwEe/jNuib+AfI/6e687Nd7zgP
6OMJjyZ0qQsCHGLkb1J0+2uzMI/h1J6bGsuuzXZE+2ra9LAW2BR6uPRviVjC3BjkF3oiqDs6wM5A
SVX72zgR0bsmEWeXWEZ2gNDEUGmOn/uKsn8qxHtMONBAnhZKrnVAH/PVqzO1FfhyrUy+ut2444HX
3qnCRAY60IIRSMfmwGS5280Rf9DKsvrdmHy4xjy81Wb0Bdar3BNaureFfeMhDOEG4h0zDZuurwie
e8AoMvG9syAUAm3NYG08GbCNuYLODOcuZJQfaUuaUd5iRGYkDkkOGq1h9A/F1L7Ay583UDlJbEYz
Imd9nKKgheuP5nqW/bMO7Gg1p6xcZLpllyq1eRQ5qwtAbtiapBSpTxOq6a1N48SVXotldkxP89SS
aBBfE0u5N5lyESEn9daq52tiMN1yaeXO0RsgclZE/e7VxlOWtg6IppBcn0jA48I3cJjgLTdORg5v
Pl9BQyKGsxHAhb71G+KeaJls00ya/WPN8WldDzIFbUgGgJ+Omyp8zZYLtRbpTvJ3PnJayc8+kg23
ZK1DJQGRptEEwTSD2voRQoQk6ycG3iPXV32JQpnTevlMM3qy47BImHOETuLTMLAE9lAJsIabn00k
3h1RecfGSO4I8ElogwQwYmelV8YdjFW0h8O8BLiXD6HWd5DBEfd26UM63+oqvoYo7smiAS0Y545C
yEOknTXX8ETwtkuahVXjXKeSZpTZ1WvyMwGPNOZDRbTibcvZRwJbqgOffWyAWeCKZXFPHb2fl6qh
e3DNwVqPVX2Vtnv20ZiE2exAkhi7Q254bC8hiVcOVg922dnejGNvHFiRui25nfWPwtGvHHk52zV0
KO2erk+pmvuunLBmWsjBnQpsMhjIp6wFWgS7adFV4QFpbMPn7ub9Bpm9UvxMFIwjjMXumR4NIrsS
aEDijyHkjYKGqwH8xrHtVYYV4djO47AJU9GdcuM31hgyP3RXvLs9VGPrFNrdS016gJFKDqmOuO0j
3147vGbs8oRdWyTWTj05jSMB0ytcOiiiWVfxyXI2M2Z/Bz8UZYMhCQMKzZmDdafftRpBANiqO8zo
ehezTAyBXzt0cQfYI3I/y/IywfRBk1sMkKvTL8R0qzDNxjsEdb86Gwlw6uABgHN4b1JsnGkvYxyl
EV2gJLVDzzpGy7e4/qrQaY7ekHw2dn9j+lyjGTfAJs7FZ5yfjcLlVxkV8fODfp3c6ZfQ2UOTQtrh
xEqI1SjODe4cd0+M5qW0EHxWTeNs3JSWdINxTZoxpDEyyTmJvBeo+nwa5ON8X6fJqekIj8iCq9dP
LwNGeRPe0UaIG9BM7wz92n1UYrtM5uABkDl8QYxOCFJQGjibOcr79fzgqeDBHaMP+B68w+Bj0Jjn
AlJ+HX2ERncM6gWrDa+N8kY6A35Tuq2h1QHvrE5V7p/MXB4T0j1Xgkai68Qbr/EOkLA+A+t5nGdy
TP1djwBbNena8oJnR45QkGi4kgo/BV+cPn/InjXECc21oX4I6xLgzq3BDqZsLTSwqQ3K+7ll+ZPh
/RyJmzJWL4mBMtqAq+k39w5CBMbB8sElihHTK7oOq0wRyWM1GEn0oD3eRD2Kg/yc5sVVEaraezZ2
XSRHwFXBLxvjnevFZyil9+ks3sj0PaTDsHb79oSS+8DAc5u71Q3xDbeQ3xFWjwIoHGI93k0uR0SQ
YySulWm92Lo+5M6C8cjcT6Kl4EddGImaJOhlT4FjX1JV303kdYgw3zbej44+l5FV58gPIcWD6K5h
AyiVnN/qpEx3ZPWgLWUKmbIqQzqvhMfi7dyNtfOuK/VkNuJCJu5tByueNFZ/GR2M2TtGS8572v3s
iuDM+VessxiUEZn1X6P2mNll+ywkcd7KNxlE1HXDQQC/BqQeLrLyVooOKlT8FbjjNQ+hPIXI600h
710f8rLqn5KEnNMlLmb50wDjXwhhzDQPAX7AClA1kZqP0OGY8QN0laMMAJUNa2UUp7ESpzawD7Gt
1r4rXv25G9Ypa/vAjrS858bgP9UVE5kofgrVpR/UhzT3SSnwSfaex1hcbtAI3tPNe4l6tVYNMqgQ
jR+jX9ogTBG9F7oX6OZaqmcjDu8zRswR7nWMqLT/H5QX15gzrUUjk6lVV2T3BMYnR3vgPEXH5WJk
pklCb7M3q7k5tgAge6IE+2GmjsLAiHvF2CC9OUZEuaReoyiUFz2RDy67LbtTZLcX8kXuxo4OABsX
KE1VXLzBeEwqsTPipD4YoXNPVFO9oQJUqypv0VZO4Q1GlvOcIc4kRhBYlv5VeTyBcCK0j3toHkl/
abR8DSDjHyqqiNgDFj52KIcBPIMPNOZb0jtWGRAp0SnKVzP+qDnWAepehXlVbE3LP9uR2tO54hgX
2bdunHY7eev5l5ooP86qgmIeIaGtP2UPfnNgIsAxLh3YLTxyFtZcPbfTZENlp0TD8pEcZlV9qqQn
74i85TUNvmENABGbTXOvIuJ2WqN6JX3hZpSAn8KGQbcxTE9mcqcXBFMQkv0atu6TExEhFCPTxEyx
8ky5l5Px5PXGHeaTF9HQgqkaulWmIiUpEVgPgU931fxuZVqvQOU5uxZ5bVh1B67LnahRcKkiQANa
ZpfE9P3bJLJumIXEO598H1B78cnI8l0fYjSqNMQ4mvtPLjr3fazEu10RU9eoL2cBPpPSQSRk7h5t
U4JVt000tdVHFS5g8sXsvDTGRXVrRkn7VCbZMQyQ0Mao8XM6nhvXjE/RjMcUq1jSYxSSDUouD69M
bqub0gLINkZk4eXW8LNIkbnhMoFaOdeHRrFsEBCHCDIbzvbQo/SR4ka4lBzV+JhiN+C4Fa5JKX+3
CJdctRxsBsQLA6qXo2spbNRui72JBlvbhW8R1hbNNA5gr7kj7R2CfG1bB6sebun1J9SjNCeTuVJU
FL+RbKVQ/xGLvWjuvXYhMg2PeW6AymE4DUUIcSX8fujJubRvGIF5O6GMa5eLcsP/zraxoPBDYb0f
7TY7CNiRK/I5DuypcpX7goZA31AlcDjDAoh5QLb5EYnPAenuqY4J19J4/RzSPemj0N4orKl/GLuf
FfGfzEGqmp17oFtlX3SHFtuKTEI3yLSvRLfMVMdzq2hU5qq5HdL6Xo7V3qIVuxpGAvy0scssDaeK
VmDqpT/nERtWRkEH5cf6kqH7qyCdezfkGJ46X2KjV+ZjHTQH0yCm2+mi+9aMrnZi3IZIijBHAxBy
JvJAqHI4C6K2YsbhYZxN71WOdKUJUmTHxH5X0WW2UAKKerlF7WJTSyS2lcKQFWXGsRRP4Vxu517y
wGiJxwmAukn7skzbK/Owp86oaA6gyCgNYW8KaZ7aHu9XoJnTR6ZxCSFwh7CSEtPTaw/zA1abhY3c
m2u5B8/3UjUR/djI26qA3BWkp2tH2M26LOiMYmlHm7CNhzr4aZji2ZvpSJGbAkzUBQJCQ/UQ9gWu
ROoOI0H8IuuxPEUtXr8FRS4tsOYl8O527Px1TFToLI46POcEGre1/oLxKojNJE6Xkuka5BORL8uH
COLFKU5zd+dZzb09ttYB8TyGjpSzReXJ0xA3f3xWR/WMaAmE9HfiCjcKFSG1zgbhjnf6/lDEMNcn
HHknMWkuwO9/bAOUV8LmVidncyD9IOlACogGXYLQp6izbmnIuLtKF82JCBv8KbBZkDOq6uQsH9Al
oxBuFzcSEGg+tSPYgXRhKDbIOEftOO1pJ+uTmvvDsODf7SWAyu4dPiyfDS2HGn865uigGd3Bqquu
xZLDuW2y+iYEPJCvvn87pKYaZBRWQJKT8w09eX/9/Xu/n8z3Z7TEMUUtz+XPf+MUisFXiUODW/bU
FzjPh4A82qGe/bVAZL+iDY0Kc8nZ+f5AxOSIyt17ta1iMWu79LoK/Abr70+lD2xkpRcVjp+ExSlp
2X9K4Z7JfOEbjePeQIxJ99x56tQmsT7Fqg8Zs3fO2ip5E78/dNw1Wwb2H3/+k3D9E6dcsJ6io6X2
5zfUZP/xU9//lk5AJqeWpf3PbwyYrje25jBXKZa3qAYR5WAv//NDUC8u7u+vk6Td6hp/c4pTkx07
YNIvOmMvYeGXTdRu2khkG5S6jzIPC1ChnId7g910oIGti/CmkKV59BGa5iZxglaHsMXsMQfXbb3O
O5Jr4+xYYa4Czk7gU0mxkgaGwcKTGXt2gmtRsvEPU2c+5CFiPMUZKWUvXY0CCS/nnOQs02ghGtLk
9UQWAmT1fkHlbQ+q7I/UBO65m5J93frFVtGVMsZHEeENKjjd0oVETu8A7ec23FgGXcUpKZ4nnNR7
ZyJmiYvyJnXsr0QsIasuHYhsUX2HuTobiDSUJeMta/RpikivnxngUWcOApd5d4+0urkx53hrVYAD
FNwb8rFC9hs7PbS0htZKRqfZDrw1yxz4FuR5tGFQDReZeSjNqTtBg/mhDYh8YyO2UCwrrzp1Q3Gl
TrTXsavkMQ87yqVaAnXxbOZBeyPt+FBxiBPRJ7Vvfq8MK4H4lgcMbdZd6QybulQ/tajuGvM2csRB
25Qq9rQnWvuKPv8ls1pIBbX9qzC8x5qiOtfqBkd7frQnMCwG6kAnTy+2LZ4zjULHdXFW+0cAYzXD
kwTIdT8+NZM8pdlTL0r6LcD0w855IBryOATprZlMG6WrF5rx1PtgKigly+eJAB4MjzPSwP49LoL7
5dcqH9VCi7RHesrcxEn6s0T1RHKrYhA3vYV4YYoQi5xhFo+uI18dksf49gDe3nwD2D7Rg6p/DrX9
1vIKETxgWCYby+5E8yOe6GFX4rFuz1WX4LGNrMVm17wurw5sU+BfMs+b98Hcfsg+ArjH4XxB99Ha
PRHWxNt0m0Y+lRvWItN9UtANIO/QTVI5Wd/KfNbtuO/FTJWYECE3tByvqHPpgLNXiqMyHeOmafFC
jOHWNQtMrbl/FDrZJ+COWRvZ5XUB6S4pfmVI/JiY4M9FtEy6aL2OIxDRVBXAddHM2OCElAi+0GST
YKPoQVkIX6FNNu2dMXkDdDbNuQ+2Kb7umo7DnvxB1FaGdNd25vc4+BPvHuXxopWF1cIsA+YcQNu6
7TCk8hJKJnvLW8egyP7AYQLJ0Hi/hbQabwSG85Xs3DeDxN+o9R6tLt0zpXQuwBwgDrfGOhT0vEOL
hm+oLzVGZ7hT074mZnVXo7de4YC/IHl+xV39wVpJCjZ5jn1V+9SyvGZdoyHrp6+sntTKyLeQLaN9
O0BJBsLx5DnA5xmIcrCx76JSqd0waCxv9IWRcLpni2bdwZOVecrb9HMqfWYhzTXxmt8gJpGrNiNx
K1BkRS45gUkw5xhboo3JX3FjI6crY/t9Vj5/nsBfayc4z4F+CDv754AtBPE6PdcKw69qEcE5fLJ8
K0kAWGZZ81M0pJj4zouXcJOGSc/tWL3U0roLpp6QxKwHW+UY+1y/UGSRB8/sfg2xZ/Hz1Sn6tGjd
ZJSUReE+MVF3uEhp/gaDpHKzSUyQemunGdZYUDlZADxT/zC7mSgsqFVcJ/xJ/PrGldWrabi3DkrA
DW0EQIyvTa+PAjseyJldQuLO2ha+Q3JXh4POtQ69Fz+lsat3vlcvx1SGd77h7KNo4mwMy4D3dTm7
U20FYj81Ho0R0VG+H+hmv5FeEqGIYzO/yaR1rmvvXXMEI63OZi+FFKb8Bx14n75kcsNlU9rdL1HN
V6Xvpai2k0MbcAy5FpdvwBxhEKxDJHLY4WIEokmwpGMcbcc4jdgLV3HnXDNAHMaUfmBzPgReteOp
YQj36MUFg3k/hXRiOCwgN53G57hSmOIz46HI8rPqPw3sLCu/b4+zax4njTOGmDCIbBbDQ9ff2tDJ
ZuhRW6H8fKVlsEHTfyB19ZY+1dWT3r2dt9eyM1Zl6W2q3L77/r1Ti9/VhJdBtUfKvKweYogIK4Eq
wZo5cjtmwtXpobPngMSJKJt2nZM/y3gMmLpGDWqC6ZexKMh9EbPzLDUiGXhsL3qLfa+R3Eu9KSG7
1iWEzPABQ//GnrA9F85HQB93BRbvS7Fu4QU8NbV+TnW6b+r4xl1UmUF/SmJWxTG49+km2S2Noqgl
XZIp7EdDFpQBcJHItN/8/NOsEPQxO3sq0T40aboxS4lTZrEE1uaBxRXKfk2HdTTJb61JzmRlGcD6
tH67L1lojVJ/pFFB3tpwVwfuOlfOfGj7MN/0hZwJOp/OUHVPWAqfXNN5VRXvWcEL4Gx5TCZJACXP
ZYpQM0x03hVSCsUYZmXQPuVMvmX6Cu/G2zIO/DAJEoLMrp7Tfjz1yYPptl9mxBlHkJUwNPuc+4SN
dp+3/Z3JZmDFjGyc6agq2sTWTF/SV1ax1hbT9kWcl07MxFQq9jUwaxxT4uIn2OlM5w2P0DK9Cm+q
sIUavEBcp5wqkVmKietRqx9p1782WWsCMknubPxBeGuT69ASOeLTQcqc7s3P9bZpm089Oe+FLl/K
nGNBlzxrr//hyAzbUzleOWuUO+pHoPc6IcliyD7i1t4FTCfwzTNoKOtPl79niD6Ym0GuRowsxPpk
B396jFKjvaaQlbD5ARfGU6ZG+y4PrXzNTlOSTNHPa5dbqbI3ieQvqjpsjOWQcCW4NaD3RBGPCIqB
aC4GXi1zSSv7aDWKAOL4kAY3Ni5MfTGLhczCG4OcgPzpHv8ErvIfjeHtTLyoJfS+leOzUyIhuaHz
eu8aZryS8TEdnY+hzxze6id/QieXIlq1cNYbZL2wX5Zfy/0dwipeNy3q+rFA7irI5BtxGjimBJ7X
s/p4TOEGezq7kkmbX3vFyhOEXESI5iPZundNl1GACuOrIsdt7Rov5IqtzEZj4iw4t7i184o04OCU
HkkDHrECMS3j7+O+bH8Kj/5UGxn1KjCsZWu+K4nwWveaJRMVupW1X4bDs2gM67Mh+WY24PAscJS0
3HoIedaidgNkHdYx4+cOxklbyXMmym4XVZlLYXVvZmly0zEpsYtlbDYzkakYkFbhU5B4hAUyF4jC
8TJl4Utr9jde42dbEDg3xPM1/Bb1a9IlS4aYr2U672UCH7IhwKuiHKKrwCik9Un3s1NUTfLDbpJ5
lUl3I0cY32GTbr1sPJR4oRwm/Gurisgfow2Cl9Ie9pXhvuo5GY44DejSQaVby+RV48HvOETuQx8d
cSCyK0cgNAqTfEN4c6jnOlhz3AL2a367y5hxdygQzVITQ31L7uG27wAWj6b3PtKu2M4V6wp/XLKz
jfhB60iTKU7QzpDuvCq6q+LmTcyptR3GJXcRYVIT2HRCJS57rAS8+1iEorY9Mb1ZSyauDINuVENV
UTXu7ZLCviff9ZlLoWYzuRfuMByR/VwNmT4PJqg+5DvROinZyDTo/XQkzhN5mN5wWEPCW/LKWaKO
JdohHKvJumkIyVLcK6tJk43RS5xNkxeQLpWW+qAiUlRJ04koCE1Nskg/MC61Wuf/sXcey5Ej2Zp+
l9mjDFosZjGhBUWQTDLFBpaK0Frj6edzj6wEi111b/e+NzAXCCAiINz9nF+AGk3siwd7f1dY0W1K
3GpPzhkKqpY8WqXxrQyS+Ea1jl5yV7PIfui0+YyTk3EkZdaqM5ekzZjZMGBlcQ/KGrYr3HmEOUvV
WmHwBVaKaF7ZZcwjQ3VVe+NzS1ho0PNHSBQoo+s2ei/1S9sU2cawPnnldyxHURNpkGCAV/qYRfNj
bhCmq8lZTk0wPPrJg1sE55mYiKMQFiuI3ttdOuDyorzW80xKKRoQrZ9Hb13o/RFq2avuZfYm9ac9
Wo/PpvIlTeyfqjmvh1zPz0YOcsboo5tZC+ath2IA03dkLIf8TsfQz7S4rXMPEhjBtnhuIMmnuD3a
ob3rSiQumvau10Z1Y046wcEW7H2oRVvi0ahrJbhLzPDg4G3km1CQBblqzG3iY9NBckfAeT2lPnwC
b2+Ppnsocmfvji+EZ4gR2oqzc9v+W66TlslK/2kYnU+aPr4QjnjucmS8wMLUeyWzIXB3xKKnH1pN
RDbtmNLUZG2CFCn0rEOaGRWSuVTxvnZhWWtDYG0YQ7lN0+YS2zCpwgIzVifpgdTDIPeI1Qdu/BUt
qJXeZZ8wZ+bm7740obfL25q8fOlXTKiGWxLit9NI5kBFA/OB3Kxj5D/tHJevBFFtaMKoVg0sP4M5
w5XXuXcjOCzZDOx6YsjG1US/xwyDiRahTsvYhZjn9IOewL3SvuGD3a6TFNZJEB8Y+wK4a88dNP81
aWLAJ2mW7wwlXLkpsvAWVC7cRh+8XH/qnR+o+208z8Ub1SeE3XafbNjuZZ3dplC7GPbIlwNZQoIV
+R7fn28MtRPyAE2DpI55It19SCJ7i34NsfRGPbDqU4j7bQcWYmgj4Pz0HEXdKszwAyvNGrc7dR43
SHbjtfBaoS4JByPQNm5kfzMnSBSQeG30CbXH0FTbI2IVvJon+1P3zS30ENdeskmEGDscgXGWSwn3
tCy58nIX+ixpk+HZtarbULejvevaq3bOp41VPcMprVBXnJ+ghiSniOeXCV8ab1u9NGHEoYcFi1Pf
gpLZ6y36MWF+0Ix2WJPfepoD7Gms4B5dnWmj+RFocD069np/32Dxuq7Hrt+kYxbj7T3iomZaey/v
YT5bOMLa6k2sGFBOCK8Ap4RIXtTdOhox9NTSA8kcf1tMQ3+wlINe9t0DqgkkEOMehF5PDjcot4Y6
/pDo4/8Ctf8XoLYDz0r+U1ciyb/gtIGUIbb7o3gL0b5+5hdCG1PzP1TTwHpIkDNYU2m/Edqa6v2h
2kCtgYUC4v4LQlv7Q9UMrrRpwF5jQDUWhLb9B8LTOiBtx7IM7tj/CKHN1/grQBu6gAsMHCK3qxug
osx3lAk1C0vVV2blnNaINDsBkdihSasTxq6/Ste2ckS8Kp4ikbmRZbnXv/SNPuuweuJpe9Mvjier
cgMJs8J+Nhh2wQBXFkX3edsMEOp7p93lQusSWzEWIE3T8M4IwIDIxkgw8+SmnCa6rzvVmAfNa9ks
90II8tdeS9t1z6UuS8tmVGDP193wucdhA2HoP0/z7qyDKVQ5l25ZerfP9Zs1ioMstZCOWvbJteaj
yjO6VdL2iJRMv2/8vD7lrJ9OqmnjMzYkPvhj2So3jt38pZ4wPYezyoeQegKUbTE7EZ+WTWmvAW37
IMvLjrIqN8ue193FB9+c4O+637UFeQFcJLFvGWBXna2Wx+VIsmR4zq2jkiHHxgPhUoOhmbcbRbmJ
f5dklVUx3WSDfnV3Bjmf2Wuc66VcruK7iyqrubz+SMXN6Bw4rLLs0p7XtemWJ0S8q1Nsusyp0ecg
8BFw18qbtMhIRNdaCftZ7CjbZOn6OXlLkx40UJHT7uR9ysKJD8vuTNPg34fJXtbSAUG5jiDKtfPN
fvpgXuwOvQS53/XhEN9IVq8HFVXil6Om3ElzajPSgWvIotxEg0YMO/2aR3FHkBmpdjDkOKokYpMj
t3ySVdNBJxqtSoBaGuF/p0jD+iCL7UTgKqgCrPYy0omucMxGRuEkN10DtF/l6jModdHBcaetbI9+
76Em/l7Pa3Vfi1wJ4jNoy3oJA/pSN2o0yVI7/wxetDzJjW3xn8qSkarlSRMbWU3n6eM8le7WFXu4
AUoCXm4eiGzwMPmKytaN8MfwauegilSKtPJm2s485k3RiB5GRm5GdShWCWFT9HFjsiuZLMIyyE9D
NTIXzS6QSK1dZam38odBK+UUsgg4nxRHmmExWIB6WOe6o2f3isNiKQZCGpuTp26Xr+9oLJ70SiXh
LO7dd6kj2SYTXLKUgFJ3mxCuhReR1nFK4hb6bCZgZ8V/BNS63c1T8yD/hbjjHpAleTa1U8AkYf4d
a/V4moQ9eDyTp0MtttqOg0O40RTu4QE0u4zge0sWIgH5Dv7OQayvcgRgmbl73LBIvn4vbcYQNoy5
QwsdxQr5peQ1MZUaNatGP8gmeYWWawUArezzU+oDDlwx/XspmzxAx0tUU/Gd4WQqiAcUJrlRZsyR
HxwDcff5jvXijRXK8eZ8jKui30M4bYA90ydL8PW2upmmB654fVJUEnWy5I1l/0v2twoVBKKM7gek
OiDH8Dh4ThLlT8dzWc/n+ElzE4QxRXZQ6aG7IrlJ0Y/Jo8mS22QRN1OAeqSOZ4hIIEL4H/ljZr8Q
0obFCbG/YmUP3NIWspeqEjanSWxkaamCRStxhQ1fZRPaaZ9dpHK2YdFxSziK05yYGPtIsqMCRkDg
JJtC3AVxPywOuD58LEkIbZcf6+Ym4fSlPqoIQOoYr26kp7v8hdefaYToLtgNYbyy1fSjmt3glonr
++9fKavy95bYY57MHpysW/soneJACW8I2KT45fLnOqjx8VPlVjYUWIPbDoKmsfiLutHhfY7LwfbN
/SrvjiJpvI1hC+lWvIoJssgnWGw8soFZaGj7pck0s7sq5MmD4sobWOSGlw1CbdHasaJZ6ASCfHOr
YQeHhlUFOUjWd6SKxbAtq1elaFm3NCB3xdzHWxQdGPE7qWcgNqqbkRaAjYTEQxOtbYwSN6WORh/q
KfYKIthwQkKdDGbW4+Rd5uNJtvn59MUp2niHpW18lhs7TfBlBX22GcIMzO1stSuspVCMD4r6JEt4
InCTIuE7HmsHf/EJWGHu2kBfZlLeWUYylnGvOWEV2BCOIIHgqWMGDV1IWkvlailVfa2bFagYQN08
3ixg7LLm2ZKXvxYXUm7myaWxmgbWtxXR02B2tHmtkwK7JsRbcl+kvBGnRBCAEY+/T97csrRU2xoW
OVCnbusCUCFEop3kJgi0j1aPyt1c8LCr4tUpN47IVi9tslrMOToSsij3kd1LVbbB8g/3+mSfZc1k
hMaJUhz6WpStb45zLbpAnaCOTwd76hVAvEjQidz3OPFm0JvROqrNA3g9xPM6B81CDXWNnhUqIUoP
xVOEHzcAZqpTKqaSrZgTNcicCidqGq9F2c9L5d5HqmKlpjW8LZGUH8Qgg3cq31IWZaPclKJblhRm
zQwaUu3i92dktX8wOiu6HkTuKlvlgSZbjFmJPgPDbpCbv9YjcZDlSHghVcJMlqQlExRk40U3rGXu
blkM5exTNMaiJKuJFPNY6nLHpXrtzuS8We4pP5TKJ2Y5ptx/qV67350tXj5jocy6b7vy+g3k5958
y+uO12M4FaDigKAgGrwM+iDheds0A4OerPuk0TcBro3XNtnRiV5ZkpvZZciUO8vS8llZJbkVnjCa
lRUTB3tCC+IDqmXPMzh8DqWYYriVxWvrcpzlVIyIKtFhvNplrzzfcnpZWnZ+c8TlWO++4ruPLPuN
EW8KNzro4hWsicdWbshJ/n3VmDLsrkbMouV+uhjQKjH5WjamldVbyEhk8WlXu4jh3RNTs2WXd1XZ
8Y9tRYGGVNQlsG7FAQ05X3h3rOtZ/ra/69Gpq+zK/PWNf/9Q+d3lr2jkS2r59fLPkN21EfP6Wn7q
so+loUrbVwevHBAgwjXg+iFxdPnnDXjFIxOnYYmhJPZTWRIB7+FsbEjCM8kD2nkbBpmzk9LHlpi0
OXLKJ+vL5tpYAx8E/FXpDExiXrj0I/7BGCUPKQ8i67L72ijrwNrHrQbWYXDxzwldEsnloOI8BALs
1KbgJkjAChwNHuku8rZb06rxl4XS6CDTgQ5WL4e90ZyHJ/xzN86E70pvqvGm02p0w8QE2hRzyU7O
JWc50w5Dfr9bI1I7aWohZN/NExLQaLCJUgjc/loyI8LfLPUPofBNaMRUypOzqji3y7VnYMk3pQH5
HeWs6bz/MznFGwUKK8xTplyRxHaJjWy0lUaB5dFAlnC0R5Ik9Q4g3Ig+bAi6bMQvtO9c6wR2zTp1
ZlEeI5DddVC2p1isWmQpg1gVx8wZajUHeic2iCXPpwYc5RbG7TfUorsTVKa3G9lmM0PYGBpmL4OL
jo0yV/A4IVUwUMByhLkBCRKd67lGEjqTw7ErRmK5aWaYEgXZcF7BXGPxT1hiXiX/GFmSG9mRlgG8
U5Ap6ygD6Xbd6DiQIz2HhJOYgZAJ5808i9f1IN7P16JsRTznbjJjyGAQxk4eQh1MmiN+b1BPh/c7
a+JtLT8me2QJ5ZSS7NepqMlqLBsAGW+rskO2RRVIGdRVrU2eVyQDwRecbDTuuL5YNsi2pUOWRvFX
wR3A6VvM5gNxfWVp2eDj8OuayzZZbTUR9Fnq19LcPcD77nZkBf/slR3yhpGfi3DhaG3oD7MYchfB
pKWqyCHzKrzUiIG20sTAu+waRmgAklBCN1CuCOVOqQFgBoxa2LNU9VBMbw7j1MFRQOD15OkOSftC
Q0MssXG8YoERgo91CiwHyu5GbjqUMBykBg4OOCsGBYEblJsuIw6FkKK76dWuvL7AKyyh/3xdiTdR
hjjhlrArDGGUzE6pAcfRKIaTIZZomtgsVfSLQ3Ixv7tlSe4j95bV0lfTw3+DtXmLHsH/EqxFtYfo
6j97Dm5+Yrv0tf75Nlh7/cyfchoWsVrPMFCOsfD3VG2EMX7JaTjWHw7KW5A0pMyG/sZ10PsDkQvd
gtRsCr8qIY7TQNQM/+//Mdw/TFPTLJXj6UhnEsb9D9Q0TOe9mIbH9EVDTUNF8EMoeggpoDc6L0mM
lKMGGAlFNGRzXeYTKAgKyI7LjDT0eWVZzTYAUrsCzSIGDwVNCQZSEhM9yG+0VdtV0EBys7DbW8dK
Q9AAMV9sZ4rNhGM9unysUHeqE6IM2LTBuc/DreqClCoxvNkMhd6eEc5eQ6W86ZpC2SnBF9cG1t1a
5Ngb2+7OODhgeaC06karwq+qZ7v7xrHvBmvKjlGJnJINADaxN3kokAOzG+CuUvxEMn3em41QCOEn
rhPipH3efMLF464o+VlCkadLvxC9QFHa7PbjWOGRPBGG80LnZTLUYJuE/p1r1MqWpQeifzp8A3J0
5RqbsmSVW3sf24GnIk7PkJkh2XRWCwgxnM/2hEf2bO5LHB1va83yt5OL0lbGFK5TZ14RbbUzm+Si
B8EXQJXakxvhTZe4N36c1adsnrS1On3oCh/RQicNCVwAokCguYKGx1g/VnW8mgOEtkhSugCTQXZb
T6Tsyi0z5eTJD5zPOH3U6S05WNCSLZTN2tR+zrkDt8cp7zSkQtYeb0DecQ0SgxNJ3ib60hXbKFAA
iSbAFooMJt0Ute0Wef/MQ/GIcRAwYQtmUn1NhgJJs5J0XB23T2WANaKtce13qt6+ZHoARGzEIdLC
Pze0bdQKAiRKIcvmPtAELdQf6l5/sBKwup6X4PfShahfoEOyu8cE6K5OhmGjBskrg98mdU5zr8KG
0TDN6vBhz8Bs+H4O8API2Lqpp7NVYmOIfOUPrQBHalWTswF0WYIdyC4hJ7KNEcKX097il2wQmNAf
cmA5k+Hc+D2ESh8rtHDMn/qojdaRr7qoaLTrcUC/JE1yyJQB/j5u8KC72U0xZTcWpJkyu5RVchoZ
vFmpYF0Qx1yUZAq+eLZ/nEr7rlRYDePlaRgPyZR8qSwkZ5yieBLgIvSc0xdgHGvE4bN2XGPPGG5g
usNAQtiqU6EYRSCUS1Svu+p+NLDjcWIIDD6/HMgDqCw82psO9ABR5F2GcRSRixnylIoXxoT3V4AJ
VDayfuqgj/QtnjsZz/iq7MdDMQzmzq6cQ1cCr/CUYTxCzkZdHcSUNho5WHkU7lmCgVlSpyMmZB9s
TYiLtkBPQzV7jd1Hrw3PzYC4LM4Y9z7AnzYQ1IzasW8n96mrm+EeyN9Nptp7qMxPtjK1j1h17jzw
LVgehy9GicvVEL3iaOpnWX5MB+vgu7NLQKit7huEKePpCWJTs01HrQXw4H7A98dJAdakib8uRhyN
2hQggepBq2myGEHQBK6dwfIjRv6U7195MB+JKia8apK6j47ltzq1/It1Z6Rhe/IM5c7hpbMrxbtN
icBwFn6Aea/2cRrGYheo8LeFXo3O2N87cQYcQHdX7anJjbXm1PXGt4tyYyoDghF29VAxeb8xZriU
egt8t2qnYBsaeb3No9LcZwUgVg2YM65Ij27lmYeMqTJ2MAh5JkDfnK6dd2ao3ns9dFWhbFiB5vaR
LynCakbKIn9qWsh8qJK8winT9u0c5GgZwY6JTkpGHGZ4AoNz6CcDEW3WUApa4NoFPq8Avg13/fSg
G5hv5lou2Fk2ZCx/4/rq9zjqI2hv1sus5084qYCL1gkb40Bvn20zd87x2GvH3Aaq62bBLiiJ9WMm
252R2cx2A18APFd9jjq9PusDEb9WmX/0ybhBD2BnTONLrIGpsDWca3rL3RvAaw5TFz04YzPu8WFi
oeW7jBtObZ91nfxT2QUbJ3upxYtfRyiZEBBiFEXKuixT1fYwF9HZJCYJWCEGHdRWyQ1+Pnh0TOEx
hfNXJANOXO4AHhwk2JrQ97zxChyMcl9HisZoXnWngf3tk55k1q6co7Sx9kGvX5Tcss55D2gtQXNy
HaZVdg5TDFnJVMB/sZ34ANP8DjB/flBqHAvHST2TJrA2/BUo6KCGFFYerpm58dFDWGqPrJx3nvqq
PIDPvy1i0DVxPoE3qXFLjFroX/Jb1OKryFI1v4ZOjEe5aMnaYTxwo12/ZR4m4znpIPeAi4T8Dqtk
wrjmV7GK7KPbvlheMZ8C2/hQqIa+UbrwMGm2TuJIfxjFMgCoszQMsOG84W+KdUCua/gHKBOUoBgz
IwKjr5lF0L2Y4HroiNultPp2Cra4Ix2mw6BXJ/MS5CaQSW++xXgexhCcmqMGQIzAGkYVynxbjaiJ
/3cC+u9MQBFbY174zxPQ/4dFb5H/Rc/t+pHfYAEQAczugC45pqobpvl7/gnW+w9XM23VcjSp5sYs
80/ba+cPVYXugfSfKW2ymTb+OQHV/gBygL8vGAPN8nCx/g/mn5ptvAcLeK7lIPLogkjgC5nvRTKZ
QJKTTxAEdY202+K3M5/kZhyT+aRF+nzSZ2TuoQ5goiJSPX6Fo6Mv8z2yJDbRnH7MW5tsEV4GKG6J
9bJcvcoSy+CsycJfQsVikS1Xx8tiWSr0OjLSKRuVKsGbQA+P6hjH4CunDyGqPvPak5HtXAvqT0hZ
3eiwzXexSHMuG61piBvJOkMuxd7MPpr67FxFiclkEIKVC09bBoytCpUIxHyQ3hWza7nR4XxgDCvi
M8T2/ywix/U9SnRm401OPFR29/08/NozxrCVZEgST5u4B41q63GlXv8xGDzVITGDbezioASwjH/x
2g2h49xAOFN3A2DpkzWRy2ptFgFLlfAmi1UAlfGpCgBsEzrI58TitSiKwQBY8Noq64qntSd3rEx1
7WMJJBICSFCJdfiy0eQSPZDr8kRcDUss97WsBFiqEToMRRTS6WPoagRnCEtaiB3gdCma5Q7LXkOt
v1iDoQD9RECXl9bjJML9hgj8y5Kkr8lS1BlYULzrJl3ma1uD8OFOGbUPvkuKMWlFAlHuKOt6L/7I
N13L0d8cE4Eh8SnBkUslW058j+Xs5bX7d6M8xvVMsrjsKU+clfty4o2dKAlv+tTVriXFbPWTYaXo
tsui7Jabak6/sMjzt0uTLGXiALJk4Q1+yJFUe9e+fMCC1n0qMCtXNMAWucs/3wQ122tZNi8bR9wr
137Z+Lf1N4eSxagCi5tYxoflI7J0Pc77Q7w5778UY++HkQ3F8f0Z3hwptSd7pfU6Kyb5Y/6HM/17
Z16+9Jvf/ebYS78syc2b7jdF2RXZ0HTN1Ng55CzXushALLe3LP1j2/W5eN8doYiOI/RfjqMIvp98
dCBBMIa/O0MJc1vdKrNI7uM3ZgM79HfLZ5a93x1WdtjzQxiV1lGmgGUaVpZknnipvmsrTJ80ucwu
/ktR7rpk1ZfjLqlnedw3medMHk7uaQ0CJPo/n13uuJwGfZQPSjekGJpxNwP9tftPsthD51e3eIfh
VTKA+xaxcyI5oIHA5ANaE8FO2Sg3bqoDTL52yb1kaxsNmN8h+USiqoqHjdkqcX+WXbMa2/OTLKoW
S6/7N4fRbRxmRzS8cZETUKPrsRQDdsOZOD10dXCjmylFmEUhbI9d4jc81T4TM4VUqwFNxyoNkYTu
WyJMYeoWKkaf/pgGFSpAGG4zBQOTqcz19eBiAYTcJGsspOVsQZ49GU7w3ZjJ/eNpQSIigcfi1xUW
ocu3vP6MSQCipqgOtzKF3ov3uATXLBn1v2trxPj3ZhcxMsj9rkf5m+o1T//u0P/GYUBIdnvirgd5
ZE8OtvJM16JslYdx5bgvT/CP3yRTIzjxU7F/+21AMOxKfUIvU0SYJdLIy8aMNCKx6Vb8lKXt/T5L
97LP0lZWNqa2S/3vDqv3WI5cz7oc4j87jTzscpblMLLNi5PPcHKxCfeYL1zT6L8T6rJN5tcZwS9a
rE47uYds70MR835TlF2xHFflZ94dUVYzOULK7uue8kOzGDFl6dq/1K/HDE08bBWLeJPWgioolDtL
RxFNU7+EYDDP4UzIBt1dZhdTgDbLMO4bdYB9y4wUzYlmU7iJupnRvFrDlyzXcViC67bnjcvCcc34
TPgrROYqsBJvj6DdTeN5SJG02t4r8WLBTA3PVXR1yggw3RdbQfgiKbMjoREdGSo4d6bzOOWkmVCD
gGzWVN/juTfx2O1TPAjuXDuYL+gF7ZtydE9JnWrkd6oPKo6n+7BoPqWR8j3OANhPGrqIGBPfBQPh
qVifIYl9RO7D23uRh634wJI9wbWcoAGWuyzzUuJWdjttmyr8nggOzDTYBwPJlrXlAwM3k11Wjs22
H+Fg5I55KJPq4ivRa5LjbseKgzCKjduyC78KOQSbMErydUrh/1hugqQfM/INaOJTqqsfMyMZ76B4
3eDFgUq5iKLazlM/FPER7qcX1sa6KiqPIKIybs0WZ89+iB5tbUYLOEiT1dc+h0cSdkXIlVS1nYmU
wU00zJ+KNPrqtLOx1YbPavPUBeWlwjsyqA5FpkLDd8R7zgr3yKYQCZugsiQRkSzL9QnW+LG1coSo
woNpp4fK7gCB6LUOSVGg393iSzGMg1AuUwRDylhNoUGI5Efaewa5y7B/Th0HIctwesxa+yaPqs+W
5Y+bzvUJBD0EWXCK9fKM8d0rMbj8pAjIglVWHdeibAF8Nrh2goVYEajETXGiN5nq23xKTkMryIGq
kRMDxrK785ot0rMwjirve6wV4UpvdPdmQo3Es6tgw6I+OoaO/rlHzK6GSFtCY1hXJmHrsmz3mq/u
zQATZ2Ntp5AMYvLLu444Lui0AdqC+xmbm/i+78r5Aa7gE94HPdwuZAmsRvmphAds5codTPeXgrwX
oiTIjQUh1n2zITipaCnsAkQCVqOH01ZrwRjQEB9CgQkBX0Tm1q07ENMz4YHkaXOsYsLVURyFSA/X
zias+o0CjXnj+8F2sLKKSEj7GfG01xLGvlCP6KD93/cqBhbT1Fj3lnbGK6NPPP+uNFr77AY+IRyQ
XmP5Q7EDfzd46S7NoC9Xhdqt2w7D+qZ8zSvzQshK25UltwMBlqABZheVey+5VHGPQC2YV0zMiEJZ
YYosZVZ6SI1BdW6gqvPHsbIx7UzDoARtpn7WHqFDNbB3bY7jwxqJh88tKil2SwAS4htDpd6d5Cem
ktBtqE63edFccj/A2dpKQc3OZ2EtkfF8NAn+zsgQrmC9PnTM9sHypO7Z1kJU+NxslahddvGgsFTF
pJ11LMbX/B6y+4H2fbTqFE1xzH2sYCovY24fp9GbDjVaRpsSXb5xTDuhoIZ7TJT1jPZEcS0UPC8T
5gzCPQoC4OQ+z0PPGI7e5brs/Ba9xkDbV5b5Qe/G6qYihF8boXuYZ5IPUWyuprqcoPAh7YV8F2zL
oMHM8pQhqIt6UHoBV6JykcxpWxTWM+boEPDn6dAPCTLdJpJ/XaOt2wAx6NIFoxr3XzFSbxDzAIHa
8OCvC+JnO4NQfotIgaX4+84Kxh2GatCRu/IZoCeK0q1h3sAsRehz+oKx78rGN5P3KV6Eikgf2TUH
iPraQpkYYR0M+DT3nHA3Hi20DDqr30yWYLfVZbQOu/RjoU5rYyDPUvLNNobZ3FYDdqp2T1hbFQD0
WQRHiTZ+alvEhK14OJRcXGT0QizN/J95Ed5GWB3Y8fjk59Wl8Utr77beOVUqZ1dqSrXBC1hZjUX7
odAVbgofhraqpOG+NYyn3tDQNIm8Yx65OW6dI47JMYFIVIv2fSIsRcM02bUZ0dISPQTQlOWu9fVu
J9JYKKVvq2q8w1/xU+ahxoPQCjrGHqIBxfx5M+X6Y+WULzx9eKPVeJUOnppvUmqt5++KAaefKSGh
EJCPifVqP9aNTiAP5WbUE58RjOn3nfFVK7SRAMoIe7PC1JzA09PoQ7V3egzepzY89nErpNvtmyTQ
PmidAC94PUzDL17q5/sSWhQOf5hx+ynadnX2ZICTw5cxCdZKnlTrUE33KLFaT+QXegSsz929XRGB
RapnxZNm7Ks4mlYu4OJqQlwbpuhZn3o4T9BNtlDV+nnUNlHJMzn4gvVVKTqq8BfkWu+qMak3lcO9
N+ChRUIyOSbtR4LICYn6terzumvb5AsLhGI99Q0wR8/boa/C/WGjwILTFjbMCDhumUkfa4GY0afm
kmBmSjYzFnSoDW87sm6YgZyjIvRR8kSJO3DgWFRI6ZkRWibzvphbYFc9vLTOMbEO919meyrW5ui9
TLo6b820SgTsed1O/te6Q7YHONJmSDLiW7AbszpVNs44IQmWBzkW1ZjmBqX+lI8RVHkfgdfUOes2
VA2zIkcA717bkRUg+aRFqKHa+ufKxY7Pq2ENoxlUrepSdRF5VZC2zIvPRNSy49wzI+rsaKdY9vOI
HqutZc+oD5krYP2HNOAKOw2B4tCbb6Amt6zWmw95Z9arzsBEFCDIXeIWOABOGGpCQYZO5qI6Ng/B
1sjj+/pRbfXxDo3HnRNDLCh4NvC8GXa8SFD56b+CctgGvjluItu/GA5EU1Z0GEIn6qlKsCKsiVcM
STQdEC9K9g2WlH4Wp6c5Jl3Tmd/MftyF2gzR30XcmAT6ytTVGhy8fVfUSro3YSUX9nSDRTyMRK2/
g53JYqnkzYdNula2wzZ3UQQx3OhHqUXxmhSjtWpQz4caa6KyWZToOKDMvdb7ct/F+QeXAFHH+/gE
CQCyozbc5iRNcBtGlNGEbtqFwvbTIA+N9doTYqXPVWXXm7ZtLx7qkwjZ4OUIvw9FS/0FITy4/uia
INNjG3DznZhUdwe1p0rIDGo37MRlM2AmQK6fs+Am0vtvJYBbYFxoPpExAlvmnOrer240PXw00YHh
Hm3hDIc/ElioQ3Ka9PE1HZRpXTmKjs2Fdmxy8iGGmTirGBP5bWY39Xp8xbkClZYqRVDCMZ9d0t5r
Qw3v/N4l++EqiOU78PHzPPbApcBXjpLcP1ZModW6uClLlNEgmyGpjFie4yI4hmFRR8Jk1ZED4Yzr
uasRsNNSJNoqQz1WzriDkG4ceMehsuL5t3YeP7pm/71zIm4ADbwqQuptmEa7uFNqZj7duSJ9TMRX
mHQf8nSKjp6BEzT5WLSpz60358zn8cCIx1WpJwp256WxZ/mw1s0vA8ne+0YTr840T+Dqglbo+u+5
OvAyCdf84z6iq+4HVmwly7p9gXTkJET5+FseRzN3N0pe3gaG+qgPWbcx1PzJ6rofQYMpsVqqq9IJ
P6Wxh1TnGOo3illtVfRLDmE2bmdI6KsijMMzTsF3SX+aRvKLrqmhIhp64L4rmyx7ecM4yHQLyEHo
4p3VFcCoMG6DngrIwDQac08Wc61ZaLc0FWTyQP3StxPu8QhoGphlaUbxiGtXhBIF6bzcCg4d3JiN
quN+qfqzsyJdPm9xHbmP7fqSBgzGoaEcu8SJb8u4v7OiH7VLun3QER7LcSGNTqXCfHtMiHXP8c9p
hgvU9jWTI88KodvM3KNk6RXHJGKCDgNTNAUEHdKlIYCPTTVoPHykEJUoYWbyoOkDeHlfv1NKjlG0
pJQxdbBXsWIbqz72ty1ixtjYxyJznZyjtgv2jpCUC6ZbgBaoIgbpx7CbQVPU6Ot0rH904hXPbXE2
dXTnebyYHWidtUkHwh0jNMEmCb8i1PVBDUCz5P7wquPm53jkMNErfLWDZ8LxyW5optcBMfMXK6w6
0n2lmFiOxnbQnHkVF013i8QkhMlDgDaHgils2aI65pFe37vKbeYN37ypSW6JHCGSbpgn0Ja3TQK6
tJ6hrxAVPhCj/2oVDfjCdgaYiadq6KOp4HU/S7ecoLVvQzX63usJuoqmTdDGw5HcG7pjmLY/6gwf
3Wocz+5kIVSrRxvNZlAoHbSZ8Ikp4m6l1N6t5TR7Ewy6ixA/JL/gwa2Tl0L3D4PmPpsNchM9i+SV
4UyYMUP7SbpnLYBBiJIBHhBqcterWNLHI7bQ4P1BlG5TvXgpTP1rCM1fKZzVVPTpenJBAiTRfFdA
PcfqUgsP5Ij1fe1xyRQN04kEB92Y1Ho5V+ml8s+m4gFglU3oO2I+niYIKos2DR8ckPwo7C+fCnQ/
3GQ1JuelOJLs6Gfjazs746Zqe0TL56emempSc7gM2rBvnRrLzRz1lmFO+tVgxzFfJHhWEKpBIIpZ
bFx1aEPgpIlLyRmGKkB4XDBg/AcPrdjA33+oh7WbZ8XZwZLrIjeEI+c1oHZmooXzq43MN1rfXcgj
/7utm1101CDZ7SsX1IBr+fdYTGAZxM1YOtWFh0Lnld+isZDp+mUWG0KzJVIqiBXJKsl84xLXTnQ/
II8pm5b2xjY/Rkx/T7IJezP9kpbjjO9uU2yXfQ3d16G6W0KBi13edBh4HDN9WVosvcigmRb5UZ5Y
dvjhsGI2ZmxYnJYb2SQ7o0TNz5Y9PckmKyujOwcYBAbF8QOxwsJJpkuraYjQVOPrGFX+cdCMW3WK
05txtMyL3IBV6tZFa1u7pS2dehTNUFtdJ3j4os1H2OXGULpTYiXWJRIbuTMyaqRzgNRMYYsUZu6G
XNQ0gMtpCZdFWa+LGc0dRNPWpayHpYUSqz1e4sa9FwaA+CFWA89OZ15AGCn3VnQORMVgeXPdsLT6
3KFihTplyhnSAJWIMYcjv+w3Aho7pLOKNIz4rIP85TnIoktWZt1dWeBq8P/ZO4/utpF1Xf+Vs+4c
vYAqoAAM7kTMyqIsOkyw6CDknPHr71N0791u2dd99hmfQbMlkjJShS+84TKiMMrDPhcdbz/L24eS
6OvJNjzwQkn5jCPudHP52uVFof18FXhFtb/8evmu5RXYkWjN28tfXd4Ts8jWRpneZSjprHz0Jx6z
QvqPkLSWayn7T8hN+Y+X94WbDw9QzxBL90yuQ38t6GcIwSK6u3yDLPDRhMdJ2YbxVwLq2huhrx7r
qnQfqyJCJSXyFmTKFvfx8oHVJe3BrByYZfp7lw/C1LTv6wxh5STtDAL/qNu2uZSrIZ6J3Abn9q/v
RnXtYmHUurtM1ODv5gQfciPA0r1wvPVkz+lGugHWVi6KPlvpU31r6zp+6vWL3bXdgZqSxmQB2/pf
FMF/B0UgTMeG7///hxHcndv2jApS+63r2h/BrH/+5Z9oAuX/4QvlWR6wAEUsSjP/X2BW+YfGpEqi
T8nqzzf+DSawxR8eggAumFEwqxLlgn+DCWzrD6GFDEwXvOt3s7n/AE3wFsvqeZarcQmO5dgeKgbg
GX7EsvpyVkZaGdXe1BrKNsiVxkYeqpK4ClMCjT0qoz/cpF+4VP7qiMLUkgooNICVeXPErLALm6y0
2o+bNpADNKLqRajb0aaMNAZRv/r94bSz3Y++nPoCORAxru0KehcaS/EDWDfsjGBpqrTC8Wlro624
Mtz5VC3pWdXL6T8+lCc9YQMOQTuIo/39UIObWX7ZLNWeQOc1zdJXXR2O5cZLw8+/P9IbAIjNRXEk
h+jXZQz89NQ6hUNA5EwVRN7R3/geHfQ2UuwSE3XO3x/KYsy/vYEeNAkbeQqqBtZP1oGVmWOpwVXJ
lFrwIM2TV+Mu7qmbCdW3KwWDlA39YBGEsFDWWxfpZ4mMFOi4u9+fiv+rMxG4YPE0LYVF7N/vrzvk
ntH5Y7X3fWMLQf5O9fMRAdiTZcynqZqOre1+C9hYfn/YyxW+GUKYqiqlEOdQSHe8MU80LKdEAaRk
CBnpITG7AyRQQt7xCNDk2PQGgjThbVIsp+SiM2vE5wYroGrWbQFUczA9Uu8Slb77n5wW3mwoOri2
Um+nrmrKHloM+2JntzUiSA5amxytkyM9Lq/72pt3fQN4t0uCbIXh3qors6c5zcG09sOz58zaxXo7
qhCk1L9XwV9M8F8+JscFaa9c02R5+ftjWvqEbAKdh73R4yRRgbRdN7DD5nlkgtvMCBclM9F9rATK
gr8/tAXR4OfB+sOx9ec/zHbP8+3BQIdwPznyYTTRbexDfITDybgSzXSaTJ9bkUz7UanPcfxSICj+
D6PlF+sNS/ZfV/9meaMwBe4JOPB+iRB4Ei71hQmJKRKBVcKS8PvrBe/18932PdYDxqXr20K4bwZn
CaDey8sqx06h2iJWeKPK9HU0tbaqOdAZqvPdxYg6fum7wKFnQz8r88YjPLg9pUhSRHO+8fibOZtv
/ICxI/FcnkZ/W7XmqcL50E+H+9Dsj7bsj2WynZzy/cQC58fJGblzCWVvOi0AlQsqHOGuV3kOhIl/
R3+/17x1qjlktbtyluCTg1VV0otrvduwWG5gL+KwA9ib2jUlHdnfFwvAfdexGCsO/UAKjyUTahrG
o20rpJu0RF60z7TjViQpxpp+getCnIPuwfGvns9jOz3G2OQYobwOyulQ+pxjYarVkhaPnUsHy4zA
quZ5DwAfCey8DvdzILdtspw6zODs9mvaJ+fMNW9SGRKs4c1op91VNQ4b4SeAPbPXUiSvejwJnyFs
FVxDXDxJp/3i6aVY3xkzHTH8FZhcjiSOk/hiuMiLm0P0qqJ4J1z3Dl0dZPa4LmtSe3K+dxl+347T
rhvu52Xx6NR0gwkDZcoGZPw052eUKU52ww0SrHijT4dsnOejFXs87P48Gro9t/RrkcCeHzr6kC7j
YARcvaJODTXT5bGUU7FBdve6D1jA9O0PnOR1TBEeKI13ThdyJ8v8tcnbrd9Er50b3gmJ4qc95xiL
R+YNmfAXItkre+JSgXLT31zME0z2+8T/NnnQGhxvPEUj+4RAII+C0ymp/Os6sh6qElk2CplIjngL
+FqPAbucfG84+v6yR2v3JkoH/t5v/c1T2pbsLlWIqCq3oAhQ94+/1sOEAV121odAGecYjXqgoYWv
jxfP9ac2gfdvZGe5mDeOvlMEP/cT3AI3NU/GSIZgG69pmZ6tJD8PeHBcyelUw/IH5nuF3t6TLAXm
ho11RBt/bZsdYwoLilUQovAFJF072oMFwSPkym6DfJOVtwOOWleIsN3QNa3XAeHFwhmtCqL9uooN
4vTknKSRsWJ3fFDh8M3TrUTcOZFvVf68q9N77HitjfXouKgSdIW6Zl7dXs7eTbm+yRqOet9NagR6
47PAhWSp6/OIS80427d+52arycro9AipBbhPeiiPenNGzufegMl6tQT5PrF4NjGRxc6uw5UIhpNs
Ely56TMdgEC+WFiY39oT59ZnESVJLT6SvqqgqVCJCCbGh0QHUSYPl+FYO+FroifukjMOqCN/kCJ8
clHKWwUuh74sJeDhXkc1nfyMuVLuWW7pM4wnRFklTRHW4jqoqRkuM4DRICG3js7dQBxBr4bJ6ae7
eX6GXQpBQy9bg97qox4UDmX5qyq0dSuP0lg3nyz9oFZlaH4J6KXF7hNCdWhmu/1x1afRq1ui45iZ
/Bsdhgdulb64TXo2antfx90nlASGmTkwMFysMD17BrAg05x2qmfLQsgYzXtA6xAMDLm7fMHvd2E9
Msnc4eTpNbMzOK1JcepSciiLo+A8leFFLu9xlzRW3nwz4fCHh2tJvaxxbXu7NNON2eB9Suv2zuy5
Nz4qLbvRRBVm2EyNK9aFjGkvZazbhh/GW6eZ7oDowBKbxEllenZBqOAfgt7SIbToVMz0SQuINRbU
36qz/A0cYLz00PwN7hYndG5TgxtTed6wQW3eK+0RSR2ahGYEd1LWB7djFW0rvU2WSCYbGAFslWm8
Y27Fu0QZGDIa+DF0tALRoL3yogKZ6sp+jgaKmMaEdGRWJS9TOCCRU9j5xs+4cZkFLsxgXmUR90qN
88nEq4ZyIQPyEryoPnnV2wGKGq8gV/eGya1hies6JATnzvxaByZuMXi4mtbTGEARwPgYq9QSoD0C
TN8f0dy97/18R3sOlXhGYA/Wce3BCMWAzIgZUEVSnC1LG7JnYMTaOQX9ili7w7DGKRa7+Ln/1geQ
3pxSPddoCx/GIDlYPrCDGJcDQKp4X0zo9qA207zUPXckbOOtV+e3nW+466a2Pqu+ddbBAqfG8tNu
3Xa4xGB6hlUees2YbhjojpYxD7Cnwy6MjefmTMqKNlE1ITWN/cO1O3LyjsE8tJE4xggK/lWylOsK
7oyYl32yWBPDs8UF2PIwTir8Q1wg8R11NeV6F0pSzCRsVHlXYBS18gbCdm/+VnvdvehZt2b2TIyo
vikzR2heF8kHbVOdyQiQx1RtpcPBBhbzOpH1lRcPGyetUdfXz67M9DxcutfCPrVN/4B7c7lGGtVd
S1+cgX5469SMDfAA9Vo0XgYlhMfuutaZP7wXNrgcGHV726bqeImJbDF98XEv3Xh+4gNmURRBZLeq
MgADpYM+ixORX0SjXNs5eva9jmUR36Xy/20y8wlAHnALLiqxyyNo9lMxMQWiAPvRYnwSei131P1i
IvbotEzRcJQfXGhZeAnwOJw+R63dyjdRBUTFhRbJ3la1zmlyvW/ZxLSVnvniji54p4Kel1zQLStj
fJGzkZ94Ktm686bbmvRga1cImlQ8c9BNmJWhq9f1PaZowsGpo3jXqSreuEHXrxWMRUA9/rKmBVfu
l/C2dYXFDCcw6JnLyO5PWGcUMdy/Z9F5w3NRo0svyvZOLN6XOR+fLNcbP+OBsIpSdY04vPoUbnoT
yQUM894lpX07DNROSb7jdTLGH7x2MG9oglOh9qB9xlmwkyXKO/Sw66CKsV9D19VHs2rVCWxEKO7R
94/KL5h/Yw1bJ+muMOjUWCfcbK8oq/srMWUvMVvp2oy37qQdOms8JXy61Wa91BsGNE4DQCR3bU6b
C8smc63iel7PAgBEqg5NRP2zpU07KvPK/XTJyW2GPV5Xm65HHLYFmRLmEyRXCZIIz6nGEY/OhHyr
VZYPqYLV4xjevooqyFpDsYmyKIfD6p0sarYHXNHWtEaBfOX9o2kNfBlfAIRPwxs7r29qu6+3vcLi
DrzXsMFxAsnouvtqjOq+L5Ie7dBuG8sYX6sqv3F8gBLSSY8aVOPkJ28MwaPokKGZWMBSE1WGKjBQ
+iqxQqAVuLYI8xz3SzexfZj9SMeZFvsqKx8QWbgNXMQBYtAcKwtFd494a5jsD7aBdQs6c4RU2Cit
ErRaVrXsmPqK+T/DfhsAFoKUiHYumLSVXzs+wsMOiqQpW8AAKgXDCg+LFpdxOW8cv8EXZfY9XMhi
GEhxvwZVYK575IjJ+Rz8RBPT2UdTsx0RvbiNrBYBnBDuWDPReG6HHa7QDykK4Xhv0H0pcEK1OviC
rUuDxRyGj23MTENuWTtEoPkjvWwNZDyFA1LsXQ/XEGw2m/2IbFSLkW2No+nKBxq/G3tnXxpBsGrY
YWhdBng7V7CQDbqncUjkZxnB5wEOonZIyrDz5Oiq63adU8cb5PhfZeNeMwczIBnsdIUsSTLteNUp
EDTBFNqHhc7XLqROwHLm74KiOIqa5ssCnQVetNz3vgQ7Z3i7yQjX4aRrvqrHdSp8yYI63wJ2+JzV
RrCdw5wui0g/YW/nI0n3Ad4JPRqBF43VEhR1cbizYcXi3PQOOGu8JXtTW8wm7tTcvvieBk7k0Dej
OCrXLkg4UxAbLCgeeBOkU7rE9CN7uYIcQ8qkQ0rPEgMiHv6NQ/pAk8o6FSLF3mEmTDcIkx08tq/m
KjvrDfN7dakDLlJiIEH8k5QMH+a6fYWa/+BgjlNqN0QdFKQuekjAB29Ko2Z/F8RZCkL2QJ/KBDqA
ZUXk7y5haxrJTVghXmi176GqscOSzeAlAjk6Hx8nX2Gj6Po7w5o4U8kDGo2rlBhvdbkni/TelUX5
yJr0vvTC+0uo22nJbE/QWmrj5CQ8grc07I4W/uXiWzdz3Xjdnf1qpyNlIKDI8QPXEBW2QoU57NDN
xpjV+OiwdrAIBnhUhDiMSWev//MFF502yevSYIQBbb3YhFnwAIbIu/IL3qrG0oNz328FoV1TEGjk
Dq6ONdJAxloi43IbeRubxHRbxfhT2FO0GmzMZrGWXXs9+V0eGJsAo8iADv2VYSGkbvAYE51s4exH
nKHvQgRCYt3H7guU0s9gQU94n+KIJtOzsLn/4wJsMSdPM5SvSUH0iDXwKCMjQeaRm1tmj+4w3S+u
85x76t6ncljZFctSB4u0vi8DPcWc5eSwTwNnrOloVu1q7utnR6ch45S+qxB536OvkoHqaheYvOWN
HIpbOs/5Nqy9aRPExcfZBu1Lfukic5QG5HqkK6FHair1nTVSXr6HVF3xpBm8FQ4CaK2beD+0wcpf
2FB1WoqT4idBTwR3qTa2AQHqERr2bYr0+XKDshA+nlDxm5xnrU+7R58AgYNwNVhkCwNaG0KatGBk
uVYIhqCXCKFegIGNM3+fVuzUVj4cJW3jqzyy9qEcj5hb4otNcIyw5yWyJ0Hb5nH8avj+hDXHcExr
4h48PK5hB9ypEtK30w43ixCnyzMA7RdsZLHsI5omV4NeVwGokVvo/NiM5ve2ms+YYQF3a+J54wW+
deXKmW6zzpJltuwn17g3tZuKMilWw8A6WxCN1peTEG2JeR+XW6j8TgdT3CeWJ52sVsly0zsvbuJj
1FTOMEjFraqZE60zP9VGceu6802Wdg+CMsRsLXiA8JfQ6MnYuT5d/3DC4fNYvtD2Bo2IdDastPtC
Ro8+JT0p1L7svU/VgAB1ZU347hDszm58ljpFH0NCsuD9pfx2OXlL7znIeXtrkVOowMkL2zPx2ilg
VSV/aaSAhAcfgytaYeS75dXSMuBRCr8PcmopFk323HqarFhRgpnuZMKOaTgPxpBrSvyLXjD6ovqA
0Fdqstq4k6WQMmoYpNyeC+oXZ8BbAg2CYHI95IquZP18qSbjP4DGhPPJ8BTFM0F6CWTyRu/LAsNk
JMG/NQNzWif1Q0nI3lt0K9zSv7VBOXcKafIuKOerOvQ2hBg+3nbL6eKBYYYy3uS4FuDzdZm1i66O
1Wb2teo6Z3UZ856sIRVfJtrWm66Lvv2UTiQgeqGt3hfx8LWpYbizlOinGi39XpXOecqic2J9SYp0
FbaA57KsYJkxHmYp7kyfjucSc9m6BDG0zJ5wmo6O+y7toy81mjwFVZVGCUAc8hD0LBmLvidD8DQt
0wd9mcrQ3mUsilWn7h2PYqZr8Ox14bJvcbQkamUjeRHMjhqNg9VowzPGHB5xBN0bkB19xaCbuIpA
1piILKfaaF+nKjvWfrld0CPxI6Y/tlck91FxmGrERXUDI7GA/wN6vE5Mil5D8WFWCVrBGXmHLvg4
YYTWBFUNbNDAPrXGgVbPziJIdPXQvrzEjS5OXcV5iUu6GWNqPEd7laHjPzEE25oGEw2LjRqnR1dl
8+ZSWIjeZc5cXQXCa1f1yMBDIUuXkfJ2VTHALSwcBOxKHQn0PVIO0qHOnlL1yDM0OHTFQ/r5uWj6
+yET24HaidKG27ooJ6Z8hzPKLm4pzuEUrW0udrEvUbH1grsRDNTcsqr73JxEcJlc4tSMnykebupm
xEBDo+QtAr/cyj90g3V3mQ9dYPMIAdCWMQnVbHhrlauvztKRC9UzR067bTitQ8d7j4DN3gOej2Kx
nn6t+04GKLpcUu0A8CFI4WuLGuNQkrPNEyR9wYDW6T37/VCHoHFYuJ0MNybN0FBeemjG/pgBMJsr
ITcGxX9EyewQ80rgXTqidqjCXjKtUJfKsomVoYA62nW5t/b0/kjDBYct5nVusOvGFN0K53Y0SI+S
iNUAZhV28WCihwpgOU5FrKoZQ7JeBAsplbs8molwqj3pKX5j1gg/b4p2dT+Qg4IZRUEzfkZ1xN8l
h1FGwJ5TEJsWCbIpy6cI00pkMgbgCu097FuUSFheh+QF/Q1U5VqWGAzsvxbNYN1fcs9iUZs48aJ1
1nKLOjd/abr5dkxA1M9Bb4AhyS0N9zvj5UnEcB9K+96e8tdLlcYwuOgmw62rUsT+puftHDQlnIit
raA0ednsCBVTkMMMW4fU2HcEbhjgu/Fl+upGHjhYXZLLNTg9SrxvXkrK2+T43VaRhNzCioX1NQUY
yb2DV03ZiRgZrNJjmaCJp5eSWfcCKp8eUmQV7+1JvfZASVEawhaSKkIso9ekesxntpBkoaK0lB/a
pXuoDFLvoMTwe84cFlS2NxnO4INkfHPJmQFiUHLWe1uqCKM7V32rW/zFdbF60aUpocHdhUxdIsYH
qgxXNKvx62l7jNLxJG4JSAT6L+iB52fUPygabCPD6+8uc7k1BDlqtTxcornLhRJ6YSjo2KzNJHlU
ZnNfP3SJuarCW20IRfwUWvWx9arPPg1GFBEwmzM/Bg7hNmIYFFWzT25cecCVZEDJwfpeE1A20TWg
9BIs20qP+ik91inoBsPLtCUEAMZi/mgExCrIBd0v/tOIxw8PIOigCpKHdkrAmLtr2UtZShuxj4sc
Wdskv7ang+lVJAXN/DWQ7nvDhslBer5DZ5/FzZ+hifj5h6qGpl3lWyx8hwkGz+wU2TYH+x3VXyqk
7raR8xAM5cEwq4/gId3V7JLrIq9529phdShSFyFoHIjWiGXfjCIWd5M59M+zmb/kwK+M3Jn2KQSF
yvCRZZuOlR8ZG5fyHSYxII/7uXKANhrNqV22y+RgSIkyULlIAKwySx6Qfr7JqT30E2B3c6jvkRZG
TCnDnTEVg7dVvSc3Vdg7qxoDuG1mETYk/fTQxtJE4RWYyBAtWwwPKCoFwbAPk/Fd00t1yON2NRJu
kx6di1HakC1eHIhPTo4TZFsZn7rS1zXSMNnjzOdvKjN9DyjU1kldemsFo9jZDnbqoxdaK88xj6qG
Y/6XXPpFPd1ZnPqQIO0Tism9vrwEFj/1H8tisK4ZC+rPF6d0r7tkJvw3fYNCRyHd7TBXT2gjquvL
CyYwuOYyc8YwLEF2oXXoZMVDFqtwg6TtRVV9HVmYjDcR9WIVsdJYddhRIWS1C3C9XqvSbLdtln1p
TUNc97n5sahoKGRJbG3yCM2kctQcb/0Sp8FHv5n9jZA1Oote9OPL5b2kIvIAXv45LnE0zcr5wN20
r7t8tK8vP735VUa93IU4CsRlXdzYCIxvlF9RSS0S8/qvl2pEGtPyq2Qz1AElnHqKkXEsMNcLKsgg
Q7+XRloy+2vUCa5cVgEZwziQzzme3dsRf6RJTtPGjOLbXMuPXF5A6MnrptXzioL/5q8PkoADZSkV
DcuQ1vXlhXK/+P5Tn6Yyx6mdT9xR1yZNYTNb4xqjTpPmXmUe29Qyj2WdhNu00JSmQB2iosBkXMQv
UjX1rQ3Sj8QxzvcGCpZaE/9YduEqn8zq2VTNLR9P98rq8StKM+wYs6GnEFkgMe35BRhE0N4O+g9P
cWRWOH1F8cb3YQV04H63NhEBi87stzR/vY4BpX+l0F4/jhzj8htsHGtDhR+Mnl94u77ndMJxro4L
NKfjbNsupXHqFJf3XNKwzu/Vo208TKlZPi31PUWxeesu8UfbLLOHeD2RGipM0THPwAnJTm02Iu5z
2xs4ol1+dIroK9A3sbkoyVxEZP7SlPnhPVO12yG0P3gjqpqQXPr1KNyPhokpx+Sn9Q0CQ+FN7kAu
Q6B+0C+Xn6YheqZwtly1FTu425oTqjbZa0KjfZNqQfvLW5cXM/X//LVqOgS2sE3dsOhlB0GfQVCT
vHaiT5zgUzowykXZYQie2ffzk98FA90mXrx5/sJ2BBXIXYLnWezKsXl2MLcPmnLee7bcCD2LYc+r
6w6q6q63k1usqUOGX7DxjAJU9TTcOrPFOyIUxP+Ouekm+ApNeuNo1oRs/AYkfBhqRhxxYrOZOyv8
LmLaxo1B6a6yV2NsWgc7fsq1TcOQIs6yygUcikwLnpZBuYvTHkMeu4YAFKaAZmHcqCvcVqxdNon7
yEs2tBLFHoJX5aboi8r2hu8qAjqwwKn+pxQc322Se2BVkfDCqAmfE62uMiyGSRBRfKlrjj3v7H8L
p0LG7FnXUmKMy48IxsC2wnRhQyliQlUptq9drRd7+enyEtjNn7/GTiW2INTZOfvD7Fb4A2td0Qib
3+uLMsvlp8t7TvgyhsFyoHoMbjmYKI9H8VIwBFC7FYHXbYThIOdltZ9mi9sau2zR8/BYRfGHLKrb
lZyadVQhjGqF3YtIXZ78dBXNs7lJGcwUHsbwNoi9a9HLaaW6oLqtfNDVoQoPNikPLkzIF1fm58Cz
d4l70ybmPiqnT35dnRBwf59ORIzWjIgwcSmZr0jgWRDCh7N8gStGfy7W/CAjejARudu0hkHdw/4E
Fp86wdB+rQnKuybDNTJEp+9V4q4QWw5zdvScQzQLtbFcYGSw/uHVVusyhYjpu+2HxMk/t8r7TGKC
xCIWqigLf57q4DzbcDjc9liEyNtoajBV021oRAd9AaYYd8RlHlNiiuRuSYn1kpngtodoQJTsvutg
H1JkWYGZ3sYsyE2iNbs03UC691nEaofjKqjlj83CP9LgWeBNbHNjDw8kotRoOfn7sEJYzom8d8IP
P0u3+ywLi7rXU5yqCUAtERxMeAGNpfkwGuntAqK5hodpCvq9Cgs6ZylIf+dO3OZl/IFV6C41o+Zg
YKmVuXW1E33/KOoqX3lTP+8XUO45rvUbOQQt9WE2OMTAkJxE16t5mgpn3BDNNreLogJOK+o1EQPY
WV3lsY0eM2DzRl9GpBOBLHk3uA0mGGRYUGgu/brAR1QvKfd50DxZJoYpLunTpaKX+OGrLgWhWUZC
ZVJh8XKYryJADDPNV4kznhoId5iwVihDUIboAhJIuXJIdIRB3mInsJFat3lM0RmWKj3HvvksCRap
HZIze3m3it1C+8fSI7qUkIAS9DR8szg7C40y39u1f/17vI2tIWZ/g4L5JlkBsCZ8pAT0wzf4onZZ
QrtvKV/J0tkX0NQpuJg4jS8NdDFCuCr/TKQHrblG2yvHEvVS7oIlvO4FnrhR4mxaom4KFNDTcp0Z
XG6l9lhF7jaT4yEUpLOEPLos3N5PiaLLfGFnBuTblQNiZH5VkkHQg9tem+4eZQvIi1R7ykRZ27b+
iMfZWRu7rIxRlw6y7cJyTcifwOUxbhUwlt/fFEsDun66KWBILdd2NP7xLS4vFOGMkE62b3Lr1AMn
alJSVn1K8eTdWe7NMu5Dv4H/13vr3x9b/OLYFgKxHNQCAOWbb3yzWntwckr92b7SHe88IP/iQFZ0
cigzGALhUtQmFGiRebJOnisOmP5hehK/0hY9Bn44k4ojdAmuZe67OzjCsHEp+fz+LNVPoDDftEzX
QbHLRNeWpuHfYWlFMxUp7lIMG4+zjDoSRK9txyuWYZLJWZfXCitdVar3ESEEVwVkrB7TVw3miOEL
XOUF3ZE+87YlGTFYg7PUuZyXUeFxkTpLmvycUSpkTGxtQVAWJtEn1KMIbh8vEMTQ1Hm7Lgd2NZj0
D8kMVX8KSQovOA3ShFcawWqtpVNh8UHlS7Nql7DhhgsievosPRkhoInQA3txdjclNnLaToaf4XCc
8+hbXIwPH32VHXXCRp3nrJrxmDXtsLKn90IXGWMFzxgCHCAPqAjDrpHzczZF31WXvxu/PX4fdv9V
QO/Go7xr/+//sd6qo9lI8lqOJaSjXBfL2LeA1WqKS8Oj9LGPVYrQtmlvwKiS/Wq8SaNXMrvVqKi8
OlCjQeiymPN1gkn1vTWg8jmZJdsBFWXPjbVzZNViohuP+3bALVzv3PNIPWfJMze/jkLqJ40/HO2A
BnBllbdL6+db7P9e88UYWNzgdKp63l6KzWFExULiwZlH57A1AMJZ1KtjHp1uKBYxRbJkZO1vyFFM
MCpXMifqErr2nIh95VJ9o8xQNpTbFFvoJukex4jGVGpheYoD0wd3ISOmp33ORQVQaOlX1czK0wTu
p6xziQr151HGy6Xf2hvfsmSsttQcDKurNknRfcFvVZfr81wQKeAuNca7yCzOvaDcmOOX6kUdLS+U
JIpwMFeJdHVrJEZDrjBfCPSoV1HxsSnNpaKB33fxkeeqHb87XmrtuLDf2256iCrjWykYPgVcS/Qs
nY/WQLgXIAnUJSkJlgmuDE9KgCxliWPIiP2ngFaf1BUyO+zHRlIdqrOQyYzmMoDSNHNODh/SIbgO
y/GzPUbouRVbZIrvZOUeKg0SUDGthsZH1aMxPmESy6LLqdaHsIy+Iep67BE+fZiVpmKjwxZDSj7J
ACrsVONtOXbNdVa2L79fGqxf7CiWI5RlanVq39EcgB8Rq2EPxsQ22nSPfSrnw8aKX9lIDOd/NXCz
dBOS1ojqEs3nq6DUzTvdMCs1ks7WGIa6y/4Bv/sz4tuXCEILPFyYRaytb06pm9WoqtiK95kTfqzy
5JHw+aBL39k4g0WcD4FGnJXjcNLQK2xiz4FZv5ee8w/35heLu8QSkbsjXRtI5NuZ3Mf9EKiijPdd
hLvo1DOrsE1L2moFsqVbgRT/0pCqDYvzRTX0X0Ig562ubyiNHwNPsWrRWEK1wntn9vE7YUfzhkpY
sIrRIPn9c/R/gsn7tsmaA0Letyxpv8XhEmDbtMHHaD+lSbA26KKDrFibAybvXoDYsM+vV0um3I3D
Y7spzJtI4I/kmnazEfwhBepbBAfGTR97CLUssYupM9WoGOksT9oozkZaqLYFmFf2/gnyIoAHc8zl
NXfIQKbYbw9jOr3kuIOtzQVUrMhhkAapvfYNxz/55EICXm7zbKRZs7nUxENIp8Qay15g7EOlD7nv
kcJa9r7C3Wyf1UW/qfo42jItVh3IyheVi63K/XuFTMsdursQ5Ohb4JK6Du1KXScN00bWVbESlrVs
Y9943yDcsY6B7zKCzQ9zBljXkHtdc7xARQtqap5vvIto4JrsEZGIHgfFgrwUxbMfgY0KZT6vcyi4
qLI/Fn346qBislNyjyRasy9bj4J2OSXbWjUoQCxIc/hVdcxmFH1VymqVz920b+L4WzfG5ffo43/t
WP9B4Z/IVxH5/psU8JMf6/238b8+lk36N1bU9z/6l8a/9YfHJu25msPCauNCcfkXLcr/w4UFbyps
UC3+J/joT41VG2cAy6FwaCrXkmR1oOv/1Fi1zT9s35eoq0rTc3xIVf+RyKoO5P8W0zqKSexI6ZiE
beqtxr810KA1YUQfZjPMUNvJuqOexUkPg7bPgW5ZEF+B5az6MHh1VBqSawFp/OGm/SqW+Wlz4CxA
eZjcJu7FhSD24+YwUJJcas8qDkXm19vKCZ4HP79bhtm6dyhVbee8uWuUuxoQdlAoom6AKr/ixBzt
IgcAnS3gyv/+lMRP9C1H2aYmGpisyf5PoSyAVuFWnlkcxFwRPAHrW5v9YtH2dL/mXWI+ZlO/r8u2
20kZfsaqAXktR6m19rUvHOMYFC66rsXY7yTqUPwDOSUof6HHZKJp4ZrGuKtkTQ+HguAGEIGzLt1m
D858PwqL7DGc/mGX+Zne4ygHLppNdA7Dx3prvVsbJqp0bVMcTEx8biTt6o0Xlc2mQqhDViCvRABs
qU0nsbfQJU9zdFZQjqIudutNxbuYFuxDIbz3gTD9ze/vtsVQfzsMHQa6tGGwMUn0eP9xAMDrTJqR
xPzQaUf4UWFyYmaH0lTzLsTV4ar10X6aJUpbfk/VyyHJFHROMhUhXhGky0NuPIQYt/zTef00MJXF
JOSsbEAAPKg3rJPEBOor2sbf2+mh7tBBwFkcFSUDtARR7S1GFDBNiE0Xq0h2IhxPlQbjliAboSQv
1l0O2v73t8rRUcnfZqzrmPIStvj/j70zWXJUS7f0u9ScNDZsYDOoiYQa1HnvER4TzKM59H3P09eH
4lSemyft5rWa1wST5HK5XILd/P9a3+K7NNT6lv+L9WduhU7c9zQczUSMeysJtLPdMEUa4AdYPDUv
WXBNDTN8qok3fy2EvZsttD6LtON93tAu1YNquhUSD3+Jh8iD88Zi3yTet1z0L80IH4Ze0nVBCLLJ
lLbS4+SrzbbyYg/6SfZyX4ikuYrpIVGW5U9aSVoaXS5mP40wC1AJQzB/L/t1xiMvaN+W5UW2dAGZ
In3LLD+irjM2E2ZvSi2Cgn57M6lg7cuymW+0ZNjE/xGjJKaKbzN7OtXgoSScNh12ZzZVTewtLvWE
sRjxWhnq9T9/vAagrn//gIXgca573aWo/7cPuKAoGSZ51x+Ne+swL7H5BWd00jCHErPxkxp1aFqr
4XEKptuEy/OM5aZ4RLf9qBHUvrE7LfUKoYVnd2h+NbkzI8Be04P7n2OEyXuaASEQZBSco8D5UYE2
ImBodvl8DY9RafRssDwfQZduo0i5Wwq47QFlhHMaDQl4yHh152jwo9bRb1rD4X4rdcMQPnP/OLhE
X5jRbFNoFNHD/ZBF7k0EqvTHUgS73gZt0BbPfI39Leum6dh2lngdZDE/RcHDROTAY0F/+aCni3hd
WjAYbRM9uAl763EmdYyTB5xG6NlGSXOvy5NDpVvNVgikbJAt6j05yAVbkcSXckmvnVulV8P6PvdG
QXFE4LRhw79flj6D2eJ4Ol3/PRd3TPmvSY/R3ErKN6GXXFJRdhdb8e67OouvgrYdZfTwKU++oMqn
GySpesL8mc/3zjmoUgxD8w2/3qMCagxMEfmBMAr3MkZ148u10ZbpE6SqshI+E3vidXoOJ0LO5Vmo
fsYpFbeXHuVv0i3zSYvkdGkzIHg54A5EY5/FMLypqlSn+3dkE4O8rSNTeA6pYXvT1D+syBWnEHUa
TDPLuiRd6Zu5dqNjV+wcLXMuzKq+WzvkHHQKkn9uoklN46dAG+InPXEp2Or1jczj+qBptXjpCydg
ZEbxak9yLww7vFjkft9qVcy3UeNsMeQ8UTOZLwYBAXITyvoJjXPil0CtD33VfYtp/F7aSRTe7BKr
An8Kr5tF9i/q6q05M8snWpjv1CAN/kiWYI7h0M46i88RptPiBHvY3XeSC8Osmp6TsYBrCEzuYdKp
ByeDJPmm1zGI2k3mD5G5PJZFrD8GqOFimH9+PfefU1PPj32uTY9Dl7+7aXpe+s48ovI3n6Veaw/x
CAZtvWdK/RXuFB+yKN2HeWajU7UuHc/F70PXebgfLES2vqso5NzvshOgdbH+NLX4P7phVLv7Y1ES
jw4j1HTIjXK53J9CGFPsWSTk7lzEivvcAdhZhW34BB0wfMryRflcJNgU1rtI/viBGU1X2diH+0NS
LyKoUeLUApre6piiDoaRhi9pETmHMIVwzgCjPd8PsE5OUTYvN319RqT0/pit1TGzupK1YD/eDx27
OWgT84/7vbxRy41/Dx6CYGxuhwqvT5SRQsNhGoIPtThEfDBob9q+W+0riY6Gr5O7hrzp08I+/tHN
8O1YuARewsLZMcEuF62CRt+bLtpx3dnkYzu+mKRsiDJ8r4rcOUaWMx+JqiXQm40L+nTqD7rbajf0
jmzHFqPckqMOxbAmg8b+OcZpTDGEk5jdH4Ip6522pLtVZe74QkYkltXS8Uh0/JGxk3ukRpI5xjeV
m8PjgOWjn997u8NM1h+cKGqA54GSp9xypP/VbALX8pLezc4Z1pSJ62KnkdhiwWP2rcyqCT7srB0B
VBf8RDBcnKY5pDIj2s9ZRrA0q0i/Hukp5emyD0d9QmuTCsAV8R/IUPM9mY+SkYs6bYbbyWsMAnbF
4a4fIpllRc4ET9Agv3VmH0EdDYxjnhQbxFYK1E0XeVpA6UIf8oNeJVgwZ+Mt6Wz0QXNbP9pR8YSU
65VGFXFYoau2kEiDE4kmK3fPjXakmlyzCOvc/dPM5KL5Cz1uyiemX6WSCmLyBZxU96h3sIZq2rL3
8WnJlPk6cy437VdwHtUTM9UtN5fxDOi12Ao1vTg2hazeOk/sQw5LxqMs3e1dY05g+8fpm2wlWTJx
e+uNkUyOkUHCVsqTi+tu22pEEpMgG8XceRS4ZAZe4CPMlhc7DOXlrlnHf1Me0gKFG87Zne7G2qmG
3ieAhrmRyM98f48qjMdzFzqPTrUQi6cHzq6e0fqryDlaGeBDTahtz1L4UKBZpx8QIH6CSkOxUdXe
FNM40qJi2jaa+K5rRcN6lf15gmBnLPrynAxmwrO66DKZcL4iNV4gYpqEY95EP5zB2GtfluUIqUvS
Uo5o08YZVae4uqFIL/ZsyLKDUxfxXmrRaRnR/qTDl7gkV0lNwatuIm9MdeslDWdPAnDDliW097AP
lRdNQJ77wYEeCZtX1U+NlYhT0FIXdKqJ7KzeWDZ6p5hYh+Wspob6H+I2JgKRPejInU9utlzjJNmG
EHb8dA3QrBQmGUKy0N5UyDujdR2Qa/upQythh9I6Le0ApTAskvIH0Wgp/qoqOZp9da0hMt109xee
IQItAvMrixoL+FnzK06QNta6TcWicx9Q3jsna16IG7JziJjUQo+9Y07PtlwEhTfJdKwQPy80Rg96
NzWPCMzzzVDY8pOyQ/URO9E7GErrZLaNQndJuafPaE3Z9LF82YfkVgcnhIEVbhaSczFSpb5e27d6
oE8Uh1Q1UapCFj/CMQQHnZcHjfjsqip9ShjzpnPQrTsJFnblBI1/f/NaF7ZPVe9ey7DSTnodxxtr
LnWgrrF+dfP0sIS52Efu6zDUDcMAEU5mt+YrKRkdrTj5qKNZu3YpnNZV1q013YNMIljrMs7PUzQp
z0166JesUet+MI/Q+B6yZmiOExKZVqv8EgzzcZh+NVZRXulmj4Cgmz+qhSoMRWxS561qm2MHEkmt
7RXZ3cesNM0Tk1qxk3x5oMfIDrVDSq9R6jhe2zIU9gEdgqEyt9HMv5DGee6lWqn5RsLZtL5GR3YZ
lWJRHziDfLM3LaySCYV8I+x2ZgAibUytHe0M5p4QSuWY2Requ7sgqLRLNnSgrhs0/yBSqZhVBqDB
bZzYvzLIh49k7Bmx4/gUrtWhQeiXyVmdeiToqBoV8lBqFYjFE7ZaQ/bajx4UdNCaVVOfSVxzyshE
OrVScJtNPvXll2ChpN7FLpxY2tHxEnj9WJdb3g4tVLdo1pjA5K2f9T8anI6bYHYSGBI5b242P4dB
gyJHrMdeaF25jTTqZkk3VOcs5u9kFpduB04OJ05ys1uHtamZJ0ctmlLk/tzt+wE3msE3bg/qDAtK
uw1WOr30ee6nGuW9erSvqojGc2VbGHdmmw57nhieY6T5VxEFj9qYDL9Mp/WpPVxVU01gAd102+QF
YVPKtc4uGWo7fTBOE9u4+yPxOEIdNjJk14sJWDOL4UHef1Ldf6uvzs0ANlau3sSsiMdLA5faA19H
HZfIprPtoDSOgY/vZGNwVwt+usLI9uNY6cDi8m8NG7LzEMbh5X7rfnDQsHmj7vRgflHKbWpdamcX
x0JtDPJ0f0obkzZXd9phWtw/nA4m3KDPN81KqJlqtvH7UGR8ezWyKo+03gXBPxR2xDyJZ+koexQS
H33V+mj6TbCle5L1I55j+1GDITaivnrWM8M61lRwNhrStOf7Yz1GtW3YDApIuamxlNbEbpmj5rlM
8WN2Xf14vxcIQ5xshUTgfjc8WkWIyifsCq+283hnK6vaccqYT6ltmE9UhzH6ZA1sXhJf8VZ0iV+b
c4TvWEw3fewuwPbqF3hXAB7MZwedP5auOsdtydtpGlFflJu+odJzLqJTvpKj40m9Cvd6GInnbhVt
RTag3JY3GHSuhIKrswMzwh2lKRzrAOL0ERKvUTlHthvlRTH+0tuxUDRo2oNoXZ2sB51E4aVccgxE
3Hcq2quOrGpPrRRDNkhnbVY4iPNs3rYU0YjSCp/NXjWHxZzUuYqm8TSwsOvHaTndD2WmenTX/7yP
QAWrfjgtO4PPmSlztn/Fop13tjjaTh0BuraeMhgnJ4eL6My6HMgQQYr5SrDmN5KzE4XNYWrrmxEs
4d6Ira+ajj8K5EPhsW7wYUYnhNCpbNeH+cXos69NaX8PYEGfNYrOukuwYJ7Hl6HUY77Y8Ekfk5u7
xLcGurfdGa+s8LDb97cp5q2ix+a1c8EQaWaXjllAWZimknn6VmdQ8moj+aJhgBOLbm6TJH61C7Ze
jembrNFogMgtGdUxl6D7w1rkp7M4x1ENb1qBd2VYPkgMxOxT0FIOX/GxgpKE2HsoJo0dICmgG8CN
W9GOx0R2TyxOvkTrDAMX8DCX+xZdiVfVOEUTP0QA1kSPaWEHhw4zvo5bErYFrclgRMyYzSENPSzR
Tuu1CJL0Vv8seyw6I0mLNWloC46FjWgc4SdmQMtvmI4DXoRDNmjimNlcU7WIz7FeNltd9b+k5vR7
20o/yazCn+ioL0Zpd35Bnydgha7CzPYptYEexu1CTenkrMPl/UB8HMV++yjwKLcL/2fSt4ca+Sp2
aIhw0nqy4wnWb5NuDSKIEVNWaotAYT8OCna4qWleRUc1sbVnzYzafVlD+p7K7Pvk9izi1/JOrrZ1
qt51w6XBaat4U7eT69nElUDHhsdYxlAomTppErIdKnPxR8BHXY1B4S0a87YmWAh0af2ZfpjJGnyp
5zUU/infrxXkolq6nwwcDwxDa9y04T4oLUQIPzr10czLP0YLaDw4fmMvJtd6D23zhuHTL+POpQJq
i1ORRZL9VWS+IRf92vRxdoLyHF6kG+TbyB2Ti1G357aunKfUWVdfRfMtLsrqC1/JVcuCd9p5KNyb
GichWqUMGNahHXFJk8hEeyxCnm8xhrBpT8+knU1IDUwKZg4oYy1zvS42mluXZnfH8fvA8FPE7NqT
eVC7qmL6UkHVePiPG6JQgujYZRr2Qv3ZXW494rRD61TVUxxTMWymTd6nNo1Yx2FTbhuHgczHCqzN
Zcgqg83Smy46/aKPZuVxCsOwLmo+RKM5y5oUxaqRmWdlDQBuDQESrJBvBYWjzajwsxoAMhn3GL8s
nbgY4TxGFKgLzX5UiT/IWf+s9LHeLqEjz0kGIz7Ri281a6lDOigQEvZ1CQwyLYCnHZSISJoYXGuP
KbbbZa8A3Z2jFiPypkpdP5R1/OLIFJhFoC58awMaJ+pJAR6enUopKSckNjj9Yp9lytXvO1MKfn1w
Ou8+bxAi++bOlumzULiUuMe9tOXdE0fzpOwxeCuTYo8T9p3449ErEAkhAutrCtX4iOHPY4se0yeQ
GoxbU1ieEL5bokKpaIzZFtBMgLU/B+Ec1g9D2d5SLa+2EYKCOJ1Z08Z6ELAtqo9jSwhHUAQKQ6g/
dilhuuVCc6+azBPpxMybuVPuocq8AScj+4zS9YLOm5vtPZ0coNsm7qpvqs+QbOpYQfEVpKOEndES
yFXlmUGwEnvKypFeVn9XS/Y9oUBxWlgDArI3LHW63y8QqE34Zn1M6eWpMog4a9bD/e79IMWav/Tf
/jhYk8/+evbouO0aCf+ijOIgqnFbD/aHk0LcbGWGkNDW5D6fi/Q41Ll7bNYnUJlCLAe2tIaUhRgV
q39Ebv39MCSz2M8/I/bgpg57ReugZ/exn2kABeyHvqJb08fDU4FkMnUTdSpyGJ5ZlX/O+RRuNLNV
nPa9dlqMhzZ3e3aamto5KYJFYUfjHoH98hzUebFxAjJDxQhZ5dBg9HyJneGt0ZV5uIfv6GtszhS6
SHIa44zdwTMPlTs65MnSVnEH9UWf8vLVDebydXEqOGUT/P/RJ62KUA1TzbdoxktqOVrrpWWF9ojY
znrIyAqM9GPY4UUY255Kxlz4iww0KtpdbsD50PITQdsYXEL5MjFwVVV6IknzJ182ZohBs3w430TT
QiJCITp/NYAQ3cZoMQ+Za1dsFLdJvDAb07VnBzgT70KqDLAIKit9hjvFStqrKsviXPcFmafV4ml6
4fKsmALRFBH23O4MtaRfoU0156Cg2BDEbeG19MsuaVbcTFFq75WrRvAEjfKzLhyeXM1FnI3o58dE
8IuzdAdIFvIFnzq9cT2AHh9FxXtZBGccddpnH1C9A5o43KY8ym5M0WyUILNULMY/w4oaD8LO0pnk
xxBGT3YQO79yFKIDWnKDMeYhC8zhUoSYmhp9Ptaytb/nhanYell8rzqF9KyPnt2Jhs4ASwQfqnC8
cuXwGxq8CyeXy7EP3OWwrGEvs5mZzC1dS2lu8coK55pekwcbu+2pLdC6d1Fv38I6zKgHlsLTbMR+
ToPsdG5d6a0kHrNuj2wobR8/K+4Lp3hIxSBeKbadQgoKrFHc+Wyxg5vNMnppumDlUa25xrTj+rxz
bh2N4c2EtOnYyJ6I4bl4xfdMBFDPLjhscpSlaigPUJO2djCTCMDK/GkKr3NiOdcEAC3ZDvaPRrWz
b30rpq67EZ4rpgldr6Ub58qs+GBcIf0xmbR9Uw3OdWzyq0qK+CIy1EUOXBi6kxhvhvk6iKR/MnL7
M8X9H8kMyjMV38dk5TEYEZOUmBTe3f65b5mM21CHo6qWn22dD0cZSDREFFfhM+BJwwsfHpsm2idN
SEg27oqrqdIReEbPLgH0y0gSzbHv548o6liij4243ctSyEQPtI3sZ6F/1qZEnFSWTGGd+kpGQoW4
OjJPWQzOeq6ImDFAIwQTtkNg4SutiuS5eXzh25p9u3DZA6XDglumx9OqcBm6Tm8c0lBf9oITjCEC
nzQBvktKdbgteX5kNl/u9KeBNlINAuw8ZN2FMqd1mcSH0+cPhdU2T9FS9FSgw+6q5UQCS6a0Bkra
wZo/Zne8EYmkX8K021l8vKc5Lr5mixrPg20TfJHgNZ3HL2GhlY99HVycCMmbOeJz1SdaNulsP2CX
1LYp6qx0CduHhdJ26NCxkeiegdfX0bmLsSDaZHgr62dtTrvCMhLgyBqL7YRAlNYs1p06LOBaU6yP
Uc2OpnNALhV609j90Mc5Oi+aRfLMMJEkdSwb6B95OfVXrAFgo0MqaSTojrWyDvi1TU+vKtDra+Wg
zXPbC7o62rikQzTOWPhDShhPrGpxnFM+DinlLc6V89G8zQzKVtA9zMbQnOYhfYENEd8SnJXntBOe
XUt9Bx3cwm1alddA24J7ME6ugf8aI/w+mtl4RhT0xr7XD2jtGnpzVfWF0Z5VuJ7sFzMpvnWLP8fx
qUfSg7eXXjOLpBZLQhPoD3HISsih8/QYtQyHZtNpFzACvKgRPo4WxYCpWa5KBuLYt326F2xCdiFd
CYQvfH4sbG2ygFR/Bov/Nk5ufaiNBgk+auI3R84eAw+/VHUWsvXeBdupJ8Z5CpJfg5nZ+ypLNEzP
z4h2+6/DrH8lOjnbOAWBAZHgK5aZFIcKPbgf9gBiIvrz5G3OTyKxzUPpDBXWMX242RM94IqFX9LJ
yxKivXOn8l2KJLpYLTQkkldWSFRgbmcMIZyEWvqkeAkvViTWoOgLDnoECAcPwIS6mf3/Gcg26lV3
ts8la0bUZ4TVDwZBTiqsr5am96cpompqleIaR/Y7wNL+yFj1TqsCE1NR1u1+WpcWoqHhi6+Y+pLB
2WcodPLuPMrNhDhox+yAgwVeJIUT4sIHpt4TxPLlVMl0ICVjvggWFBdzPcQGI3IT9meSvqx9peMR
7GlLnWKbZjPaudcxz7pDkGixp9Ur1S4/E/kstu2o/QFkBG1jH1SvplTDg5amB0t96NZsvbZaY78u
FP0BxnzE+tCR3y6aCzlNR2dE4i+WJDjxiZDPzT6xQw9+q2tCwQbVpYA68vycZ5IItzBT26LB8FYL
bGUTSbnsKaerlrDki3RpejhI+8kzwvgXcKps30eWxOiSKd/t3vOwpHMgyFSynZS4HXuNyF5ag5sN
yG9ccFW1CyhZYB1lwOAN4pVv6Qps3FbspyGk6Ocks9waWjj4CXWhBiE6kJa+BY83YDEp0VJsrJj5
ZTEC3D+yq8ZbZCmxTzIa8UOBG8VEc0uwWkIcQEGLCUb3eA1R0AH8JzfOeWjqpn3o1sN92Mm4gtGh
pEdneqBpyVq9Jpzl5hi0qeUk2qs1PRjYPo4qYYRPcJbSPxPpQ7TecmLtV1qy6S660T6OmaA36g4e
ej4eC4qrXQ7tRSbZQbGMPTf2ZCHQSzM/SnJ2ClFEl5Vcgdo1AYpmTJNSJx+UkE1m7tDGVz4lxzHX
r6QtnNy2yM/umEY+7IHhyLi37EwXQMLM2HzIyuUzImmKHXLuvvQivhZdg2HWRMUYjXax0xfx2Lds
/MFXVmhQ0mnbxhhiZVNqp0rPvo0knHjp6J7hhhdr19x5dwug5HmF1NAMX5tOnONxms+h1RtelDg9
hAegUpFsDqTTjjstMs4RfaOPSYdATnrXpmFJehO4v69ygq5YW8NOUkA5DSz1hFOK7+lY75c4p3vA
IrRQVP8wGjT0Ng0qO0Bi8Dvkdeu+Jmv2XgSigLXrZcqoJww5pkLR1A+1DtTJanZpalTAPvVf+HF/
WJBkjoHbzq84qs+UFl7jyoyPxEPgqVvPh/uZEegVmZV6t6u6rARpkQc+5Huu8zDmjG/TN9mQRawo
Z2Abls1Twc50RnuJ/3yGsUSpjD7UtyHqxFYwbxBTBgYxTMQrDXDdywr6OQN7tz2VLbZ9tDuJDWuf
MbFIvy6pVCQTavKhKaf3wrV+aVi1N0mW6QfWmcbb0rNqLRZjOdwHYbOkqxQr1nTW1P0gmC2+5k2r
H+YBYe9c0NlsEkM79JpjXZfWeY/KsnstdFdeI9N4T+snm/7/C7L2+NVtBBXqIhaHKHGRCbh6c5Jj
BZYM8QbT13owkTX9vgUJ6s+70Qwpw4ljl7muY0qIE9c3pess23QNaL0fimL8IvDpexMSjHu8dk+G
WLbRM706/b6Z0tb2x/lKsbk83Q+E6JUnd9123W8huGX2KDsK4Fzyye94b2VRTKZc4pCD9fs2bC8M
YY0JXc3QMj+Ig/xUrF7b+4GgFnTrdn0WXa37rdn/TLu83iXLzAuMaHtPfwWSixT8lubaXxKHwDrY
AQR0/L45rTfj0OCNOoxGUWvlHn3l6iSYtE7Lerjf/etgQZTd1Sm9WjIWCHZeX+D+gr9f6p+PNdL1
FifEAMUGbE0SJ6TEmsb3+9PS+2P3F8A1ylu6v4W/vWBaIc5CzPheUyM9lfbIF6ElUX36fX99MIxA
g42IMrxiMNutygqiBgc2+fTuiJNeb/11N4g0Fqoh5MF/fTxRRK7/7bG/7v71+yZtHpwH/3zlLESk
T3+wZ2nPK0Tr4fc3d7+vkQNDBlEbnjj5dRqXGCTuXkaU0La57awcQQYcTyx7LqXDl/sTNPndNdrK
n5wJd8U9IP7+ug4owxXFwZ8IYCjTGSbO+36LsIV2pyfdj78euj+u1qfdb7Wuag+zU/p/vdz98d+v
WU4U/mSFfu7uDqWC152S1SJ6v3U/3H+AIZE4iLSXKMRfXJqffkdW4WbGv0H+HFdUhon1xLpoY4Rm
5t+/5uh+uv31tRJJN6wX1f1KAm9Sn+6HYb0l7ZkEsCWOdlo4TieU0tPJoDxPUY+7fx3uj+XRws4Q
IiLpEUG16bIcROX6j4QJF8n9MDuARsO0mZCLqOLNTQakTugFMosGMjoXDOLomqJpA7t979hkQJJk
QWFAB2+UE9HsWii21CvSbxK8AvuQ5MXEFG3vYbr+zOPojWToZzOlBDtOa2QWq9MohNwYCmQH84EF
mnFWFlt8kYrtzA5vQ+vwLYuNh9wgewt+z08wcphORPtml/zBvFs7i1zTWlF+UbPpD0UrccRG4aE1
zavkdIM2hVAvrFEfWVBja+uhM5IQXFC4j5a12BwHlyC1o5PDG9wAl5zb79Ti6JXTGN0gAEurgG+G
F0STsWlbEl27gOr/DBPapnIXZaRZVqy0/cA2r4Ekps3s8TPRG+4hV7R28gDg7CxnoCBU64aupkfa
w51o+y8yw484k70YvAkd4wq8yx+V9aUD+EJ0iwuAIP3BaA0AdOT/CeNDQqgJUoX5x7LQvZc5XzeN
WQWXbxNW1psxOp+aftDbPMGY2v1QRIMC+3OglWMygImSLmRR0sGJDDYLTOOxxGNu9QAE+xQmSaDv
empA1zCIv+HAB8bWZ2IjDKjXiC0SOjdDzt4yCB5j4uW24cxSvpDBxqkcaHyemRE9SDeHgoxSxh6k
jC87DR8qJWO2bgLUZ6ZeMhi7wuSTa9mJnQJj8LWwx9baztG+ivASFK74KIlBd9lmmTlL/KoJ9i0M
o7i7FVC/d2WewtYgY1GxrvE6mNrsabNWJR7LLxqBNs1BU0DqyzGl1XVPx4qqpGHEV7cxXzC7ugCa
uh5javpMierK/95uqjlGURyzr3LIpJsaaF2JtRibyi7euTr/EGTnrUbWpKXBzQLflyEnlxCYvRdJ
D8Mk9nSI653d69/ZQLRcsoZoiDcDy8j6EDQGBS5cHF31Ze5M8pzK+Htc4YBBE+2hkAx2ywqVNHPx
PDvWz8AOPAuYbqoV26bjM+4b3dgFRj7TRMmDQzPJo0TktdVR7ux1rSa5MuqmNyPrjf2kafOOVbJx
KKJC95q6HI5JOLlbGXXydQKHlI9EDC0YSDcKTvYrwZvtE1116CFsG+4Pham7aYBNPuvFrDELWS5J
xssHiUfWNV86x3eS1Xgrse4soeH4oTU5BLkTZWMGgb6nr4ig0wpeJ9TFvssmcQOSggvUjB2KB9Ya
MiwNoFKsOGVVPEm7WF4i8JtlA+dQm8nUpYaz7F00fuha0CuZtNG2g9MOr9M0J7cBLjATxfB6P3Rw
C6YWqG95iQNeKalN/N6myx4rGF8dSb5SQgChliy/MDb2JyMe48fY1BTGvb1ZBQZjFag4x1nWy0SL
n8PIOUXSvJRruNNgDed6segRdL0G9vwZkqbzDLFsP2fL8Kj3Bnzf5kek5y4/gtE0zWbxYMuuYaMu
Rl+J1GTUaBDbAE73RN5UZDE3h1K25o14vMNQFt0Z4fcn6510D6aHCiZCC5aLciQf7D2vEsXqf2x2
QQt4zxhfEXp0WCtX2BoGRn+sWBZm+rW2lbxCNpTXwkCuOKFr2NvabHMlJ2DJ4BRR9ne2cRiJixTy
qR7gixLrO+0oV61s/C/mNNhXs1MXjMc5ebQ1VqE8mjycEpXXEBCHWj2PSGLrfs2Z8YKyAlIE5Xlo
OfmbPZ5nPIsvFlSEyALmAt3qErhzdU008XxX3dQQPMq4xFa3NMfB5s//Z2Wx+DcLL4Zqy1ntmoaw
dePvVotlMBI3duDVpkKlAENpepPNp23QDL4pRIsvU942XgMk3FrFHRPs1//hLRj/5vZQJKpgHME3
CoxBN/8mZ3eDqOsTBP3HXEPuFPTGgwNPxtPGKAamrz7IZCpXQUC1d8shukk33LoGoCmtwhnV1uRO
47WKzqvYFKxc/jCo8BWv++KzXdVvqwr0Xo36zx/cPU/mXxTvvGus6Lgn0OFLVO//qnjHzZCZSUkK
TOp29i6zhPLDIbgJc0H2TtDXwRpU6U0E+WGpIlJ3ydOPxTwKCZ5mJO+zle7ntKuEir7bBmHWFHMo
/li/EKhYkvGLJTDVmEfynvGXxvHyP5jpVx/Pvyr2ef+ugYtAuTb/xt/tfTOY+mwUIJCTsGDpLrXS
i7uWf8JqaLLNuo8qA2ZA2A77JXO+QhhneJDXBF7jrjRKuUPbfxnVdytNmiMIg6/uWgGpE5hMxfiY
TFV1mKpy3LY5IcxdAgisy/6Mx/n/FrDXufr1v//XJ6u8wovbrol/dP/VzYVNRmFG+e8tYH7xM/4s
sJ7+uodt+T+xav/+nT8dYEr+g8QSHJOG66r1JMDQ8acDTKl/sEmFga8LrBK/f/R/HWDiH/joOesd
xxLSlqvN408HmOn8A8O37rp4ZTivLEf9vzjAiPVer59/ub6EyVjs2ivrAWPJ332wvdGCU0GW5M/M
9RIMCT5VJMVx/hDMEdtSV98SlODcWvIgoRBR90Q6hiBP5E/0bQ3S4eRBUkAg6zym6bcGO6DTPeS9
nWzb5rOjLYEwxfhuQ3khK1k8NbYhodjEnzXKX+RPGFhLqZhoyj70kNpPG1SCaNzsSL8w5xH5x2Kj
LtrW74jgXhFcOBMOVW8O53kMgR0bjUfeD/gAhw4AwoKLmxXRWqi+DLOb7nWwPYgd9KtFIdvTDBCW
wGy+z0YHKVJO7bZFQ10ELSu6rn/WWMg3LisvJx4oqucWXSGyMknqVltSt9lYk/E8W863UqNzPeeC
vnGTnWuN0FNT1YcyxMUdoizpB1Fe/w9757HkOpKl6SdCGbTYQhDUIhh6AwsJrTWefj4yq/pm13T3
zOzHMi1ukAwqwOF+/PxKalnBgHYTtfhGoPWWUJUbOXZO0EF+hxe0yStNbTNa2QktEzW1XDnSPAhe
hj/Tx3TwxYQNHaoc4oluzyBpa1AZL7NGxQs0ElfJxNmIw0fUWz/06KCFGfs8S/2hkE5I+gii1KHa
qWONbLxwwS/XfdZFB5zIuiP1Phy1G0wQR+cchgG+w+pnSDF2ilRds41Ur9eETVyFK05CmMG0WHrj
HGU3XdFvzUjyZrmwjlYwiZe6/026EyBB+DJOTMc5USuuYshfvWqgXNF7BLMktWDitBzVvPfzxXjA
sRv7x1zVT3V2SWmNGGBdLv4RRKbRbji3yPk32OFDX6GnXJfpt16TZDIsPXRjzaoxeBlDmIv5QzkQ
WRIhxl1HMYTJpA5al0yxS2vCJcv0REQKkn0FpZXRK6l8/ea8LI2j7LZAwuvYFJ7iIviLgxbdc4rZ
T6ziOSyAh/jQRb147XM5lfoG/t9DpwySq5Rju8EPoXVlvYIJ0XhWC6FAUOoedZPmytpM0SGO4ZF9
g+X1wQylXtSvIwD0C7YFeI+6Zhb2bpWV6ioQaUfgh7U4RZd17kLK72IQrGGqs2ojgl93QvycViUx
IVXhYv89buS2XSEoaR1y+vQ1CSuYCaeQRtgtihpUhOIWoBnl5PESZXnUtXdjVKfHfgjRaLODpTie
NwmbLbPHtX6mHdeGY+3lZX1CzEriEGwisiVqUF4DIh3lnwa91xHzbISPmEf7WGw/4kV/gdEp4sGS
OETYvsvJcEpmBS9veM4kwlYP7Ay1fVZfjDExj2kS4f5AQJStDUSpD8ZPGiJVGfOBveSAr6pqoNDu
wk98rVcpOy/fWvIvoINjpAgzbK9mDYs19+Q+YqYR2KRoDTbtphMXWOimKDWpf4gzAKsBwlIhjI1z
udN6/TwXYrQuVcRqA+Gjq5Eg9c64Bcx0mITUu6Q3SVsid6Y3FwyfTNWNe/0QJhXhySywqzHsLr3W
/6TkbTqC3GF8Fs+uobFNIAYmtzvVgF1kqA/1QeFwqR2er0NBu2FRUIt1e1luj6EkQmmZ0TINoVuk
2krMl3VqBDDLyyX1jIoJSNUw1pPMZQ277YAGFWc4HZAPY7gt1goqqkP270Iu4n4/7iVGByS+icLi
5qUX6iC5RX2JCmN2BhOggu3r1Gu3fgNTOwawhHMmkTtIyoNYGW9aAMYZUkqMwksmg2LCUMIpUkZn
EUeDM49zAQirXgSrxhlOmcPXlM6IRTMLlnvBHKGXj5FovUYjQEEhDUTF4sqIXX39EdbyEbXK6A1p
+WzOECnbAUerKAWcHOMfzC7GC1Z2kaMu5mM+YEKvCp15LWOMg+N8JLYhPAdL/zARSGKHulh6UtON
W4t5XOqL2k0nGMw9LWjL/A1JmocD1T9VXa5etPjH7KbO10kNqkaUIhiYa36i9q9LTtdj0V+xFzyU
YvYgTOJDJ9bfKu7nsEXybmWMJvwWlrx4RmU6TycJy0TSJCtMMieihEgR9kwTT7SIXJxFZEMkKzhl
Hcc2rk69ZDwVaNEOJhxN9EaR4KNXLUQ13iWSsFdSwvxScI+Jws1fpOhHWcppnxi/RNbrGwx5CmGG
Paorm7mSvCKR+gsk3dKpl5MSQJNRA+ZQXPK9foKzLfXJvG5oJMLYg2gWj9opgVdlI+FB4Znhs7DA
P/BaLKdxcnKmybhi8gfjQsSO/KY+mmgOp1lfuUIP+yUS4ZO05vIRqEWyTav0WTdEIPNK24QVXB8N
fcNDPsXrNDUzYAhmAz0AbYhD7dDUxQWhhe7kNE7s3sKTpWiEjDZK9VNZhbhvUpnZPwaKkPUevxyd
Zr2GXQS9s0MdQDkPTLn3tZ4kpozk16QjeUbXFOicgYW3uzh+Lop2FKHaP+Oq6PWq9TkY7Ay7GxBu
JHKFbyc0h6JEf6npWylkvY2t5RsA/DOZe9Vv1aQFJyswVk+SbULYGf0K0CxTu86JNaHmESvEHiwV
KLxHd+7qRxG/W9AknVAYZWHvEONECC2KfvryWNP88PouO1dQbW1hbvWVXIqBG0oQUy0ZqJXprKum
5NDguwP9Ut9MTZ6CQgEnVymNwCXpctybfuXpppqo9IPRQUPqDd2daYdFC1aEac4CXa+tRZrXqRKO
NysQqi9FNPykZyENoxv/uTNPhVAsjjS/tk1Iz0lPobSF6UFriXSgftrNaCFx0aGTuwzqsRuyeQNr
4SOoAet1ozcOGNyQeoZM1NeM1HJEtfuW6JlgYziikcvyCBVZckgeS9QajlQ235PRl6tSKp90tX7v
KmVAGMkyEqowJ+FtzmWXXeMOegKzoSlhFlAJ+UsU1yqRmTBgZ+SU0YBtxSTiF55W0OFlYfmMWxTe
UlIcm1LTWd1vMFWsPpPRLq9kEgvsbDVYzXN1FgPBL80cZ+AuYpGvJHVFOxEm+3CjMROLJZbLVzQm
MkCLDNmn7KF3pKFbGTkzPBK4sUprv5qxSsoX6U3oOxhzeXML5AlJpsjwBwfQc6x4vlkB1lg9M69J
tU4PonLKfhBPJOaskHuYeBPr/QY3+pEAB3povUjPGufxdbkkz6ZSi6ckP0SCdY2JRd4oMXnlujR7
KsJsrOZ3eWIu226OB3dZBjdHJGZbZKox0RM9SKFEgImJE9YgESdQCIlMqHWC2KSkCjSmetM1tbzp
gkNEBOURyeE75tTldqbKt7V8RMCq6vG8CyKtJv9D3KYGITuGUq4m0kvIWGiAegyQUHgdYiXCZi1a
7NSj71yQIBTiLuyQAPUYq9FjjNgcaKAZ3CzEk842AWG9rgQvMAM6VhDC+i1JUt0W8UDzz9v3O6mx
pU3akGiA6yb+Y9An65TJlOcmCPX4vkIZK4ujwezwzBHC4P1hKLbiSuvFU92r1ZZVBJDo9tt/dfO/
um8aZAOBK+28+3OzJiNMINcrGvL/zavc/y6oJaya9anPHCqiW/v+X3+tpTnQ8p/bRFrkbmSij//b
I3/79c+HgtC82LUJp/LPswVBFmy6LjLgN8XUX6/7f/stIUix8wLgcbgE3udal7w/7/bXN7i/VFph
LZiTcPnXG9/vK5sCHQ7unzQ2AfssjT1VVypr7T4UGgWnx/sD5W0E3H9rgYHcMGA5+/MA1P/FMW6j
LKN57UgdIiP9zlGFQw0kc6ev3n8ESbGDf5n50g1OvU11f/txv8+C4uiGRSrbeZEsftcTl5GZWFoL
dbFNs6mD7BcD8RlytjikfsATzrMnXIQaJ8oZoV0bg57lU769E0Tvv/3bfapqrsVk6MHMbiAcMAsk
AqvYqjMhRyNKapTCAIt3Bq1M/hfv07D7jQpMOqIc91OasrZchoNzf/U/P2YNSurdLfnPfaVurTJj
0fzghugJN9AuXAZhRXLePr7Dff9x/zBM1orcmn10A7nAmtlx57zn/UlWpD/gmV6urDuOHIY14OP9
EcXoXQXa1vr+ge984ftv/3ZTnud+tag7RvRes+Jqe/sEWQudTKiBylM5abb338wb2He/GVUDSTyI
pVFYzfW2uXGAmxsse7/51303YDHobT/dnFFrbrGus88JYQR5t4VX/ELcmp+NFFnRAyEYq3QPy/Hw
AmnGDjfzqnZbV/MHeHDoOoBZtdV52b6MKx+2gU3e3Azh1J6TPYCDtGyCqz+k23wPwccPro2H0sXu
V3vdHhwsK5xutv1l27qwNry325shbmaDaJ/Txn1JTGdPTs/mpTDcF1NY6af5izt6lzfM7OCq0eYo
v4lDE9IrF7af71+Ce6uYQgdVbmQ6kH82VMEXPhsEKd7c57UZ27+ti7zDlbaLM7qdPYxuHQEMuJV1
zbF2iTgWs0JL2xlf4/qgFicOy0IWA3J4DcDMnlPRW5D/a68ZdfT7NJ8Ka/SWuFtH8rZuacUTzgdo
ssJzAX6gNZ/q5awbmyD0pmVDT5ki58h7BweIvl5GpT6exxWnBPRzVJw62SN1HTBz/y1MpL9w7Fwp
ckTJNccXPke6702fj6GiqpptiA7jSmdR2CRQ7akXaaCjy0WSAlXR4SbKqIrW7uzAJkOB2eWeCo/I
F8edNTs59vMzERKObh1M1OFfiBVlYUUXCJqg9D5gf9wzUznV6Aah26TXESVmraC62sbZyiiOFP+3
N5vAGVzOQvm6qNCibALEePey9QTdjTc6tF46OpkrnhbWtUMfela8YVgQwuMUSKFq5qfODlvPvJqn
emOa0JHPrFge/6gvpQexFBHWJSVIA1IWAsnOT5/n2YmflRM2Y5WDPSEGQg/YiEnOcIi2At90qwK/
PLLDlGqC9z7FLzT7dIpH048+Mf6B+AL9+aeOnOKdo5PPz8EDs6JtybjjfkD2WkWPgxunzvy5bh/F
lYcGuN2Xm7g5dAK05p8K/o6wyR3lgRiVzyI/JCNQdPosNasG5npaH8QH+Eouvmq29Rt8USxqnK/F
OVYHaEugjU9ZtRc2v3h/2fX4Nmym7NLJa2NV5hsNbkEVOIYzAX4MACR10Hm5oriUOFq2VX6nX7Td
wOZ7wn+5qDQyxo0NMgM38frrcMy/K3izzyilTFzFCGGaPc5T8qxXF6vl/FSPUk4q6KUt3ng6SBLE
No6Hemrx9GxczrrEHjv3puldyNxqPjEeOWW987JsxS+fB/tXeiXvUrIenIHNO3HukL0rh+Ch4teC
jOMs7YOEvrY48d4Q44CWs19Of4W/B9cNakrpolYHBlcYuZFxe0uNM2tei+UQEboK9MjWgbBDHJfa
B3DxWr2N6BQmJmxr9mbLoUCqRjgDL4pStR13qoB+A4PvX6hasFk/GMltA06Kp9w+Cg+3VDuiHytH
U1fc2d/sf4od0htM2zlKRYq1+1NdPVrVV698R7XjWzlRKjiMbMQeMZdtNCteMk72QvPZBqw+Dbqj
q0Kwk7wfKO6HDMGP5EsjHtX9hxKcB+KIuOTz+pLOtcNcURdvInzzrDzL1cG8LtK27giq4IyMWWlz
fUvFTGdlM7AXx/Wbl4jK75fCtsrntvXChkLM5dqjF6jBU3SDdGWiRtsQy4Zz6Zcp2TO2zpt+OVvv
5okzLDdrjuvgfJCPcersYxw9aP78xRWsSzbTE5cJ08LYrHFeRiZpnUbV+1Auig/3AntpBsoeeAYi
7Y1O5Rj+sB2829zNHPvGUOI9fGnbfzGvTmyKZo8nLdviV+OGx0fZF8/0meYVntA3JYGEZOOjgux2
FX4aGnXvXCoIrOcvcVV5sB8aDJqoyY/zSr3qJ+OAnTXjJMZ8i4ZB7ilbBiGfBNr3a2dHR44BfTe6
GGTBvfZQnomxPc2rkWigR2bOeM+JQ6bD0TJ6kGtH5Y817Mc8eLOv5rSaV/Cr5i9mH6bSiWutd1OT
ZTFYEyPg31YONXQHL3ags+Ah+sxk2bts7ntCp4ibYdUKPMIf471+MsG28QVwhSeVgfQrvMPm1oXV
sOVk0cZBOye5+BvkG8ugLrXz5P1NvQqHnynwxC8OHTmbNbtGyGe3Cf328skLnRSmXS3eLAFXvsOj
TNX3t1dyH0encg8t4sN49zj6wpNx6ezxlRS5d+PC8sd5NHwOUPQxfvGLjyyqua0ipOel2aqzC9bh
m66DE31bCVWX2UHaCk8Dkl+bsaEU5woHOfOUgKdSJlwWzihDi89KvJ2T79nYMxwg4nA6kFv5lJLp
5vaVHfHrg5HHcmE4gd1t6z3rl3niLFkXzubCStyu4O/tjUvO67Ee+C/GO9uwPS4zDpIU/pxJQfHF
k3AQnqQtJ4n/X5LnyfniIOjXyeG8cJg0nLI4qi7fn6/F4GcJRUbLdartKpgzfEnpwvKi6a5WPmfP
8pXTWO5ZnoOrceg8RrTCHOVbCVMWx8o4sPppF66yHDMKN/mIip3M+YOc6QnzmndcfJYyEzIHH3pE
x0R5wvckMv3AVEmfdcUs2r6+8WRqFHwxbQsmqEbhRI5bvOfEM/lkz0yD0pYrD7xkzzdjDnhlcdcO
b3wL5Z1vA3OYNZQjq9nwWAQiMUgdfWvafcyC+s4POp4zIK0bPjLs881MSvSlJ+2Yy4jzUtiKuoo+
Cg0qOsMZ6YvLLMlgBfPhAxg+RzhvXOXC/M+zptsg1acVwyz75WOx+PMWbMUR9MCDBlL94rIODJ+z
UizQ6Z2ZuMvO462tw+AJaO9cqP88c9bXk3m9jVLVyyTc3W3GiegHBKiYWGxhV7YazxmZ8rZJtRc+
wKxa/HmZrvQPIhqv/RPrZsecWr83Ahx6jQhHiB37+Jwgvx59UojzDTZ+oVfsgn5z6+kz6jvLxSpI
gWOTOLnR2HN/EB4MmoFr5GOOhpDPavc0PwZ6JVHb8ncNmWiDvsO9Zb0QoYBfnbEC1IJ4W7XnpiGa
7bHKejuTTY8kBu3wYV7ZpNv4mTM1QC3DOFiyLWecjqHxdJ7r1yL3M9Ko3rG7WkS6AU4okKcklE6s
OWnXbSDn728HH/OmW4m2isfrS5bTWVxRNkHW6Mk93slXGXe2/MQUZdCWGL+mrTTTwbg1AdA/xskb
y+nIy4wwiNQE0TWr2oRvxKq0DlX5rB10a1txEgFEoCcFq6I44gytDrdhYJaHqrn1hp2nsCW5yDxG
Dd5DZypzcfTl8oA/a0VFrO5UV4QDxeRP5cr5eQgPWukp0PTzH5O9/jNLq/GUsKNkAIeewnWKhdip
pqa5DTAMTW3e/Apd+LacU2czdvM1cuTx3Kir9m2YnYDKH26T6Gfaqn6d+424CVac6L5H9r3CH4s1
sCh2kQk3fTVdJvMoEc5H5j2aZsXzfZ9JrmsehKemWTHSylfmK0bARDbWzdJmheMI5it8rLg6YEWL
5zSJH7Dj7tPK7Cw0wGRIBsQS3qqVyRG/zdhXIMGLjyNMHMtmx8HY8slBRQPQsrxSu9kyhLDHAtcX
tgYUwBBV+rV0JHOJ2gAibUQhjBdA4yiHaV7LoZvv26+p/SVHQBcuoHsFcsSHTtvKj9J77XJRGj5E
P3KVombXwWukNGZCVreKutgBXXYczs41HWkC29bGJwRqNvzRW438M/kIsV5iKxNb1yzZat1z6vPE
kC0q0d8PS7PjUJib/B3pPElFKh5MjRf1OLk7uRNn+Nyd4gv2/87kaQyuNYUtLL9hR3oFzIk9JlSC
cmjfupvhhc9CStXaPehrIItMd0gtE+3qaNrtF5dcmaADtRMDkiavreX4f9i36EMKOZjkxYbO12Rb
L/SboJLG5NnQHfrqflmmjJ1VeB1r3YHJhJMbqX6XHrD9D4U1ss78MB5oPgJ2thcxJmHiHXC33oK0
gJ5EK5EGIqULSrklJN/Xwx4pcmaMgoHERtq1+oasMUynBah2ALVHUzmLb+jnGEITlzLGOD1cz8g+
14IfIaYVaMd+m9G5E4lWex5BurVtIrymDBtCOJQDshjumdl5P5eEdB9nvLoJ+Wbmb+14ep002ZE7
p8Vc1GutH11nFnrrNSj6flJuTR4BPSIFHOMifGD6S4cPn/gBoM5X0WO/KtYh1TOG9qWni6vUMR8f
sHJawd25FSboytkcvVtHLhzjwdL8/Cd8ms8seChEzRiN4S6hsysTpRauBxoBrLq5gBi92CcKZYhP
ROJ3SJP+oVfddFewDNrFi9CvLNwSHoM1m+6pR1VDvGmpZ1sxgSgodDcT+Yv20NIYViGF+nnHldSJ
dlu/Y/NN03hASdCF7Jwil/JeIGuucbSH4EKGkPJN7mv+HLzjzkRHxMY1LLmGeLnY2oPVYz3waWKG
hrlg7Y+AkVcE4MrgMo1J78HeeuiQcJadSTiCB7MwGVkVOc3qsIl9U94HSJWuBAbFNkOB6CNKVWjQ
yro29lp3RGljN7t5uMTaORwfl+xVHbwymv0oelP4AHR0bbILcxUypA7pYC9h237KvhbF7S/F24jL
BVt5lxWYWXI32exf94TYEYy4bfesynLhDJ3dfPJvdMpO8lN3BojBMS3NbZrR+nCyhiO0h4Bk8tGZ
mC8STzjkMmQhr6bTBvHggxmDOIVEtPXRxm0H6kIhe62j7auN7s9bjt1IhH3wvqymvYaxoK163T4k
xNQcSDmxww/TP2Dh+5iSh8LeMiJEmCMybFrDDfV32AtuTaq5sV0nFbUy+z1niT5awTyLBtdUtVGd
8t1aSSvmTBZzryZT1zUP+hNNFg9PVigWqC4Y7zKj9qUbVqSbFyDtNO7AUa2VmNgV+6t1RHQv/heu
LiC1OsTkNa7SXUhBb52E3W7ON8AY+iXc1X74JPfrOnHxS8KqhsbcidlUfUsP004TbWWdp56yVtz8
AR2IHe2RO5PfjeR1p50kl443swI0//W0R+7M10e2j8sRzNVXvIYBf9zgrUZfTAfAL0ks2SKx2fcb
AtPr8zU4oh/cGyeBloJtnCCl74gHnq7xuhe8iCqUbJrfie3dqZ7c6TH2spU+OuHyqr+F7/1TJ7pi
tE3c+knliK/5xK2TLHsRPgJyHMRhh+pFeoDFWR7mlPiOXWl6TXvlRKN9YPawIbFiORevgLZGlMgl
TAyKLR8/KiytmBNLx2LOPyKIlDeGRxzQC7Oo+AZCFvoSR1nBS4v5e1eq8DBs3Lj6+r3CdSV2uYql
h1o9w7eVsEZU4YH+UnWZ+F+xKOFwGuNSzOY/F7mliPYbWyeqQyoEARcIarMS0kczwYYNX2//llrH
Ec+4mvemV2wX75Z6usGLJ2XO3EHLz+ir8FnCTa4rbOftRXeIdd2PrwYUBGpa8yXfI3XVTDRHs9+8
wFEoQ08lFVG0Q68SdoBZ7KqAdIDa8CBDRtba/YUomfkAaToEmEH3gLq08Ca8VbBuJZPZ8EeyZ1RM
qBgJKTu/VCYp3qPUrzzDOi/ShVa/iBMLe3aYJF7Mm5Q26z/dDOEwrz4YBXgAUPbmPrDNnLwTOZU5
MOuP0Xr8Bvpj11TYZMVP4D5P2cDeE6fFFwuZuW3Z8XNvrBDjqofSDt5us3f41AEN2cpqek1/45f+
k0i6kva7K31pdE9ca53OGB86AWl67T6d39vfDCmDAmOCedw6EI2CuwrXxa/e2sxxsAuoOPZS7QKL
A0DJLV6l4HzrIvLI49wAM8EPon0AA4gKgVkeRkcluMlrdcWPp/WJC9TW5oYi/7rUW7xVH2JGRoKj
/0d5aRCIV5BxdvCfaA5Zx+iENaFUrLMXk7VqxA/Dscjc/U4KyUs3udnvW0VTMFVxC3x7t/Fb7wp0
ipTb7gUHOclHiKctTvIgQGNi+2zVb9UzLdWvLrlQaQl+rp77Dof9o4WxB1rhCYJsuayZOjBdQKAo
JM6wGY/Si/kG29mvfbb3ey5JZTVcuxf9LWIWBRJflSGpkque7MkwOadY9WeYIbJz/+EIsAv8zY9y
+aNB9kS4qzxM1BNPhgFn+UCIOfve0FsYIqUtraCD4uviARKUwMsv1Wf1WX5ZB23bsLOnr3GCLgBb
QKmvGRd0PzmYeXiUKj8JAZd4s8Rn66jsGB0xxoeO6WunqbqE9Be23VbESmfffcZP1Uvl3aqyU/BY
KHhRnEIyjG/p03idBT81rpcLWTS4Ho2PWbwq5Ccz7uwfVNCJs6zDHa0Bw5MRhnsqk5tNBcAEvI79
4bOzSQXl8uFVI0C33bTu1hNcBMjmzrBmJgkvlLcHC2mt/Ugy+zE1XjF8N7FIJJYAWYo3XB+sY/gO
XhVhGSa+iVd6bM8fAED6bbZ9jl4ooRLOMm9rlMx05jmzsBmCimIz7Q8vxlErXfriJ4WZnAwemp92
spLZx/v5QXuZvmUav+/KA2Hamx43gJd4Oz0yEn/q5DwUNQ3tZzXcGg+PKtYJ9lftxE/4nB4x3yRn
XjimW7xJWZEZCsEZ35LFrf2B3AgnfM+hLNqnNFoPMiErr8tOd/QtxRndjVS+dGOwTsdNZz0apbDv
hPAc3sDTMJ/Y+99/HZUbFtTM1JCoZLAQLRVHxNMKzAjcZ0a5CMGLaKJ8RMN3v8+q410Fj8dPbxAW
wREF0OiN1SXjHcvMP86Ymv3rkfz225+bajjAexAfO7HIne6Gzt2ff/9x/9NOTXilOdUi2JY188B/
fn4qN9ImHLeoRBqkgjr2Lbcf4e3m/b6gGinRI1P7sOAMeTrbYaOP/van//bM+9O1m6zyz6uVTVCu
srS9apoJ+a+JPIDaNZ5Y9fb+I6xv73H/VQOwl252WfXWRFsteTiOkWY7Rbs/f47i658f8899VijU
/3yJ+533vyHvOl6z1Kz+/N39/j83//otyiPR+bdHUjUiOqZlafrzgKlgJm3fb5cjdRlqWMu9v8Tf
3v7+tWGEEg0uzFxW6KxMmWsab7XBgxlF8+vWw40LQo8qDOqbOt8kQ73WkFSuQPZFX1bqQ5iDecUJ
vatFeZRSQoqV8dpK1rqv2P6liorBBy4FPfSJRifYvWNp1yPzIQ6FTzPtDq0qv1tG5+Ml8NXj+ZU2
+EthRf2CIwbWzUAWeL1AGFHp/8yCmjpweQuEsQmhJAgzhlwisKAk7mkYpLXYQCtIA8NaKxo02Sh9
yfAfcfRW23RzAwdPfKzuXJ90IB1RnZ7QazMLlsl1HJddjs+pLdZeMcwutu1oGbxJpbas03OSv4Yh
dcotte1mdoMEUmgx9iIJmq5c1qwwbWe/Ep+iNl+pksHcpYTn5QOJwtbAEcYmxG2r5s1TFQsfuLxd
Ci1dBeHnOChgQQX7ZiYcSz4tTVE6cFRMUFJNRtCEbUAv0QBdaOoQ/jRBF3UmszhDNQudsqk0Nkew
I9kBgL6yimjWWxhC1qtUGjrk+ggH/G7GwPghO0V200r+hklyEEPjNUyhsMr94k/pl4Sf95h9IXLB
3gmXCPDNFv5q/xsV5icwcrHrRWXwS3EhjiKOV5WwXmqoiRq6nAl7Bi/oihdjTsDKpW1Tz1vIJJs8
B2dZgv0Uyw9tM5znWbbjsYEdhQ90CiJEGHAkdqscF/hm1KnFmO6DBlajKj8R9TmYj7pK9AXaHK/X
kF3r5i6k59lp7xymzxbSn2RlJ0lOPlWqrWyySCTAIUwmS7Si65FzzAgQ+KmS/hPLGJRBi0q1xxrf
QHLhiM26se8MCbfeRot20WLaQSep3A1WZ2FC51bTBe8o9WtJgYsC7SHv5te8auiDWj3dVGSjxlD8
SGGR21Ev7EZyiya1LNZpbfhTThsMeR9ckhtOTWGZJMK8ierku8SEWDZEN8zHp8pkdZ07DUOnoZ1w
NEn2E3wgt9UmFwsJ1GJiVh3jVnxbKjnFatrEIoJAATuXn6deIig5X95TfWFKkSW4MshroAEILtzA
N/b6oE+hI2UwL+MmWVmK+sNIwgOyew5G84N4qFMAKr0YUDUWcXqapgHfmdhr9Brm7pATdCkeZiO8
GlGxxfawo2NF+4N08ofpuclp6GTWIG8SsMxK7mQnjNUnpTcnu9bkj/pLVKzfOs3RcZYcrgkdaGTM
O1mTAlKGeXFrnlm8hmDXaTFR2jU+kJG2lSLhuIjBCoZvgIytwQq0+5FG8p0DNg9ZpT/BJkfdJ8O+
neuQDBXtQ8eV2ZlK6mgQsSW3ak9oRFCLufxO5tybA6U/pWJpOulyhPx8kuqU+qOZrZVK6Eug4LI3
9q8aLjB2jRGGhi8obi6g29EsmbDRsZnO8t/GCJzOGm+ePualCciDGsizLoZfYuiusJ2Rv4dsC4Mg
nojSTHa63r7EPbuLXB7xQYTRC2IN2JGZdepVz5mUI2bRlmMlCM8R1yZHV3uNsQHEM5aOTCxuzHAG
q9Rjp++T93mUXoYI+pfcdKGP7pCGVaQhTpgV2kO4hwbtuFFa/YD9xk6P5ZYdjXjE8IpKdQzP5c/Q
VN+IILlsASDzrRItolurxFNFRugYMs5ypBd78pDRa0PIxuwG4hLM8dYy+/cScRnmoLQ9BeaedZPd
cuSm+Bxl9btWtU91MR455seFkPaagnbqE1BTQXwJTZpeqfUYjPWZnExfqCqSDBV6HwULQ2PgyRTk
8a86YdU+Ye6v6IgjyugsqxhVKzpW1pmYOsnNWUOGYeoI2gCjS8fWUE07RxyyL2waI8jV3a+q096q
s3oTIoxKmbydTok+zWZJNlCDp50RsOVn/s5qoujwIYeMCBXO6K5tH//ihDifpY7RTzIoaXMWKXO3
VRDaQ7nKzYHo16xPvKStX9MJW7m2K07KGRutRSDhL8x/SHuVnW9dBS6oo7es+9SjhUtdRLlazoTN
SvniQdTfyvlFCJpjONXtEXb1jVVKQ10qZ3Y2mKsEuJYwE+XPQtR/ajJmiYZ8g7puvTq1cYc8Qxxc
FgLL8/gU60tLdWqdoH3KdgBxDhU//XoI7LJH5OFWmHBjFEsVGDgV8B6gY151NEFMuL1Iqs5KAfYF
FReX8mB8ESdrtmPV3DRlQI4PsRxwqrUXsRGp2MWCUdt3NEKa9FFc5C8EdF7Z9lsL49qQZm2lUT1l
kEsMKYVBMOvaXknopHfsPiM6YqiHEZgOQTZsyNeQnJHcYmUr9HtDCYCbRGCGMCBdtJqytZRqwSGk
5WjlkD4NZf6yMrpTYkvLCK+kizDQ0E/NY96XgRsNvcWnBScpimmm0pFotFcFdmH4BQ2quOBvQwvA
lLciNrGwLqfJjdEl6o2UENvY0Rjpqy8p1dd3ndT/l5T9HyVlZHr9j5Ky74+o/M+Csvsz/ikokyTp
H6Kq8J+kKqQpqqg8/ykokyTjH7KiSCRcWH9ljf1LTmb9Q0Qyhr0s6bGkBknWf8jJVOkfFmIZFKmK
hocx7jj/L3IyQ5JvWU1/k5OJt5e4pTxa5i04+H9LzkqloO41I9CP0pzQAqZmQ+AVbjDHZ7dXkRsN
zTuSSXG6/ahgxa708H/R9V67qbNduPYRWXLDZded3kIJO1ZIMt0A98bRr8v5fv3v2lmaUkSYCQGX
5xlj3C0+aIIOnYKEFwq76eHfl7RmclUTAGy3JYb4f1/eQlwvhunL37dk4jHnwCfWA71KAgX4b/H3
BVM+mh9F/v++/d9zArhEFFbLVxblE9cIJ5jk/7eDkcnHAoyrDFhBOsxfND3Fokh14Nu/h2Epk0HQ
6bqt5pc3QXwWJiTwPCLUX/rMCLDh2rEyDq7ZlJvBJIrBjAkaNQxVt3GC5WX+PGY0M+q9xoAaXD+n
+zKzJPOZekrTik77YukuTH1ej9ndfGk1Suvy/05FF6ADe6Vcw3QnKP1Ph4XDMKKoqCwOY6R0nqDz
nqLUOCFaIzIdnjSmQ3NFfkt0MZjL0b0VmJpPlNy/h3VV81CeOJoKGvAswVjl730KaL4Xf48Ssr8I
w/TKyRbr74v0LmOIYMl26Oo8SKqRUQs8RsyCS9LQFyVGDcFAn09B0nmSBknmK00wHMs6SBfgYjJb
RBH2xTyaONeqPuBaoB5ZupB2NE+aTgig7cTulHqFfI2hx9N1ann/+xJN5jT/fTtO/bbz6lNG3VLr
ZZMLzt8XGs/if4/0N2znv+dkA44a9FXLnPiY/9mM6NO3f88Jb/bTAWXaRCtvrb/306Rp50WZLwMz
Hd/TlJ9xAKY4+JTY5V4BDiD8zSpP8uyoZ/bwU4mOOjDmApBgCO6x+UIFhajRMO0O/dgW7Cd66fGr
aYJSOJZw1dv2wCOz9c0JA6F8elPrat4obhs88fraC7VlrS8zifAH68UQUXLeVnUBgk1cErcV2qWM
9B0nH0gwRjYyHNXiJ595yM0rlTSbrHVIyC5iR2oWMQMeu1wObNUiMi8L8VgwdvP3XTzFuJK/bZUR
84GJGpaL2I0wznnqS02cU+2Lmke9KVBlMgRXV9HLQZ2kknj8m+5MkwnANGosVci7+FFYr+PrqCD2
P2utw1iWw4bz9CxDk2hjzYaPzqOf/FhwXHVjM2CO9sjsBhCbOlm3q2hTmPfi5+l2HL4tpgp77SyY
uByCazTHDpo21n1OhC1366slUamMd9YjQk3VSpb5vmDMeeD54pNUK/crmwNALIXNEyIIENBnCz4N
GoozC8IxfOJgUGE3jTTThgytLqYZZOePya4AZ8Ee57fVrL76pq3V4brVBG/Oc2yVv0VKZ3IT6VXA
O+Fx4JqOkOKrgMNHU4ASZjPEfqXauMFF8gJXHfzEh+VrJ5+Uy5PcrBlriIXlRRqBWVIRR5FdHMPF
e95VLiNtIP0sIrHZyQ6FETCZpIyHwi8+0eG5j6O2wgSnubzu6I/OWA5ugb203tXbpVl9momlByPG
FZzFlg7SZwDdQpljReq+dbQq2cnwkzUm9SJ0BAeoDiMv40NZCVfKJT4Ml636pf6Cb8BGWYKQzJs5
ZsgdPoKyg/3l4yevvYjbIfTT7yc1CFNIEtjXssJKEajnbMlMg3lgu8/yY7cqz8NuCgEKqitDAWQK
XGzdyig2nNT2HxgiCkgYGGbtckHNHh6UfGRBpb6kMsdPObpVSzeZi5qbA2RYmMFPHb8z2atCNnOb
vRo773/mAuSgtmQPBZRuZwvtn/kdfyjL+lf9URazr+TH3LPujACnR+AFan4Y6O9T+AhQOlBOivmy
2NWKPzS2dAkpiG2TBBWXfBwN8uwWc9N5tx1fLraKExTxtuov+WtyLXoEBtfD0ysSN/6humIuXzg/
3bpVnG5dDK52UYl4sUuys9dQEoDMnNpVMohLVnjF8jd1H+seSi1wzbJxqo9y3byXCX7ADfEDgfHv
9fbGs/h2X8SBNNda+WTtCCFIwmzTftSn89CxMnd5UK3EdC5/jW8bKRS3FFsuLzeABrzd6hOHRSVI
f+iTSD1iuBXkByl2OOb11/sj9aR7/muyhFqCEYxIJQf+foAONL2Op9kK/3eWxd4Hn5n3uFQgDbFn
p+TzDVfWy31Wy/7WYQI6L3ZpE0iQTUKfc4lWJww3ojgvPsKFFPqvJnjshG/Sgzi/veBy6rn3Xh8o
AviDcmLzd4ZVe8ZcYqgcpvxU7SjoDD5HDioFEoM983I2SeKCFxsd6w6Erw/k6F0FE8AF6sRji0oX
AkNuKY0vpgHiOW3P7b1nvnKPU9v8jg5NuJhtddTeb+XXkDNvQgB0xiHXvDul5TqD5HUUiCUSPF4m
nDyAYZGudOFWE0smDV5er6pv6dhcwzXOPPqIbxI6Xic6kynxhFoDklmQ38u0j5yJp99I57GwRXFf
D1td/IfDISJfstInd7GnG6pLHLiej1/STsTOoX2S98MVbacR49Bi6cf3Mexucv2L55PF3VuOjqxj
E2MhrHrQgabECmjPHa+hRiaEFjdrvYkFi/k+RsjQ/CIrNa3a5Mw4j/AWdxcV5VG6CIEj/z3m/APB
8GBP88FY/0Wf2mwRfwPVS9YHCMM+elwzdS1vUNsmjY0X7dwOr9UCkVjC1rcUEUYJeGMFQ/TdaYDe
YNvzF75ZUAY5tNi2iEjlXCne5dUSYb/UrLue+C+LPIl6dJLnHMV8BiS55c1K7bxx8BuNLNrn+ZB7
k/8OHNa9nhHAUCyzT3OhLNKDthwDdaNs39vwZCy4osGwlsJVBzVniclgCMDOuvIWJmPPeotVaQwq
DXBKYvMjdaUw6JLNCw4VbDAGLC87PDzc/iP3Zo6CDwpAmvTykoKgjDNGT9mw6lWcnm0yB93MOzdQ
O6Ed/kjxtxp7BIXh8qwoBJc7TNIMONdJD/AsWu9kqR3ompMar3y7vDfIgnE1mLSXQjBA9sIeJPVL
DPQjtk+/Tz/eORjWWiKHSEUovtZCm5+XAYsee3rNqIUmBsJqFQcWIlIykGBbz20Mr5Lq1jLnxW9e
OtVJ2Kkl00EmgCgRbc4SjlPpb5Lt5dTmIeDsa2RAwogKxiLsAXcGl1XzBfgepQsZIFWWZnbW+4D2
nXiMSLKSb/VSrM1PfPZfe54dK58kS9xXNwaVhm1cSjx/3OIgLwnOHleDb9xh4jvi6nEYa2ecltPm
H/gJTb4517wK3Y/T+bJj+oqLb/Be8Ls9EPJOgB88r7f9Uvksg70GpPRb3YZN83aNbcFrMA9bqsHL
13InbrGwXiNovYpBEn4gDRIlm4Foa5UvaySYBfjo2OV2HToy5SoqnX7+MhAnn5UdfImKLDTZfWVO
/7IqX7ybnyKq9kvXu9Wpy5xu/wT3cOrjuKRW4l0wFcb+wm81HHytx+KxxgAq3avLx3689JfqxPHn
jyXtsthja1dt2Di6wbWZR370HxpphssRTWHhNUyaHhsiP87S6f0bDy6un8/X+n2qFrQBWCc13IOy
G323u+JL9SoYQ6mlMSiGLoQnNawE0jIP7Tw6Ch/6DxdO5UsnEQQa8uJZUnwJKTDqLGQy4sV4HxuK
Et7Jl0Q/c4ZwngBiNEHVHfrYn+X+DIeGpa54EowU5u+dtSLcJ4UjxQqPO+wt3TeqVeJ41rqPoBW9
nHyk7JBobtv5Wmcx2++fHtJ65evBdJ0J4hfGXNv8h33aRNmDndWZvKTYz3/eruDjid7MO9OWwxNd
VbltTuKdOHTzangJRKaXJ1F64sFVr8m/C9/eE+pcvesO1aGSCQK1uwNJdGY2zz7RjJM1YizLHQ4I
remVR2b2il8qbr/lDxCEGj0gQy7KnQx9cIDmAfMUw66NLDoCDtUQ0rbvGoKXjbFmIQWvg9rMH7r9
QpTIHBq7tdtY2+Em24YX3lE7gj5CkIhImMBlw0kbwksc89+M8lxgfGUX6j7r/YqYjOI+PIP2pwSS
7q+I1kifb+cj3mGLmbTt5xxzSATqqodK6ryaSYAXGwQBVspbdWjLjMWsJVNB6YHRipZBsmQs/r4w
cCYfRcAjzahuofKAWx+bLeESZAH9Pfp77u9LpPK/pogbGszZyHo0eb0sWs1WiL5xqprp2/CHdKq0
y4s/Benfo17C7vTv0VMQeF/pBI8+1DoF3eyWA/GZBNBMvzLMlAaOw//rt9WiaHHnhVjfzPDkn9Jm
hGtZRZ0rv6gUZ3WOAD2nz2ynPygbSNUShUNtJiDE0rh4YfQeqO/RqcNXtTBfQHnW30OloM8fH6Rv
yjs4JTkmePkl+s1/E0zMuf3XtGjQszIcxeym8meV/wQSQpWjWy02efxV7mQ4pqh6fo35a1kFgHGd
vjDAGu7gI8aKjgdKorDBdCFRAb9n7BQ25iq57NUpgiqLZnLdiVYODwb0QPN5UVXbtOvOgvd91I7K
mvAMBt2C4UFcGkQLlP75+7qMO8FtqEXBwvkb1J8X2LHhKrajdfspf/6xx/j0G4D1NzTEJkCavB9j
B+rxZ7uGPUdCYe/iUBGTuQwCbcBhRI4C3A5PCu7RQtxJN+3Y3AUmhr9NM5Xk6mfu670HSMK5HyGH
zFwZZPq3+0l3NKnF4zC7G85sP9BowVVC64GUyRruL+/FtNOSGF+umpWKdoa78J9Avuo1C8ZfeFy3
lLrvU99DIuHQGda4SX8oiun0EKmGn/Vvfivxt4P71DBJ96UlB6/E9cNCPPIJJ0CCmWha8rk6dozF
2ZBw2mN1XSl3mf1vXyOPJyLQKtdPt4fO70B7VCw4T+NuhJMRzPbNIlr3AKubEV0KsTC6BbsUHrD4
02PBgwloRsnewFVd8tcwGyhhI+YuNEx+iZd6HyDqXkMPyVSTO42sW7BXITFPhtxetOKqhBz+uqe4
gEOIuMQcTvjEF8H9HmDBCn6yCj/wrYPPr83fopWtQyRG6BSShRJU0Pbp6v3mLnMKfnhV5DPw719B
Q76cbd5fEGaPTeySKJEFPHEQDiWa+LUK60dnfz/QPytL5ijSUmJhOabbSLU6iOUkY/RuijLms1Ys
/SD2NteKDgfqp4CfU4V0+NRUFj+Ryd6DjfyUE7zlQPVdqm5EXosDS6P3y0NMaZh4XEYGNjOAz6DK
k2aGxdZciyQTWkPQntItNA79Ui4kUi39xza/xccMFiRezj+6rexDkh6hK56akCvT5rxgJX2H7gZn
N76MBOTusC6QfyCyFXRUkIG5glWC3SCSIceU5/DOLpyN0je9Ygu5w/iUVSs7YYPxXNO9QPFooyC5
ETuBo6uFFzgGBIIylyYFBgRplyhqTjuqukdtl7gJBsDhs2mmH6ioI5BC4Is/Wpp6aBk/sXHCN6Z7
gP/V2uExj6FFoxhCAmD8A7VWhPWsmgv07t8Uf7Snml/Mp2HZhFhasB7gYBCmNE0MJua+TUP2z3j6
3Yo+EifH/vZehdgxYTyIuy77RM2b8InkhqFGMzTWXvs1uz8D/WkDJUO7YjYChhtGx9fjY3bxxPMw
L7YJYybo5VLA1D4WCZGwXwo2RFbHHOzy+gQfit5+m2E+4rxLd7jjUSAtx8ngn7hNu75NV9HN+GWK
oDKA4cLI8OONsL52OOHtnqmAcKX5nt0nmPn6bqyBxNCb8nZm93rcPx+bOPUeDCSu7S9LXPxZlDDB
nPxBrbbsdvVGkKmpnO5SEC8GRLzhfTGcmGt7FMJMudJdfzMlQAsiMCcYcJxdsoLJpEVYpfiLlWp9
G8kJ4aD1a0iOb7bvyAbIM/7VzL+Qh0K0uBkLMbZVBEuMfaJk0a9NmmmiNO8hFCUu9TXEuOf57bR+
uoVTkCLnuzxv5mGcbWCF9q0zkR8e+0f2gavw6xJh25LZXeVH/boepjELS6iWbqChvhqGQ9EqFDz5
KM5gHVkHILCpcWDowJxg4v2u3pduhzt2EB5HB98wfuC9Z6xlDw0qVLv6yfbcJJFy1GdsnGv8BxXD
e47+M16YcCM0S3HqE1zdvc4kLShrazw991LMwlb0Z6Ze7EThbBdDn+pdtpzqrrs47NNXLZUL9y70
6XFdbLXduCO1AI2Byaq0qikWcktbKB6ZObSjvNw+KQ6cx7Kfj6dppUjt+MiZ55YTLu36YezBwggm
sAh8gs8GmWH005TlBl/jlpV3mZ+ydb/Tb5Ouy35EjviLoSvUtjZbCvd25mSKh5HSGC+m9DMmoYk3
6HAp8KvY4bnFbcjaxRwxF37/jjcnBv/CfcciYHw6omjH8EqtfAbQbYV+sa0xb5FsIGEWH9iEOkUI
LuO5XcmuRPOJgS2ECXH0GWEZv2y1MGNhiAqPq5ZCOGVOZHNhJf1alyYadfPRH+RfKBPdkdtNAzzs
XUbizO5SwZFlL8SWq3f5gyosYaQH7K/cKCCxcKs3+fxN76+hzuC2tl5fMUQRkIAryPXzOt76NXca
CzZ4WdryqkRHrB/pSZwtYV0/5tUcfvQYEWQF0XpOh8qxEpQT1UKvu++Au1YgKsRXhQNh2ZMbqwXP
lwz0XD0SWsh9oSHpQim0VG6zwdWJikZW856T3IWysBw840nclmX8JC7tsQdBBjIHUTOa9KGNrl4F
I04/WM21iHIcVpDj9JlZWTD04tytcaGA08M3wez+oE7Bqk5CTbOOiyDSd1myGBsuBbpKtu1sKowE
0vFyGx76Q3YTcsz4X5VxitcgNGaBqdnW+om4XUEXp08mQ+PlmRuWX2iD2rlj1aKGkpfQAbnv+l+p
PpoGXsl0lxvxxKbIUBCHiu4n39fRPPdT8k93nBTlop6ifXRSf2aU/xsIF6hCLoNFan1tRQFpxtPs
F8JsuouWNYTLfE6ULvco5EcuvBzFGDivJZ5ybkwYM1wSl/6X2guOYwM4ZKOlMA9qBHFfuo9I0CLr
fR84FJRz++YDgpRxHt2EuN/ICfc1C8k0joYqyDlNC8frD/VJWzy/soPoagjuUPt4NPfV30C/7efS
Zeb1/8wqiPDk8aD9ecprLgzfRR7UfhQYXyy/KpfliU0Svbt45MCG7XTv1r/U4l2KDahF0tSzWAtf
bOkZrFx1YayLq4QE9p9G6FjlvY0TTDErVUh7IHaS+V2EYHKRMQjjKXUarIqMLFtmOs8NPf8Ndiv3
ivwrtw5+w2Xr9Kfejc5P7gAKvJ6Nz3u+AmlmE+AtW9q/mBXYRCSEj5zFjHSS+fKTFlm4K/kfq66I
xz/2/dtoyVXWHF8/qgu7/lU5A1eCVazGfaO74S+xAqzgGh4AzIHSxRvwo/9VnHGR7spDFHC1fvMm
w9KrmxXD0gIPLWyaFuFcpXTzZ9ka4mlyM87lRnWHZeI/PGhrNQRqWNnEWtjtP7Zlk7y5DwIoYDws
cVcATlhJ29kbQpXN/4q24lCcQ/KlqyL+04Oljf3qMJvKjFAiNHUFNzZOPOyGxHxFa9fdzTs3J5zW
7sLFIv/IjcPxs+p1fw4Xry13b30aLkgHuKEcDt/P7fHxXlXH+sSimDI/YX7zgfM9FfZc/Xzfzcsb
x/5TFtnPG/vSTN0+WuLovtloKP/DlXILSyfWlsY31QnUaIiSVTqPD0/Kh4/ZvmCgc4S5jsqN2A9t
JX/oXJOXLmh/H/Q9i8cWZcFevM7wwJ9jSfNcvZYqlPQQ7IT4TgRVk0afu0meE7K7jnaoROMAcd82
f1GBz9z0LHuKy72zSpBSmN5rZ0IVHg79FUXAqmJJolnajM1UOTRbRuIAFbHH2cCWkvjTh0t1gSmN
dIdi3sEjd+tp3bAed6kiIS+gfI9IH5tmzgZxQHRjrHxUk4VblT5XOI6SyWrmmz5jgv5DTByaaQJI
GOorSEvensGEt7XzYTl6leBm0B+Nef7wjCMkMyT4iqVBEBTgUto6BkW4Z25JagxafTEqp4KFlTSJ
adqAIym2fejDXArEwu2/oeItmlv/0dXeDM+KK0TIichMxYxPOdKS15auj8L0APFXus1cbZ6f6PiW
AALEtiFkRO1nrh+bIp4/RJs532SYkVn1p8iklUU/CnKa3MYRvsKgvw7/RD4eaut1eRUaD1ngOZQt
sw8e+xIlBCoCbLbOxlK8M7iagmcuwqIi8uQwnPHWnjVwpm3YWlRIvCum+RoNmRg0ykJ748ptySja
GDShqkvcQmMc4kaI4oHxsHNHBbaCKYIeTB9us9gWV8x9xuP4XimTBv1YXpEeJ0BQFOP6CH2EYES7
OajZreMTIdG9ojnF9wDPj5FLh9n8ikn6d1ALzLxQ95EZG1oYGDB4s/ATNCQcO2yYQ1oAPVH4aWz9
n3IG9MDD5DnFYIEABslOea8RsNZcFjay4NI4QaksUHdz5dMG49+QBjDsddRhRI36atATxIaZ18sZ
gVZ94xvlih1d8ZEUcVNjMi1Pxz/BBhY/gYM0EvxFpYHEiLaTFm/cPjYNDl7cMDvjG9MCfpi+AAm1
/nCzNav2g26Hfu9n9FRuarDFXbmJljqCM1f2isWTm4dSmY0EUasLWf6rPc/uzSrtLFLcoy+RUXI1
Lb/Zv3y0nv+aTwP1YkTsDO1DvaiX8RqMNfqnfKS++VEvcHyg4R9v6r8BZzZUismEjcZ2Gwczw+NO
gxZ4CIXdm7YfGjz68XBRibv3e8Mrxtj4X0PyrmQLQBKOLot12vpCuDCyRT75aa2ITwCkU/DL6BBv
EFBhJdOedZLuIg6jRiCZPqClEvmh7vRPR8DEvb6q2RyfU5QKwESVNbT+K/LlqY4AEzUmwReSifKg
UpSjwQWjuyrdAtT0GXn5xMdEFW/Vg2N8URyHG404rM6azfsFBQF4IY0fsZaW8P36fDJbE8gmIktl
P5v5yeM8C6qjhB8SCijELt8xFDu2LCcLnl9I5CLM30QnAw1+bAE4CCrC4lV8BjQuaJi5FzepBxlU
XCNVYB2jundl6H0BZ48KONsnGQZu0zt4E3y3l9EVER1hxU80cpBn1/E2na3rDg1VxYaIywOTGJ8l
e8PHpTJOr1TLz2L1GsCI8oAazfzST9gqvM7ZT0RYMNjhKrNN1/hkEqBPksLsxpjpuR9WEYZ7FKUp
Zuu6Y8La/aCHB1A0P6ueK4MXv5TZhlu6z/kErvDbfxufbHLyzJk2pC5AS/S8vcNp+2aHI+OPxbU7
9hv197kvKXHm+ncOK9PNYm+U5yGKEpoDf3bFfA9pEDssd1KG3R4mG16CahY22+hx0U5rNSefsvfD
KVGVwx/5AhPWJav5ZgNFD/UznhCkCXgfE2S0xr1QPPfusBVYjmSQqTe1TdmTqYW/poVna04fxp3G
dS1Y8Snx6mOGvwjCoHppvIL49sCeaVec8jzQBVIEmWy7WP02WFx1cyndjf2ZSN8wp3ZmoaDY4K14
CKSY8/gki1HSciOQnuzW63H9ms8sIWB0xLVAZVc43Ym57Jg4BQXTUd9hLDfbyoghLfWseBiFXLC9
K4Qgr+3uBGe+SpnbrhKGxhljKUw9qMWO0fl9lBSrVW6J4TW8QWAIoKzAYE7+dPUGwyo7EfIJqdK1
eRR7b4wIIKTEN22jufUi40il6AoTyAbpCbtA1U2+SCwMbUKJQyUYVbyvdgDmAEY9ieC6w8iSckMF
9CU/ENj4zOTCBca6tsCUJ2mHQ9C2/Hgc2NTNCswA4Zav/AAYpfSjWALMARwSRNjZUVS36aLH1xN2
rf34DS/iZZyI/3Y/Lz9fPqRKh/Q1fuWLYXdzY/5fLKYYGMmWl9WNVEpXmDen5MjHIdNFwrmTV4/n
CQQDlmuM0NbRdli/fBSe4CnphNCRT8hFQ233+Kg+uDWHDy4yFjy59GZH5WqwcG8HeJsE7aFTIEH+
E320ctYYxjQ+ITvDy3sMYLI2wdDA3cXvS1lWGWk9cLqRUNsFx55y5xnUYxDTXzVgLh4mtjOWF4w+
Mi/PFqkx14u1FOEBNG8LP9axBvXfA1iGB4vsGXpaxtVvIfcGfxhk38DF54U1weVB/FmjLzthI63Z
WKpxAfTF0dP/8Lh05ohwcnXwaEv5rH6T4/M+vOzXL4DwnpfniplOwqJGINez1NnJpV5Wv5XIJcKW
bumr9FSolnEwxOnTKd0fssRoq7SAALuURckSPjg7fEZ0CG/KsIu8bB19rW2hCdni0jiAHWIorf/M
UhfuLni3rQMUIoGEN73svsbvDANqGtF/4BxzpMuD1ZTWkPp9f45akhFcgm/jzH3to2tXWmQ67PU1
TFewEZHaFoExirjWUVqHcoPQGqOhm7XGe3KhqQiffhUTpwBOjMQXb0fuUyg9d2NZRHa8L04YCyee
MGd1ED0l9Svs1nPv3QfE4hDzCVXPKRVqYHUX/ZIZA978bSCbtKFFnB6/2FsUOWMJR77w9zqPz87M
al1fxEA5ASkKTn4UPrXD8BmlgTSXIYHb8ndNifLTOuwUDOJOQjRvbNMHWzzpmEKD6x2rRTxY6iU6
sihouF2yv6vwcacmZWOs+wCcocBWNLW4/7HI3kl+/53tcNJaCLsWaTqsu5PyqQLyJMcHdj8npB34
iTD8WbYfgCfvcjqeFZ491vjBazT7ai/e1WW2RX8jVzbqBio8+CjD+X2rfKINgVprBg3MRY+AzMgi
Qhf2m3yVnecxvnHZRUeRYTPuSkA+kHufq68v2uqMCUMw+Bk12K/eW82pZChkx/wh3mNyVFnwjunp
fYQb8KKqZQXHbrdFR4SRulXeTX7HXP17cEDN1cOPJossnFpisNHjM3SAlQFu4U25j9/xqHnxvl5O
FTIxK1gzpRYUkhMDSyzGnlttI2BvB/pVcGMtE6864AA2n+0QWuwGX70rAIa9BS1kKQeznYHE/5pc
uHXjReK89ghrHNDFcViKiQvvhbE8ZefekeYvP+ls2UMhM+oBPDzGLAzmDwqLB5HMmFZfmlu30fi0
wLc/08g24lSDUr6deCmQm8Vxpl2HznxSg8cB76bV7B/xu9xfWoC5RVLOOc8/zGKQcgq1384s6B0Q
3bh8Id4wdQBE1BfvvSLP8YpioFx+mAtx+WT5ZOspV1yXxeJxyhNH/9LuPNfiavTLEsGFIn2m0Gmo
7C/VGrMUKraEigjpya5v3BSkZrRwgmvJW2UsOqL59RU629Jm7NzH0yUiflR7eJ8CBDs66ifT8i+q
90L56CiS3q4k4+2C/a0lfpcrXgmyrIHysMWRrT9qMF+4EV4TEmwsVcxdndlX+/H8SJdcn4DXKEkE
JtsQMY+EIC+yj3YOi4rIG1B+usYDdpOj08+p1AuWPt4iOyYNImmhFyDsElL7GkdcvO0GqqpVdH4h
crdZ1Y3hhijZ3JZfMT5i1pt56hVOCLhNYXeYmKwEtnvoc25hbkMYsfDhztW1pgXHGO6BB4I7XLES
fTOdWkRnGB3CStszFSDrKryx031k2cLYQyzbtwuGB5/lhXAo6uiHV3yxYhMThppE4fJRtuwg7DQk
TDB8L6GhMQi3KTQlxHZk7u6psvUd5jd4kxHb3Fb78QPB4q5fVv4jmyeqrVPZniufBWbbqp6wND8e
0VzbiBBI2JkZf7y/hcTHw2kRLlHHsfJh253YjFmoepGRKIY/+qbDSnCtdGc4g3VX5/RsnmhKG6S9
bDaniDaI8ssl82txfYTrV+zo1LVMjHkWnQjTewDxf6gNzCv2G5AGOZGRj/Ow5pa7aoNbNe+UmiCs
CYChUnafP80XnWrS+enGvGGISaktsy1gSELqRoCGjnoy7JevYpOKgfatfWd4hHOoOIgrYoRnWQCM
nlzpqdqrOgKHuBrAlbjVKXafdrbrf0TE6Uf8rDYKN2Zr61/Cjp3uqWyf0WcJh0Xh4lLpp/pAHFd4
fJivQ/LY9wpp8l4J1Eph+luC/12oIYggoMzIGWM5JbOVU/Q9ZK6MFAGeBG0Od5BB0EDQF24p2UPm
t9UFLTy9OltTyThNgi0bcJVV2BXr4K4Mr8Ca8GOEELXOl41vP2681khZxfMsLZ2raQv98ym5hd/f
k9e8xkQh0JYzzY6HqaFGRqjiTCrRLE4VTfR0n2zW8bQBR8cxaH4HX14m3EHdhC3MPupLBkU1CuJ8
ZYQ20X+x6uCVm+NWATMjQscJewf7JIoXmjZb+h4X8apglvGeSli6G+aWEZFJbsxeVUKUSRma9+eh
2epzA9iU2DAFGioSEAtY2otYcKKgHw/R21EITIQEoS3kFp/M6Q0/H1cphDKK2bhAIdrN2xyTCwbk
QUhtLU+Hv5TdbFv086ew7IZ9kx+SbCs/188iULDVHmxIhm/hLPTzvtu9xoUB2gUGmQNMLIZurTzu
o7ZQDchi59FgXPMKKEuoy6iFKBJUTi/DEEp2ym7ZNXCDojCndCHefFiZgk8+X4ZX3RiEWFxrDrQ7
zFMO5g56UtvAjbUbAOs8ELCtAY9CwZV/Req8xqNkgMNxZmFOtHl30u7d7g/Ybye0/z+c/+9bSWFV
156S8D8uwN/PxUY0TUcq+HD8wqBFGWZCVdj7Mzme/z03hhq+442+68KnichFxDKLwVhacycUAkM5
7R02hKaStvz3SC9INulHaTYvq5UhqPSKf0/9/af8fkHYbBht/z0nvV/8tzn9xt/3JjZVRlmafjNZ
XT9T9EHikPygzmMS+ffcfx7Y5WSEPWKw/D9L7P/+4+/n/vcriCMRWwpJ1zgdUS3W3w+h/EYO+/fw
70ebKKcxweF80c0e1ZYk6qGgG1dxBhyJ01Z4s5KWGH6FABNRLVpiOEByimvz0GujQ9ZycsracV1F
434Ia/wXDM5a/lRmW+2VbFEsfZnK86CowpdMULdHOrqKH6XVJtk4T4TUrbhf23BLDIWC7xWSoeJx
DQWT+Jz0MXgP+HRZ1A0YMNQRwuicJo8JgvkCanxAix2VVHR0QaKlMXTa5Bae6ENJN0KSXZ9d3s+7
hPoUxQlbn8a+qbUJwFXdDsFTA9lO+q9cxDuFcAR411EwGqrLWZmneBRUM7HzapKXuAYZjfa7ZyNL
S0KQQDcIMjREsHhD8QodfDKrHaMab6hCanxWKTjaDjOiEEoaGZDO85EAWSbwO2ewLequJBG+hdZY
92yEGe6+Yy8O80ceX7tUXuSwUychSQg80JpFEYizhsFc2mJvSx8xyyPUbrMS4qVJVMwsgeT1VlPI
dF23jjT5tyZSGIQPhj8x4+83eHkR96Itv/Wf9Dn7epnMMx7JLMR2JcMSB2YCeTuXqGJ8k8KmUHWg
vU6RJEcSXBY8QSzwZRT6Fx3r9hlDtoMQOL5+jOGVuojMkiE5FPQPNWyxqqMNSMcIpe4bVV05/Xps
PpZJfE6q7nUI8wzCUyzvJZGNY6bMxpUe5y//hQwQ9dnjuahnd0zMZi9h8RZYA8ccQ2kOuVsPUNyl
/8PemS05rlxZ9lfK7nO5GnDAMZS1+iE4D8kYM6YXWEZEJuZ5dHx9L/CqlCp1tcn6vU1XNDIZAwME
HX7O2XvtOJs3cd6/BkZUHar8l5GgfAgaBOvutERWpOroMwsYMD3EJj2HhtjmC1kJpC0sa01W/Ihr
3BbmJalqRAqlh2hh7qjIU/c9cjHKy8D58KP5m5bkCeIEQXlsqK2Okdem/EWhTW9TRs50yRUskKwM
9ioiqpO8l/7gWv2mHCYwGXpGzR359IOZKVpO+VxzJm7M0aQPWR9wRCGOTFnMEi/71YxQ2CpP384z
PREv1izQBZ+PYIRGoGabIU/G3tV9Zwmsftl5+JU4Da01CPvb1KRFJTllO3poshbDefb0kahHPiUJ
uwFiK96Ex7WgooNWdwyIGtshLoHYgZtGZj9UndPqapJXN5Zs5AK0zm71aKSUBAP+0VU/MFXFnngX
JlzaEouodRv8iFWlWEtZypIqV7eQcoUc7wJOJCJxaUZImE51FaLOzVB/F79GkfZnM2XltqW19vua
HXmcxzvHZ9Tds6VJgnDaBXNJqhai21La6AyNAvU86eDzKlBcUMshK7daOSeHAzDUdA/zntNsmOmC
h2Nk7z2JxH9uknMfs1HJW3Z9RZXej+GPuIVmSEIWQkTgbw0wJRtOkLYZQ8Tp+JUTjQObNHyNSkbK
pYs9tJTpTlsLo7YhJkz2drFtPc3HBKVqOBQ0/5vZjimA05dmnp/t9G6qGE11zBCnVCN+7jmDI8hj
maCJVTL4jH2xzlNt3Lt23t2WkhImnT4N13ibFmN9qXwN5zPdIMv+aEtq+2MQSd5abd16Ni1HYT8X
Duic6CoB0gxcEgOxLdR7Dk/zAI0OpBXtRmkxq3TpBYfRsM1scRzZRMjJ4YLTet0xHeL3rPeSDSa6
k9VGLqpIAN0KXkM7gRoKAlQisa7vfRNHdZ9kp9JiTJzU7Bw60yIEqy6bLTkztxIqsnTcEGwt+Oyg
sR6zPisQv9MzdKeSwPspnrf93GC/caPbwgzlxZCAm4nZKRs+J/1MBsQE/EVCqKTQaqNLXlGAKob2
szJubAMPeUk155LVzs9lfZMieBBBuLAyRAoiKas7dYoU+4vEZ0junwOWyNJ7NVLalEGeMMDHoWAm
utu30wgPPPvuE216kzr9e+dFwcFw2Q6Pzkfm5BAcHH9HJPkAmoYefL6JiOFcpwHSEknWyxr7m3nb
l0jNgVpg37epl/qRlpYMnd0c9sgmWsJDI//ZJhuITjN9Cj5mKOXaCaGIN2O+DRel36oN8fcwcR6L
hNge8jlC9IaFAXeDq9Gz0T/osX1uy4flJR4DF/7IFEHSswDBmYmlOE+yZ/zWxNMVEEZlzIymKfS4
hKtSXpJUvfaWkKas1N3W79lMFww+Bkf0SKCNVWtqyIVRGID0ULdpwG7UVXa58Zv50JtRtXHa7B64
hN4XjHlGrwWIJmdIZDPChnkE05jrAKE93EnH1QrqODx2xhqsv5BzkjURsLdFyCnvJu2w1kubmsQx
BBG8p77R5dgS0K6IysQeTHO5mgdoHJrelwwMhhCdeskMmga5d547MW/sGvUEQWmw8sm0qqohORLk
eQxUmG3Kgi2kn2PtS0K6/BVxVDdD4MF5oQpL4bAzQaOEQXgyIlkICQgBUdukW7e5t8wKBJsyGBJO
FPaE/Y64rqj9Bq6wNy6Dp8j1NQ7EhWom0GKjHKn1gP3daatdWCDhcx1YjCTZomv19cAstme+H7v2
SrL0b6MGowwY1nZNTklCQJyBmDrbxtj0N00kX0yP7rLg/IZryMU90TFFovjuE/a8DjwYPt2oaH/Y
+aMskmdRh9BfWZDDvh3pw1OMGIVc9yGml6JN8C1xMckb96VNlXzO7Yu2GsWFvNqLngYmUTU4trry
iyNOye75L46nxlfde59Blj9Osptxeg/taQwPFhl1N9KJx5OSIUpzn6J+AIK2anzv7Bf5DxUE4LcM
pvhlcjdFnnu05v675gzkZGVbw+6uGtsdzlZar0wak4CssZy9FzquGe8N86fcsV/hkex8gYgtcQMK
35gelkXsFGo088tK1XPZ1OZ6qozNNGqSjxF9DtQvazUA+KxMG2Q60oWofZhd9xBDsDZjRA3SrHde
HdIqDPH8WAuRsB1rqi8iIuKJJpYoLpWCrNjMGMYYHlS53PrCFLc9r3/dqbC5lLq5BCJ60xOBblAS
edE6IRfM7khY0nSTcunPu9qFRt6g/zFaJtu2ke1IaU4OAeGvdjve1VkZ7wqSs6OY7hXMDWaHSY0N
Ke4xKy4lkGiyTcReoB24TMdQskZTH9wryCcBeSUGYIcVQ/osStaF/c0R8FuckPGqcjAyAv9SIzHo
RseXhXfIoCF/zLQTqup7kM/eoT77U2c/zpL0duDnVY4lbWZzspufieiwtzjA570PoDhmmGMHnLXm
rM5jpBimACs1XbRCrmwOsaJLP7VklTvzXRXmGG41VtJWrVyv02hr8wg2kYvuavw2+VwlRmY/be0A
FtKoIcf+2bKs5ECU/B1ChEk2GC4R1Ncmb3XcTdbGEOSi4/a9GdzaPWi3PtmTHT5USboOCa9rYV/R
wLKdrV13765fjefc90+Ech4HX1W7YXov1DfynSDXVejyXbA7hY6po92XyFSkckz5que1cpgS1IR5
kLKBTJ906H3EalB78B7+ti26B5Mcl3Nus5QVOn1TqfiZdhxQRZ/UV8MhUtVbUyMxFnn7msuYuYZR
XuKgVoiAp+PIJ3edO8BXu46jEEPRdUWGpcl6NHJjXcXDbVjR2zN3degZhDCRB9Oxc6qL+Tyq6Msd
8wCX40eQ0tkJUq02bMa2RVfpi+WaYEaEDRgVlcLWNiskxxVNtZ6ql8Xfr+8Nn4lKF5ftrlqUvUnd
Q3uvxSq00H9h2FTzQBMjZO/Z4hCplX62pxyz4kKCCxPwWr6qT7UBorz13krJdXjMxC416R2VRYpS
qKX5prW4a7AWPBkMzca4fcunpF1F1ohuckzdnUKYn56cQVJCy+HkWFw/uojQNrfIuafRzhmh1azd
GH2asppNHCPVaIgsXQ2fxjwnK5Jf+UvvuxoP9IilLDLBizsKc+g4xMgUdQhaMKDUm630MYgAUWY9
s1reDYLXVLoZMqPdmDkTI6po+vleuo4pOw6WcO5Mt6bf1W5TQx8FuokpZzzkMaSwqFKRMEMP4aIF
Z2A88En2H9rq3GQkwPZLxw2tIB8eNE5VvvYjMDCl3EVBw1hZR909PYXvAnBwRWz93gp4A4XZ0AOZ
+ve0JyqWcN4Nu3kB08Q4A3zBDKByVJC0G2HLkPd971ANHU11PxoMxBL9nIT9/hqG5EZmts1DwQHj
w75AwccXZQp7FQUmslp/8cu2z5i7p5Os0Fvd2kXhnxTQwzqzexSxKtpBfLkfBpPKu2EzE1hkwg61
d7Eceq+hgPATLJtlk5OTfSmCnJZAviFfe6HPfNeH79JDPeqSkymGuySUwLYb2L8tBZsYWzzsQ31x
jeQ9tdJ01yqOUJ+z+JUFKkE3fZAT6vHB6pCWaI6vsbzvAXpSywxOMvCzF8MJaDOK7pR0i08xH5hA
ahg5OXzkrAN2PxnMXSaf3jRvpd0x2FAp0Ndp6fO1lbg00Uc/gVTUXXryvZazw7MZ6zQhLh8krR5l
Bfl1DK3BxYyj5R6i5KHMkDGEUUeyPZqKhuYA2bIoEpirw7VZGy7e/mLk6FY0Z7Zhj2Cnixl4i5Li
wqlxbWlNlChXAQzQjYVOFz2iUzsjaWoA3X01Lq0MPN4SURzBhf3GmSD8B7MsDn2Dvq6354JqG5iW
hZrcCCpv16NxaRA+qtJ2MFU1vzRLr/Ijfc57olsS3YDAblEfjb4K1nYQjJd24RMO87fZkMCVPXR/
01yd/L5r11UToB0M4o1Kgvu0QXwtZnmylvGOslmY7Lx9djKwj4axdgj3CUMD1J56HmwLMdfQuje8
KAJfWOD3tphRxUyM3AuVn6yixyjVoZ3WwFBHeKeWwtegn63MwYpqzOCZruEmXA5CzvpxLg1C48g8
pgp+QZpRGY38nOvHSMaA/Vj1Xd5QDKarNr6AyMMbbMX3JcKOSqIwrHS9b1MC0EwRPBoNDpGZuTB/
WGZmLyRNb4d5wTKxv7fiE9tCkh6qGbHFuCsM+YuF8iua63rlEsjFnGsE/kMKPZHukIM7YOoJ6Ryq
8MoNoekUtJ7/VGjSBhKHE9VlWDhSw99KFhvMWe7nHMdoQhC+961BteOMbzioOt7EpjlrxR8boaiu
q2LaijphziG66F47H174gMWhoidFDEnvb9xRvhsdw5RxmR7pV3ekcsmc9l0alHXVtg3s16DEW4oF
62h06DyyPvrRkVWPB5MuDazyWI5sq8if37R1/cpHjgZTYOIXMey3xuoBrVoITw2nkMjcjQ/LGR/n
hplG51zSpkQK0HrI+UwEZGP6FblxcTcj1SeoDKX0UscqSjiTPVw1hmeBccIbaYFMmXkO5th7VA0D
kZHhlab5FVqxeXFLc10qbFQtlDUCQKficbaMD68yow9qmy8V8JE2nafCV3Q1rfaL69tb7tB7UV3I
Luu2rIl8oJ2ppnDahnX8Zhs2uqxDP3JBjW3MvG1PW42l4ZyjcCFadvI62NZWXu9UyCbGhdXQWOOW
SxejCZt0wpGIAWJlPwIJQVGiFC8Ddic6aMgtAC4e2Zm5nTyWt0KbP7LA/17MCf6V7LpYMXwKpks8
ZW/ksY672cnbcz3ZHvMuAQQ2NkoEOfWPYbR3S5kBLlDNGw1T7+T75NQk7FtKSHrbwQy+sdAlJ0/6
8LeqguaGZz5Vfk1tmE8CqSemONW/cvGK79Op0ysAiI+eG/qbYAb1DmXpu1cUa0fX9noqa2yppfVo
d6x/hWk36yysdq4wxA6NqqywPwUk93Kdo8czsfYVk9FAHRkIiGrsY1MWzt5FeWBlbr8LSFklhxCt
UwA3lI0KfgR2SUZc4pOn1BtIkeYoQ5m0+3glwCSnReLvLfYWx7C0P+NcLGys6m42MHWO0poAu1Pt
zR6Ol7xgIw8d3yGpLaiN7aA7ZpZ+0V2sjxHhSc7CDxIVInHKZi93W6YOwYtVFBtvhgKsB+YZUfKj
qUr3DuYoX499zBncZx/xXY7VD88LKFJViV+F3e9Gx3Oo3MSt2zdfIY23TdmglRgrayZmBQhuRbO+
Dth2L1370sjLbeha6c0Yhe5+DPTFmyaLeENmpCrQbORqNgeuQFEcCDQIWrJimPSvQhBsSFknsXL7
HhykeE5KV60zhyo5qopXqed8TxIgRMnWIAMZ+6HVLyLLrlvnGh+/GFlIS5Nms9XeNcIDxUCG8o0b
RmrbvveiPzWtZpo0j5g6HKIfm7ZvuViJdj2YeHmMAigZ4FBm+zPtiIkr3CqB1bhPpOFuaslRJZn4
0+nVg9Xm6g2mIE6vpHpPnOmH0YmLbJwz19q7kXf2uQrUcTIssiCKFsUKQUhEJBKkVrySkOzugwaO
jEDNUJzTESN/gvQ9H1n8O2xZXEimG+oRrs9O/ZmFZO/Gpoe8uFzIO//93Ug392O3GKoWDu7kqzK5
vX55WLueZlC9FBHDSCTK8jP+/KLlK38/zGsHJsL18Z93r9/+3z7/+9vnoeF1/X7sekwYx50pxl/8
ygiPhMUrXm6u964318DEZkl3/P3weu/6b9dnf3/xP/3bPz28fl0AbaYaPk3icIixcWAZEzwZpBV/
zTUM8s+713+9Pp6tiadEDu1D+uXjNWfyesPZBVv492MxB//52F58tvho4lc3n9U+nQWEV6OVK5tW
5jFLO5IJPdEdiN68ySrt7YPJgpbjMT3Nh1odIwNG5BwRKe57bGmuD7saIP/1Xrp8ievYTB6Etf/9
Ddcnrw8FTaGdMwL8XH5QrGz7OEkPJ1tvpDb+Zbg916+7PnO9KfOGX07R+ZDEFsZtp8DQlfz9uzup
1KGUn9qWCsGwP0AEdNAKxFDETmwcoGwttCK3ZpgfZFyL64rpr510j13CgGZodLNylnDZ642cOgQR
UdnM6BtnFCJQZ9yy+5qWKHjinOl+JmZ8SrmA2w0Ts6htGRcKAXk5kvt4oUolCyiquJ7gy8Prv+Xk
5TKpdJtm34TdujQH7A3XZ4awMOdNUBU/s5Gu/O/vy9qIC6runWMAHG2XXn/C9WdXoVjII2I48efE
u9+/78/fcv2xf37N9ampY5JijgWu0L+/qPTvr+z61dcn/uFn/1+f/v0TKi9pd37fHn5/7T/8zjL2
9nHanDKTDTDMLJY/LwekoPxkHYX+42gjXJQmPjtXd+eU1jM4KegZgwfZnXwQWpc/Utus924dMBUo
o4Ob6oJUpaQ5i35kqpQyx++IFImGTdJlBxGiW6lLUF4gVtaBL34MjfHLsaP8ONQM4hsoukRSlvjc
IkWVDalAOA49MWaWMqDy9AtrggADg2jw213A7EM4tALajmQi6JlswMCXjyxpfm0gnTWMTdilwboK
hxqzEsP6oWgQfnrUIvYE1KCF4VHkP4cwFpuGXNiUvcC6T/VdT4tujV0edZFTPnUOA4Q6ggxioqQY
6JKt2XQz7+7wK8aZHR7qyXyUbnHL9rYlcZFAGSdO9hmX4P3gmM1NV8DgManLSJ1BTuXh5yr7u8wk
56OOg/4ymQyWeiaYpsWYrl/U4FnoH4dyITWmmLYSgZZYzdXMRwsojotWGe6HRijpVaIhV5T2fXIL
+DRb5bOPhMbsvhT44s2c1DDKffNURmOP/DRAjE70YOhhADFc/yVFVtkxB1nDbsZB1KPoKchdn8WP
viforSnaD8PdphlpFWzmmein6V1bU2wnqkJDHeHXDVCDSoZrJ1u9u8r6IdMe82xLM83W5l45aMej
EmFAeTukyA3drH7BZZDf+B6ck6YLQ7KR6ZOaKWFXidnOADlYH4RdTofapXYImcGmXdyc3FFcmBM0
Q/dUG+yLTSrTroBhAlZ2xTD4MqbmebRA3+scCmlHZpXoyMgaVXArpP1R1EvflpcjOIVpjkhxI5Ie
ZCCkaTgaxS83i09ZMGIcD2uo0AU9NC5nMIViwTHJ5CWEMmIZMH2blnZAjQRGV6FcFan5anTWTycV
+yLEXMG3fqMdwAcmmu9y4TwOTjPd0XuUIZu1VKEAcxQIbhceTU0zhOBcQ+OaStOD6VEFFb4AxPqY
2oO67zL5S0lc/HH2PWSDgqO+QLdrvw2tAS6lm1+ivQhNygRwvwQgLrpep/tkGLgUfqPYeDW1XkeC
VWb12aZKWNWsnCyHIGfPahWMtJHAtgW0ZcZYclOm7mc4NNFzSXsrCPxqHY3xth4BtwX0dbdBHhyN
lFBWkX+XtR0cao4Q/HESs6pSfTfL7pzlQIJ9j0XUhowPhU3tByvy9l0VfGujuDnaNjzoocyPtAS+
GZiwpnZ4q7Pm3ah4BXmFCDYP7qvSvGujidKP4z2IzaDYClq9/oJCKr41MT4B2dLCE5GJmgYdVhoj
A09U8BrFiKrnwoCpE+VsOvEAd1HwrVwyFAw+H9AjxCflGooKoj98DL5hf7JR2I0Ye9oGpBLL+RaG
M3WuyEM0tXn9QXh4CHDKqNaWA3zPRt9m0tpD/JK2W3e2x8e8a1AZJghlOLYImDswzezpAfiZiG51
cercOLxze67JIWMh247D7WSZ717iG6hhCvSXMv2ubRIr25Qy3IxcdQFn/NnRQutNBRJDIu+ael5X
3Sd3cVeBD5wt3LMB4Wd6GgZkMfrGH+hMqRDR1DAGWzVPclO53fjUlyNjy/GpblsDbWn0U1pgZ2ua
BdtOofmdTEkcoMsPZUqMxqVfnIij768aPNNZm3fwThJJ/MstL1GuZUumbNPT+rCntt4VMCoZ46OE
nXR5KsKxA52HmhQhx24WQm3GBFMFNKA8RWkMcD4/SAuwkBLRLWTREY3WQkJgercNEq87dCHh7zO6
MIZV3/sZ5nY13I9tO6+kR+9DVyb2QiO0j6PXfyaQUm8gonxNCUjCsYkKdmnGszDqlqPe4EFSkDLr
Tp8M5WFsI5VlSHpa+KVFg8dyFwxogdminh6htaMHt2O6xQKEdjWfOsQ1mQpzON+gHNjll0N8TiuS
TZs8P9MnvRXGVYAekyaXOATz1G6z6zv0/+M0EzrT8Eb7c3uxwxg4TUUsciWmNzdFA5JN021K3/44
VgxWcg8b15RYmIZL/2BM6RvU/bU7TW+ZwzDdcJJv/SzQR2usFo7EwmQ01ipUSOH1oM99k2THeqvH
/D6rTNbUwv9RFS3N/A6Lr9M8p54Ro5mpHh2GWsUcQxF1uDLnwv0Ch26uHMkIJ83PzcgHiJ4du715
+giM+jIaugKaw1+f4Hg3DSzZXo4FuY6eTL9VJlJdvz6gy8lrhAhQQP/MxHCA2zFmxga1/Nv1idmD
jVe79lPZduHJj+B5Z5ANk8boj/1CsBmXG3NMMVOExfdIRNExyhv/qO3pNRKAKtrCgp/Pbg95CTeN
UOFG5cgJEnRQp7QuzEPtz2u5dA+DVu6mJYPdcKkLaupIry3NnbFAPq838u/3rg//fInLN7RxzGAO
LDwvfOgk27lpeeXeaD6JNAPy447G2sNbji7yJZ+6U1XoYsf2EdL8qNPu6EmPuwzSy5vSKay16QsA
JI2/K2Ai5s2bFaL9N310ntct/fXG9jgV5HJzfRgJjw46Bdva7pr+mAbvod3DgL++KKttx3nTkU4S
LWd4CkZ73SUpJGc+LRSXFBG1BF1SLjfXe//0b4NHSlzvYDBqZEJzcqmchICOzSeiR32ZqkvY9xR0
xUi+ye+bdtmj9jHcfIOJM1luDDv35kJmvSJSQ2LkUlbf3dR2sBKWm8RVSJmuj+MFyjrXdGN8Qtcc
MZDKPbtDheIFMmvePAydZx4cF2KRt9zMGUJeQVjHajTGhVQFLPbYV7jOmlJ9i9ySBcKRkjSW0jpe
7zWGkEdS6kuaGbRiw4URW1vWshdTlBw8ur6G6z2HUnft2Ei4IgJkVW0eu9Yzj+jYh8gJDqqGZiJT
RL9hFWGCz0ybgALrgbFIeSxMr95FCclnQfs2j+zzqPVI7lrgw9IrDSLPBZYdt7WOlTStYwvpe91z
Db3pHNQHrmSpXNDJsC59t4AWAPEmC6ApkETiVEzrNMkfK2uglmGOeVcBzd+Zucvp5FPybrpY/BqX
OuZ60y/3TGIs9s5s0Rj6T0yuW8TeusloiDSNV5yKwcS+JLigQfWqSG+ckhiFMzf0Vw9lN5u7ifno
cV5ursf/+tCipZjlNHM43CEAveU9YOf2txt/gqHioRVYzb5AgZtREMmIeDz6t2WP4qVmw+svIOHf
J+D1oU7wlJd6DtZ96z1a1vhWVXjqhnnRSiZzQoShMX1Y2ONZ993DOFWnf8/toY3sTkwXCYxw9g80
d4Bvhlx56VkDnyTOiGC7jYs7zHifvyIKiIQ24QZ5NTzHjf9Uf4in8sRoykCkilJ72QvCXE7YEJMW
sHLP0ff5DbzY13TLxCL4Hj3laD12roZwusp/AVFcPpTTjrYnE8QKXxKjAAKo7A1DEOjWCeBIpuGv
xQIcA0GyZVGfH+FJNyOg121v7KA6RsPeeJhvu8+ShxrZ4I2NGALEETPAN8nH11wjzOnImcbJsnjz
Y0LZHjCjMSTMcYMjvHHO8Qcpd4iXK59vmpEz4DcWJ7xTHQR4zO7TDkeIJMxXfSKGAVZTARp9Mt/u
AVht4ruecdwNNmOEFk+CTqkg8nWXLKAp76w/wzt5Rp0GuGCDPxYiQcbo9avicpatnEfnS13ko3i3
jsEj/Xj2ei12LAv27k0QndkzsKzIt+RF3wZfE97wlxEGdrcLz2Z8sJfw09XIou1QSG7tek2+Woic
/Ax8diaxG9vXK+cBDvglqo2p0Tk7JR84LokUDTamvQXITy5cTWBgjLEXwEMP6z9mhLVCHgcoirBY
3Kma6oo/5ozaYjd9hCQCP/z0u22nkcqfNT5vr+ZiuLfrve8+imz3D7j2uz9Z5/9W9PldGRdd+9c/
pAfPnX2hDsvi8PXXPxCeGMpgO6FcD2mqqZTD858/HmKkM3/9w/z3qp5IFrJMjJrGsRJIVjbpL3Eq
9+lHfwwfoJxm6Ba2RnAXu2ud72grumfv2/zJGcK+Fo1etrBdtLM2t03AtukgsoWTmoS7yDsExR3M
zrGCobq2yOj0JTN29g07ieTvFaIJysDn+Rd0v22+zd+gcHzDA7qvnof75CF/qp47Og4ruW5+JkeI
ta/ZDxuDy264ZEeu/egwDU5YjPV7a6eZSOzcexYztAZ7ZDPYqZFP49snfizUOzmubFLa4RX3a5Sl
s407qnt2v4Fhnuhmn51h4/fbn83w5TzlZ3C80S+MCRga3F84oEiDc05UaWuAaW/JB2JI44u+NfLX
8ZHBwlPNm47VBlYxz/CphtcgkPUjJTtgmA3O6p5TtmP8+IDYrH5BYuFdyu0FowReXXrDGcfviCTq
zY3ZZO+zD7T6W3FvPUPB3Pqb8Of84WDstnbxU7ZwGuWrZ21iAiCNfbSzL/hC7fe2WmGf2mC97+7B
ACJ4zl9KyCK4XlA2bZA7Y47kc+riBvhINqt4ieulO8knTN8uCIAny1j9BEwWuxt2B+tuFa/3wCyB
fTLBjjAQnvrFeEFM4gqc+sZ8YFhJYGZbnGmRQxdf6A2ctsj4LnrNLmMt6j1EhgN/Yri17syvPD/U
++kHJTgvlQv4Th3rN33y36grd+zctuzN94Ti0HQDtHB5U+8oCVGIbo7Jztv8izPf+O9OfEcapu24
ju9L+7+e+IDsWxRdcrxIb7jgWYpI2F48bdZ313+Vi8KUMN918Y5tBmUTRqPvOJLahfi9aJX/xYsh
COH/+BSato3i2bDJPvjnT6FKuslp/GG8xJJeIf/vjAORp5pDBKINhw3XjzU+uwQ6BnOw24rwPQa4
2Cy/4x+Jb68v5//nXfyrvAumnpwG/+N//c/P6T9AMK5/dD/+7WfRxZ2+/Mh//vWP3c+yCeMf/yXx
4s/v+VvihWf8xbMN07ddQ5q2Z1veH/+ZeOGpv1Be2NJwXcdyXNPjqb9lXljqj39ry76L/vqHZfzF
Uq7t+Ep5rqk8+f8ScSFdyQ/9xxPLJkTD4X/KcDi9pHL4Tf+4vPuyLLyg9LJ9m4PZTeoc/DzthfqX
r9j6CBytvZ9+j/P6bMBY0BHSAI8YlmM2m990C9kowkIYeixr+YRlhbQgpBPSYGImGHXmCPGopjFw
tYw22tG893rguiOoP0aHwIw961ejl26E7f6cnfpoOMI/JdYQb7OIQrtM7Itgd71ubSSP5oQSaXJx
KzVRfbHSpN0wIgKBotDVzy1rMaFUl1y+jng3OpUxx0+YtzmluiN6CWVOiiTVsdpvItceDBYKG74T
FQeZOqsxsGBG53j+U/lVTArfHHHILVhaIx7Bb0KKLu13s9FIEcvZ5FniDBLjh50RlZGxGECSOuZ+
DhV1xCiU9N6mKr3bAcZUnGKtck3GiZrGrusqcxfbbBiSKHoc8uG+DrCAej4Kd/pBnz4qLammaGNg
9Fl3LT5Zhh2wMBL1kKS0J1T1vWcwdZ5BbhXzfLBHDBhtC9Mh1xY5FXa+ifWItQW1yNqeo3vh6J92
Js5JSJCzsmjxo9Ev5l08mdsxwbwZZfitLBRc/Cd1dp+SjqDm+lAvLTaO1Z1Rzs9e5OMkBOBKZQbp
P+SK0HSLXc8AM1mjOuobFn7XicgMwKlFEN2EzM77yof40qTiFwFgoAjwlNCwg52rZvXpy2CfFcVL
EXqcD84u7NVn6obwbbrqVvNnBXNDq6l7CXL7XIFSiLsgBN/HLiHx2mZVT866jPt7DBrZOsm9B5Tv
b6IHEdOUO8s+ow35qlyqyq5/6YPkrCWX9cLFTtdCGLOWNl0LYUQQpVljHGHYuiMi8WeX6a3n4lGP
UmRDFmFag7+j0bWhw8+8Ws/7krZfV0CBnCbAchrp9WlEOO95pr/usqjZekN7wFwTAkHHtBngnjb0
p6V+YmQCgBQZ/saa4xsztLGbBRx1CuV46wIRbyu7Omhyb7BdZN8qr0y2sid7Oi+U3LYKar9X6ock
SvItPXBYLNDx7VT3j6j+vC5lkGF6+f0IdJ8J06mLp6dpCLO9SPTKarHc6VBREfoBpMSMHYhWkooW
rmYUwtETNtqA6dswYIiORb5WCTzKGfcTg2Ebc0DMptaL5MkQPV5i3sw6AITa9ghJjJ7TVwftU4vx
6RBF8NzRuLzD4gtC6OIdjUbE+ywXDlST1HgvBMhsrc3vCc3Dm9iFnm0lx3qc5zNzgnNZcu5OpkMc
4DC/RYOPDH5ozkWH47MNIByJUa86G/RT6kEUGEG9UcBhG2AKErBKbXum+IMXG3vzS+jKP3RpSCsJ
AwJ7MmwfZRRsfJ06p6Jb/uhquvMK6i4TZTU+6Hof5jU7DcfbqSzySV/Gq2dQ3uG4AWBpp8t2zkSA
aEUcGj/6oLeOWmaqHyftpeyhYHtiNjo2rqruXZPJTTUBRk4SBOCdwm1Tggpz3NdU+OZFseEkLmxr
+bE6Nyr8bFGW7YJSwkuKnX05cmCjHo1GHfZsSkfozuQpybXXjsDOsFjrvGTeMsAw6UJEp5Os3rLe
VVsbrcQJvfnULLF/06c952C4COOdzSbZOOOQM7Knn/+/2TuzLTeVLls/ETUgaAJuM9UrJWXf+IaR
ttP0EAQ9T18f8v9v79pVo8459+dGRq2VEoIVa835TWf0YH35FsVpIe8GYymYZ2ZAKsLuaABLlMe+
VtTf88+QztC6tqiFVR+c0raXPHuJwkthBg0mnbYeTprOvFcsKHJVcKDpa5A9DXEEYxvrxyoi3TUj
WMhUiD2CgQYx58Ij05gcgHxcXzxt7Ro6ZnhCws0UyEU0WB2rqdk7cfKNE2ixdubwMRnIebEkuLAa
Q+tsU6V7o4Znj1xsnlFuGRgcX9uy/JTmeEpHZ7hYPicUPwh/FCmrQZNEbwjV8QlVkJFCGu0xByDx
RK3uW9aLaNLXQhs2xWty7Nj5mTA0pCCZA6EGprr47AbC68v9gNQtsF1mRAlxonG/hNijmtmIqYMw
G+WbLiRuyKhpzycxFighoP36hOKacKh6XHNBAHI1asaPWHbVGRvVK/IUVLzMyiJdTSuVkpjgWn4C
0dd4dOcmZdliQg+EeDsktCS8Znh3RDOfHS0f+8pFq9DyVi2EmaB3KVstgvEQpiXzS2WY9z5Oq+OY
oUglmK7YKnqMVQqcCVUhnUnFTAAx+05oG5Kiui+rOUcj4Fg7ow6bo9fxiYh4xIIWwjPuy+YSV3sR
QvEvGohmZVid8xQnv+gScrTzdWe3+sMdNOzO0jKJMOT7Q+B+12GzuYTRdBaRov3n9t2qcavvnGu8
t1k6L5N4ztt+ZPAM66cUwVNfUugLH3f1nP/o7TAAdQfxiX1pRy924xGpIWYWKwFZi9qUP5sKyJXj
ee94/IIbS6XngRHJYTh47dxvYxuR6eQY2R0GkdtKTTMo8bU9GP1j2ePrFnlw8WMFHSgARRJYdXHw
ORnnRZed/dQ5xUUdHDhUCyqR6WyWgQ+aQhvPJj9otLTtRyrpZjs17W5dZcg4/cnmg40izscuM+Bc
MtadUenJDJhNpxCiu+ixFt12fOjSuOGUtZ9SV5xGPWy9ijkte9Vez5wDeyNPzl6e7+peQ7kKKDM4
nQhfescxQdvmfWD7wEhWqQ8zANAnlovJrD99snSJ5BwVBJFeZAo+Fqq6Qgl0wQjyhAaRZC5pl5Ov
2o2uwPZVAezeWRX5NrcQ1ho9BxIP57jyCcdAsAZOM5AZuS+xPqRkaRrhzNGS/LYtf0OMk/O1i381
7bcpgEhtBk2/1bJ+jugaPqaYtmOkjaMmlL6qKCREjMMLcQh2sglWusIDfXGK7eRJsOYlmGWUq+om
pBQxzebMXKe/LaZxAdVXJ8tRDNhkq0Gmy0+azd2tFS/fcZarY50+JQSbhXiqbxzhjXt8gcD+TGWt
PZV/UQ4FNALRtJl4yG4yzYcxpxYnzRk2hmDd3trY5m3D6DZty0/FoeGgiUFtlbtXVXIwGRr9Ek4J
iHXXN2X87hQjoOQCfbXqZ2qsCrRcGPYG1Vc/rqkrw13iUGczCIMdLBSwt7L5QesaJZZy1U50sDcx
PiUDvbTOHU75cPYtj7lPWPgPyy6jshzEOW7M2gBSMWd6ZXgteXPlwhELp0PAzgYoD+t9IDQn5j5/
7GyPXCqq2w2dz9MoKfXFGG4HBYGvs5ACIAWCyOajGp7K8l6XKZa65oEJcHNfCF1dWqYHs9W5O6Z1
z77dPTPGBxkxKVqmFsJWJ5YjHXSbIT+xzTdV3gZrSzLaaXlvW8+jsUajXrILqO/MOLLj6IGlHhIe
5toC4CVYGlUKcQm8b7h75SpUIocuXZeIWcf3qFJ3UyE+XJsjQTswHEsZsvNDKYCH0mcyJk7SfQcf
zQ9LiDmKU8FoFgfLHy9VUWIZnOS3fgpuLQVoFZU/ySz5qrewvbiaEWJAMgulC/YW8lGCx6zsPxkw
7Y04TFGXhicD6YxZOPSBX8md/C41VrOy23ZC7LPB/x4O1VfcokJLPohRvUzJtJt7lhuvGtPGbfXZ
Jy7iEeBPWCESNzhRmzJxcyCdeURlthfcXzuNqC6SxGK1mXGyKSI6yEi+XdxqYNtTPGzbhNwBQDDG
rDet0W5bD9YW7ROjIi3ItJE0mwEKj3lG6reI7sL6xpfyu9vNqOjbu7EB2kbeGZlS8UYJ9eAX3jNn
WphJyVdP4Y2NoGF4DGqsi8FjdiGDqIFmnE9Dd4B0X3bWCfyQW78uDxIqe/FJc2JUemjT4ZFB+p1f
EMxXOtZTZeljI8hqS3ACQrLhTGsHR3y4D9XkE1Qrf3UujasIwQTcY8Vk4qanm9eb5PzQj6phyiIj
f2qr6G3QD1GAtLQunlssRqm5MSxUIXN0rJekY+e+sWmRLf9hbTfkNLHuCObjyP1uj34ydfLX2iEa
iv+XBTU9HAioknM8SewroMV6onPbk4wzGDHD1BFYhDngPJEQYA0/XBeDp2/L2lx+ICcvQLsvBzSw
yVEmyb6qAhbEzEAnlewmZMAsPfaRPZKWZhJ9Ojt4OeE1ziI5FU5DpxwLru8vRPfgtWem3ZbWx9g0
74Nu7sZuM1r1Z6P7F5BmTfYoQ0uQGqzwG48/jGDaz/43R8q3MAbKrornEmQPrv1vjTOeiVUG2jTf
xVptnZEeaVN9JxcYTps4eZqCpaPhjq6J7IbpqRz9Z28q7a0RiXcZZScPAEmKsrnoEQCAyqLEoaBn
sowQbbCn22VO7S5Yd+iY8UVpTq5zCAe9sCfi8xa2Q7lnRZbj4yDMI63gICWKtj+Nq02o7w1R3Dch
e4rCSaVNNAitxLbejMGlOLjUlLLq+Dl17dGJCG3x0OkMCFsee5ikRiHu604cPHwmEYeIrspOMZ5G
hUjErKNHunR8GO34VPjTM8PNO9kkB4+4qLQFf9q55wG6lDOri1lPFy0w+uWVsSMb91xLnPMsw7wk
WXmGe0dr4K136c4iUIkHF/GfwzSuST66zHxACygni4haFHyI3R+xsb43WX/kIHTb982XaTtHxyhP
AdqmdB7P/KWwK7E2wchhKPttkvbZmPyz65AZMT5rq7jH50TXQByi+aU1G7gWFHo08hzf/6miemXb
1n3gRS+GbPaJTFdBERyqjj0NZRG12yYtQj4Bzql5Udzr0d9FWGyjMlsiA6ePPk6vh8wSDW2TNx+N
YT56fozuduWFxS51ux8VznjTs58KklSmofpu2gAGjEWc1Dz7+Iqy/IIAZmPKEOwUyy3as76DIYIA
LBaML7zXX+g5Hrwu/EZucABaSbb1a8QBbs6ItWu9Z2Z2P1ucLez//gvmzRfTan4GrfE9aklEkdWq
Cs1VFQR3KSBdb/gRiQKSXsuCgZ0lctOPKlWfrU/xFjvnorWLmyJ+d8NneBIZBgO91b2zh8dwcip1
VP1ggAIJcDu4/OynonmobKKErOmXGPjJydp8K0f6U5m7VMDVSknrvW39lyJz140RnEeKiVK574NN
ShqY9kj15y7DhJJ/dEb6iaAKwV/21C05C4F5NzkVaUJBue2M8QbxxKZwuycOGHB40OUbhOQBVDkY
3njvZfq2KOJtY9c7E7NiysLCJh1FBOFTmsb71LG2kZhOWMdOsYfFqrsfmehh+FSSMAwws40wlsPi
TvZweLKaHoLRHA3nm2RcJC6+oBqhOQYNMxlwBBHvVaPBUzkgy6yLf2oRbereIYsBkSMLXoAlIwgo
qqU673eWX8J47LJHdI73RdEsCX1kYRkjRIL0VcVAJiMfYkiWlgsM4mEqNUe3zHjWnDYJ4VKnSYtD
bdqbypKvs2KvnlSxLRNzo6d4X1neuSXcIq0fMpdAk0aVHw0YS5kySsLLOTvOjYBOMEzm44D8okbt
lnj6LRirh9rWmGZTItUKJPd2DhvVmcCmGMOwi9CpVQ65XIwMO7oTZkqLcFRDuzXa5ptVeQ/oyebS
OpdJfinaArEX1ud2uJS9cSlceGUWHr2MpdFYQ5V6cYbqpfTUcZL9XWenq8mKbtOmfA8mkgQLiwDS
ERcl0QUzQ7chFEzK6xQLccqSqHLX04igdCn06nDGc4au0Nu1HEw8KKnCA+fOfDbCbSbkXV207zGZ
jDiDo9F5dG0mfbJ8jwsS3cpj6nDGZfVnBoSYD+SdBvq2s9+tvKNMdo4N+4hNbmnthoc01u9mnz4z
+NfOFkXlqh/lidbjeUbSydtqXlvKc50033wvOlEAU2kxrWrcVdl7D65G+7S8VokIMKZLUU4enLDE
eBDMNCUu7ahbp/Z1x5dgoCmc+FZypEmu82Wyoo3C7lcjJCJke5WBURDB9JZZw0PPX9dxorAWsm9P
9lT9FWUeIwpB/rg7v+m6PI02KenwYDu7v/c8YjJqQ+GqwCSbxtEtaqG75fvCNPrRe/1rINpvRQP6
uMaMledb4k4RmD8KBVvBN+mpeZM+ldNPhKy/EoYgrZl/htJisApMZhXYHZmmywRnBuKCmmZYakTI
zPYqLnk0WfFrz+mo6O3wEhnyqRzCB4tMZz9N5U06EvNqVOje9dO8ELQmC54GJDfZlSsxNrvMKQky
R9JDJ5tJNsk8bjfMm1LRntQ5djw42tVcb2iokJjpdqfQIu40KBGMskB/Sp1vjTtcWLlSMDFD9+X0
kM97GZRPVcNsOOvnd93jDJSV2prRMnEuL6bhfbSiQs/TAjewi59ZMx3G7itCKMkB/DXvEcfbOekm
9ZRvBzvgt2HRN60XWY2R1kcd0lfofNRqmlU9c3oyAz1x7hwMW21f3eNLOlXsy4ccN1GbjRjXkt4/
OIAkjSIxT3SdqeqqaT3U+HhmuttVRY2VUh/Zvv8rRy58E7di1wRzv+6M0LybOX56FpURaI6NY8fB
fQtbgwYIh7pmTkBusITfZArmHL5CkHcTNo4RMzorAEZ+fRtAHs4J1LWa5mmsBNRaP4rXLv6VzgOs
1sTRMyuC73PsZJu6SfW+62mZR4RaSEgHN7YfJycRT+B2a+c59Yj5sGqxHRz73hucS6MxtSEBfa2D
nLCAKHqejfHeCcvX0GUe6baQleyxM1ZxWzu7VGXkB+UVigJhUTcDw1viSCwZxGvU0mADh+YV9XGw
Mif5JqrQhpYw7jXnLe14765hU/6w1Euo5aCWRBjM6kfXWPCIikhL0fX6JkJoUUQLw6NhPeWLEtaM
YmaN5Glb11DzumQieW9sz8R5ygBDcL3XYU9UR/6DIcOnZmhP/HHnyBetGEWjotmVkq+wCNemwEvg
cESbsq2duN4dCBwqoWWGEwUsxmEz3dI0AFgVY0SOqvQzVgW/4KLbu5ZNCJpUzj7LsZshltvbee0T
VWqu27Ca7tKpI+s8Zm4cNOBFwjT85g6Up1Gi8G412gVwy5pzZFfClyUQlvUONRS2GCx3N6L3CozD
2cJx+cIrCz09aEgl4+1pyLYq9+5jPf4qfJ/T3RvmaVYAoMJz+8VIndcqxvWN6f2pWfZkrRmLtD4Q
v8mCp5lXPphsH5p6hCqwKglA0XITZ+xseh5wxXJ6KjpSp210nKR05fo+Te3n0ape42kdOfcaUyuA
tIsicjGz2GVdUGUUK8PHZPk/Z2frISLz8ri+qYxwovrfz1X+1Zl0eCF5dIgMMdgwCc/G8lUN5CsY
7rTvhHNULdpcZzqZwzTeWiYrXEej4Y4afaos5NL2DwKihHOPn+17IZpV55PkSmOZ3SLCtBc2j6yv
kSO3+Wsnl9ahIvMHBgyhf/ZPZJQpnw8yIYUDi0CpxN3lmC7LQoJTgUkf2TidnNuCH3ARCAJKU5rH
BoZn+dw7/UeIYSLG9o5xbe947t6LrJcwQY0lDGvPKRv8ILoVFKwoX0W7E9Anw2H8ybKK0VWXf3qg
trIK/sqQk2hqZuWHBSvbh2I1mItIIPlpDki5pvopSglL09MpxTCwCkvARCPWIX94tRMWJVKSZ928
mANnn0D/MKo3u3fifciZt2nBejj8kmlJGxCCcCqxN8YYN/hjbyyf1UWNG9RdDGWhTRa6MBBpmIcm
VY8uIGyaIMA4xzNDrjePbiHWnvErjvUD5Oh88B+ZoaxqM9yYBpbpadZP0UhWR9HBnCK/I40fqi4/
um2o7gYm83SYe1aJSc1JvCjXImpvFZqyqRoZhXh6T3P6p9cS7kXAPKskQAR4RoIB/IonTnWff0bU
97dOiA+f/MWxr0lmGXgxaz96w1fuQYUI23dkO5fWAGEUF/lTRO6aB+q8/ELdzBGWutFpaadL9ygL
62QE3lrYS57rjBJ86s7aCrASztMu1+On5ZhwlyYJtSfpVsok7dbr/acGIRlm1k97ZKkVmIhRFz13
P4Mn1sMpGnpU6bo5BqY1Ev+ovgxU8RMzRT2LM1aah6SVH0EfvIRevp1dEg6w4wO3HyhGdLMejeIe
LCEOSt2+RoQyW2m/rV+iYrykEhZPoKGezIuIZqy+8hJCyVje9yWZNlbLVNaJbmRrNXzCSIONDFqp
4zWoMkzZH64Xgc4Awfx11Viu/uO2f1z9x9Ouz/j9AmQ4ZpPN6KnwKUW9pyStrA0i/AACVE9izSK/
DRa9bcmsgBHz/FimIcFei4JRLBfXrT8X/xe3jQxPAHDQFpFDku2vHrsJ9tEKWQDU/7JUB38Rm14v
rlcDKdu9JHLV7HogBotENTcrXsAfUeG5cQF2IlQY+K/uwqtr0BkRa6+vm6qQaGavm3NrXULHJz7Z
TzgoX32A1wtjkRH/3mpCdtYQYVUeEEit6r3vdrzf69v8vXl1Gl6vqwUhOtCykIoYS0o4AJdRpUnK
HP51cb3tevV6h/Sjnu/9r7ubZUvmWQ7800Fn5CBMpWfJjaoEINK3TDQBHTNBU4fWEZzYzAGFQRbX
B8ap9eG69efielth1MY+6PCF9/ehMaDWMkl90wiZQj+78yPacdJOvs+MbwCfZHih27glTykqV84u
C+CBFTTfcpNDnN/QqxIDmBZ/YJXKBYy2fd5U9VFZ07QKAmM9zRwmbZe4wmLU5KdmVriP/PLSJwrx
tzPtLG1ycJ16TPGjWkuXHICS38/okocXcRJktXxTje6b2U85gMzslM5udZYF+c2i6af1XAXZNvKQ
12W/TEkY3+g7h6AbFjvx/OinQ3YQTtge44pYzan+rtO43vVlmLG2BqsylOemVt25deqAIyqM/pwj
Ps35dQVzRsKbuR0hdq1nUQGFzfgyK8BJG8w8KTWp5FTlGw3IomKFPb2g8yHMvTGYD/ZgNefe1Ser
QjUyV6jUxEw+GSunFy/M85OJYz4iMvbcCziyUxvx6wdjExreBVPIL1lkeCbE3ME5xJsNgEgDZtiy
Y+McGf29tOzwDkcJFZC9Co3xmxXQRvGV+GpEW5xK1KjpzPCFiIRW8m/qjyHdAlKLrSyg/RvDARqC
5nMYUZ9jjCwvRjOXlzn5VXUuHj099yuf7mLamxlqVb4VtwkpcU1Cm7OsKM/AGouzaTwzXRpP7oyo
M1Y5IxXabeVM+Hhv6eGG9bk85XSkT4vZKErKRxHVklZWPd15u8A3f9m0CGZGbLA7UFSXgtQuOnnt
auLERKlazIRYs5SgD1CsLcVyE0/Q2RoZCJcBWKrlnTB7MpjOUd5YJjCEUPrdFpAs30o3AplXBXkX
UZCfs168c74zd7TpnilASDvhS2SihNKEgUrBTI5HxSV7VlZ79vp62++7r/e4hUSF3BFB6x/nZFcq
jKzFULzZgf+z8+a7qqipXdPqydGY/hwgVrF3SI3wZSQE2Rg/vdr+Mrv0eSqiU1ZAMySseRit56RF
ld061mtlZ7CqA/VNCvjE1kxXtp6BpvfdscjtlWOYd25LpWh5w13FAGZnyNu6zg/KBr5UUuel9aaL
CRpJoGGgJwavaMJFq2T/5lRi12dQSXJTYO+GSh3EuAe9kDpVGsFjHeUE+CXYhEu/Z4Ji9c8B5ypj
9B+GJGKeNEz3tdUAFhAHlreI5YEa+a37OoTDyQfXNIBH0h4LTzhj91aBdMbSSFMZbVOWjIAUMJvc
DCmEH9dWl0KeWsaovb3qAyiLOkueVEKqSkfbCgwVkallBhgpUD+GmiJMFua3TqltIYtgPVR2v0JI
erVMh7P9y2Vtd1NbTrHYph7DhCP/NJLF7kZEQlA7WN592JOvFrjJxhDkUA3ZTBhO0b93nv3ozI9z
zG4T6+i+M0R+lwZoNnJyhwT5uqqvSLlPyNclRrggejoZoCXNdUXEkvEGNAY4YVwy2yX8XbvzZwgK
lYWrfvQtB8/Uo4sLo9LPQYtCPZXly6SJ6pnsu7q2QKICHvKteK/a9Idj3Q89DtXEZ2ZR+e23EsUH
HvVpM0mWft34VSpcRZoJyb0xxnKlOkZqpsB2Wm1sL1K7OQqBybLOQwOSwjI1MYkPfAz5tB1dcWem
VJSN2HcMwsYSTklD0MwAJAhQJI5Km0WOnVjslNWMNAM4T5wMp4oAJaq4VQJs5TYvyJOnQYGtoai/
ZOR8lxLRfMes0uxsepJp8ISbc9zFrsBmABvxWEeffWyJt86l4eI2h0LKaJ90I9TgzHizjHNNfaYq
FCiOrn/mtcVhuj9UKv5lWRz3pUlevc7vA4qzXkA3nCK0YgaEWwmrUFcsoI3F3aY5A8fNfFhKycY2
j5PLyE7IBKaMJiJFj3Qikqn5xJlGp14RjhjCoIsCJuTRTx9j1FGWJVI1Fj84Vu3qMtJOuBGY86U3
1ztWu+WjbtQLiqnvcJy/0u6n7bjupheQGD0Y4xx3nfuCD6tAegrDCbkeK37mAeOLr5JplQcTuvaw
bTefpgvPqKa93EIqWU91UIEaHC9WPHbrGuv9qg7RBWYY9e/cz9iwsWmxouTrvqjIcj9C1/qq4/ni
JYXYl54GSDU2BJ0XS7BtYK7nAQJXAHT3xhOUzTQ9YmyuTDQR2RdtSOS0jeGgipHxDyFZT8XM3uVF
9UPO0nNtCM3pN2Q+o+UEtb/5Ifpyi+91fjYI9uKIFB8iqzyDmYGwb1pPsUvNLIoS90YVkgPd1bu4
Bakd5uXXaGRw6tKJ5TBHNlq63il1kehU4Z3pO/jpFMq3ANCU22gYmYv2y439tRT6WzeZwdZTGg5m
E+xs37qQKX6j3fgxB5h5A05MrAMzemRmvaMz5J8jSQ4kRjlzn8ZLhtDUFbtAUbj4LnEKVV4VtxBI
D7bd/fLq+bUYyp7X9g6uJ+66cEpf8+4SO83PaOyfa7QHFGp61Q9muNahue3SEDNr5G/qqKb7DCCG
ow1pQNTGBE5Y3zXGR9g6y2qh9r4qOsCkUEnClkS7Gc0AMD+azL4zBuof80dYG/wJoCGd0vFvkhaN
Y5HTnghZUiegrTY1fiL+slvdBno9+XC6jOgLOAjyOp8AegZj4phw3t1kI/OmDJ/ZKfZN/zTlxsoa
HImbOMTMWGAKN92Fb9Ta2Glk04HgJBm3BZ55kCW9GsWXKJuTQJh0SKP+TPcl314T680BRkZdZ9/z
rjMOTkMiZ+Mg5epnBWS28DBDSeDlN0A+U6QHUXEYqrfRcCE3XG9ZLmY8S1iJnm2bv7A0l6jmhUTt
6ZpTVaSacdPp+u33VTQnW+0AQ5rCwdmwyGa4uBR/U8TEIiMZZNnyaCLvegJ1AD2FhyQPkHBeN2dN
w7nIo2Jll9ZrOcuWySEPuV7IPqygqXTvXGsxQMRoNMz82ERII+JlK1lShNvC3k/0U/kJlntTzeVR
NSTCJIYGPxfOLO1bD3OokB5xch0gNcgXrMTG+dtUxCWHrbo8cnA/xqVMCRcSd2pxbF1tW7URDrh4
jLfrTVlMGgHKkhIctAvwe2iKZF/jsPUaEez8qNmgZm6O1wscwObtqFyiPIJuJzxQGFJ7HL3K1DwM
Oc62nDbIKh8FrSr81YCzthHfOHpAIDZ+yQPSlACPdo7UEcpydURbskRxq5L9uvhuRQQylqSOdol/
7jTeRFWAX3RqPIuZSfAXckdzBfWNgLSE3cc1UeIl0UiicVQlvMf0B8tW9gdUpMeB5QmsIwYX6QJe
tkYaJp5kPOVM6khvQR1bs0PRocTWwtBHKRFk9bFXZr2iu0DGUNTVRzEO/rZq8ROlVEddEelj6QJP
AdazHF0iBiHXG2VaQtUFF+snQcnKHXuOX4JFkFN8zHyH3s71P0zouAFMqUa7OvbLhwCV1Nl2TXKq
o6Db68RcXd97SvvpeN1qE86tcJdpq05wdMMiedA9vzRL/xCQ1fYBM99cJBrklNy3lTlCERyOseME
UMeoZ4y5u7QFbyAxx3fBCB6rrSZWooGaZvbectr+VkNUvGlqEoB1RDk3Ce+TD3ozD11+YqytVgDD
K3RCkQFwRfp0k7yRxNwwaogzGkakEsMq0SaZ1A/OYzhQ601BvU1iYKt98woqtVhDnNkUCsllP5fs
tQ0Nc5mmv/6/HeJqavg/2CGEzUT4f7NDnL/6z5//xQ3xr6f8yw1hWc5/mDYCT8wHeBpwP/zlhrAE
fpx/2R8c8R+m6dte4MBDN03p4475tx3C5S7X41bfEcJ3Le//xQ8BW1b+Vz8ENgiJ/0JgW7UDT/w3
ow0n7RHAirJPMevStNfuGgUT8xu6O6gPiPNMyB+g503KVgxeBFZom8XodmukWrPQLyEHwJueAnzj
GeG2bJlSIBNXBoz81rNgJWnSA5hdoNmxaLwBR4/DoVl3HZ6hgWkm/LJq3xvzLsdzCvif1n0RUoIA
L74NrJJk8srdWv5BZ1Fz6icIyZUrV7NWGJznJIXoOePRhVOhAQ/Z3VgjKXZQa0XwXjuUqLQZcDwP
vVynot8D4TIPLCerjdWNDAsj/eza3atmec1ybiDyeTwHftjQKBnAGEP3vDWNlKaTU19iyap7csGY
uZH1g8VThPKsJEMObc0xFMQXc1y6N8C7SCte5Jmdf+w8VGe0Fx8MhxldVgC8E+Ybjd1NaoGrc/Nd
FUbqo6qa+8ScTrOK49UAZJ9acjigPKd81RGtQ3N+yAaaoORqsUs0LA9plg+z9RhEMIGvz/Ai3J6+
FyykhZL8K7fDkBznxa1slvngiOpNMzG+DbN7d07Utq0KLAEba1j8ybnYVLXDh61+dR35uhVzmbhl
2cfSfTPbJZ4756eHjf+24SyWYxNmMRWEZ/CvnnWcp8a9YItYlkMXp4ZRVpfTuHKC4ZdsBlo6Rb0D
H78my4CJVslBrBsl6vAkXsE+YNla5s2e0oVsdHQVbrkENUos8S4wk3gQzi1E1QBwHB5Rp92UhJ2j
0OoPfQfJOpEsDezWjBf7CmwQwwJ3PDAyntB8+zo4eflkkhqCrAE6j8vY5RASqmAkp5zl2mr5bKo5
NZ5bkEO5ZZMTWqhNPvT8Dvyp22IbzdRKijy/V7V5DCmA7+QTKKRoFzUUl173y9V9eCIX4XsJUHfL
gqnfiBSWSu7H9GOV+RY5DesNH9NFmYXH2QyqvRqojg0knj1r4TNMABIFOOXZCDGqebDfMoV3GDpe
osHZoZG6yWVg4xPCAV6GzryyHKaNkEheAmTtt0Fts9u2LB/CwjwjV262cSMKQMYEBLF+QXPYBQCx
hUZMm40rGhL5zrTzvTfAhoedwqq97He+x1IrGnKaLZDxsWiUb2SfNHd+Rd50Yz/bedx91F35BG/u
xTSNfkU2hLsLkrFZzShM+iE6asvAzhEzZRqSkKwHa5hfkRthhKTk+DTs5GQNzUA3ImgQNHEM8UME
GYaxzxzbPOsESHc4G3LjJ8WbkAhdwQ2yCKqQOkgASts8jO2zD6M+dkSxWw5XZX1bIKuNotn4MHPr
1Jp+91V3qrqTZkgqB/TgLGXAGZNFdYS+Q7S1iBHnAiE/JQZ0+DisPoSrwiPoy3E9jARdu01GmLnf
YgyAK7liLppfUMI0O+b24T5RTk7uEoucrqRvH8G5Wbmt0TOZbQAU9tWyoIvFKtQllNcemKFpYYHS
fRBi2kFIL8PwtW2d9Bl46C1YSQSRgtSwrPB87ELGlpyC+Z6/s51sPgkx0R3oSQmp0uIuzhldXi/y
ND2VeFsa6fBz4ys3PKYDFoQ/cg3HL2gP7lMWJTQD0pZM6ak/duW4ct1WIV3xvjGscrZ+VBw59kMx
dEJ9a8C6gD5SNIfrBdCUBrZHMyzddzav169bpe3Rrg797t/3T1Og+by4fr3/z9Xfj7zeKBn40KBZ
Hvm3zetdo0u7oxmt++tLXB9yvf0fr9ghhD3YmXjxP2FQKtrpIDIC3A80ARZOwe9No2Lzev26dX3Q
9eLPczLJHkHrnwf6CzDk5s9df57z57brs693SHqGN2FHgM8EL2G+vd74P78D4/q+rg/4/d9dX+Vv
m7+fdv1ffm8SknXk555v/7z5v730nzf2P/6tvx/5j7/z+pxRh9XtKFlW/nndP49De/nEhLaEdPPX
53h92u8/8M+f/ucp161/Pvx649/+uutr/O2d/nn672f+7eWvH4GMGhilf94heRNiBY8MAoYwlpn+
8l1fLxyvbkxGOH994dcnXe+63njdUoGzV7mrtxwCPyK3h3+0POH3o0bHgxxGnEBLd8LLWrIaNezO
U1oBE6qiCNRdvDC+RvVQGBY024mxU4p/Z74dS5/d5Xrrn7taAn22Xmgc/nH79aq7PPn6Cn/u/f0q
LER5rb+9YsgYPVV2cxhrFkgoZlIz1QdEKASeXTeNGjfi7+tTQnsjXjAhf7uR4Ua/z6q33w+53nF9
XhhP4HbN4RJmyX+yd2bLbTPrFX0inMLcwC3BWdRAjbZuUJItY54aM54+q+Gc+M+f1KmkcpsLsyiZ
Iomp0f19e6/tMw5oGE+jwq8MrCkLQ39MKpXn3/x3wWawpugzU8bYmkRTUiJM/HA6/LlE63UoqM07
Kv4m+7e6IZqB21XGMWMOrESy4Gra4Uu0X4zkuBHL+T1fcTWGYvss6mFWncT1we1hfv53P/553fpn
HI2acit9bCH64wRiBE2xONlAR1h/fZaxL/dStgBJ/IVyt22N30PamFXIbT5x4TPUCq/jKiDM747d
Stuha2DDRSbt72ApEoqnmCi6oqP4Ak4Kffc+6BVAZX1AMcMcbUWrFIqyYiuC8wyBxVcEHF09W3+s
FZ9l8CqYHC4pqOphrDKf/j93cwDGoF24A5c3reK9MHXzoGT8s4MqFiJqFR9mUKSY6T8eejAysKLI
paIfQJ0ttJKDO7kPaCjgzljLKmdsKCF4UA8VnQZMjeYAPme9KijKaI7KyIFnM6xkG8W4aRTtRiju
jaYIOMVIultsmc05lWSdAlmDijM0343avZXMSLidcajS6bFY6ToraIdmJZkMir4zKg6Pbu2ceTHO
Pqw3cqBuhCL2CMXuSRXPZ23Yrs9GED9SsX5i9XsUdDFlBB1mJ+uWcxH1SmwJHWh95rsxkywgQoOi
Ca3HgDMbxBBVhDxgAjAH6/4X6iCMikrU5I9rz5jOOLyiFV0UAjHSFc1o/Q6zgh1lK+xoVE/Xn3PF
QoqZ5vWK6Ln2r53fyCRFT0oSYoJxndEFVyjZPw/RHINesgr7btRKYy8cGzzp2mR2Zg+In27OwzEl
FnjFxf45Addnf/vd3PVUcSdCGOjZQg0UFULQaN8yC8zJzbTrs6k26S8/uyJO0K4hfCkTNbgQffjP
zVm74+ph3WTSPEgMXsYQ3S8n1rp561lXLDNd8d/HQf2PF+JDFPpJVyTgdYPXZ38e1t/RnDARp1nf
VmFAjBTgtzpAWwlcnlILrL+cZE2EStc22/WqW0+h9dmfh3UfrD9yN2G6mtrHP73uqGEQXx/W1vf6
bM7172MU5Yg59YcuGak5eg4hjr+fWjY0oMFzbELmewhPCvOUrme1evjbj+SFYTCNwsOf9vyfnvys
xUx3VA8+MkFIcVqcvdGaYNCN5lenz4SpWORRrg9x3Na7KeR4gYgPj5ATcTz2v+okAxqvzqd1/w3q
/Fmfrb/782OXAzIzpXEKHds90C0i+pgQYG2xSJQdhcSWiGJ/qok9SkezyeEoGe1h5p63bpDN+tEB
c43aaACL2bIIxHkNnggDiMmVJaezqaELgmA+KDF1KOytOQj3nMyI05bZ7LeZqo9OVnqJkvR5HDtw
JsRu7gyJfGX9sn3mwVUiEBJ2r+lSbub0+H0VaBiPygFu/kIi5ags4b0gnjCateN6diBqxxsb589/
9BLrsz8ng2hwRtt4NsoykKoQOam1kZ1/oEuzkLSUSHzUAwV5jKYdMJqqlWdMV9zV/DE555iVI9+H
O9wAy9Xj/RD3r30NtYfSb7RtcloKDY1w5ah1LklPmv0Sj+lNZ2NvEm19RestA3sRGtc5vj+HlK7t
3PToTHXEiTCCse6ICgjnYq64BITC7clKzZ4FAQkFmRq+O5uhzA51sC7rz0ZYIRvLuNX6+AfOZamT
9wiLLMA81eKoY4I9rXNjVAG7vNdeLZS7pQnZB3bWTrT+g5eS7ulJ+Ty6KBgFzdr13e2KX9Md8bbr
55D5AB1Sh9SPWVRghSvIUza6jpkOHNSixZsgM4yh7ShrOrqVtk8641LD3V3gVfC79X+XFLSBbLvn
uGeswXn0EsJ8wGECqq+1Pxcbgp/ZRsYNqEiR8HYTYTVnjOYvjoZOMypKhM45FB4dAdtu/WKll7YH
mpCXyq/uJXWBnb4IZuG/4pY3jZvhG7VekAKEcYfRaO4HzDv4mqBuqrv0+lBqGg2/Vv+yW65FDyXD
0upPXtgkR+yYVdedc/WwPusVzC8kTe+M0Nk9ieFeeFO6A0HRB2g9EQPKHP7u+gKu3lPmfohBYnhM
0UUOeoj8FvUo9lBaQmrbaFTQX6FKvWlcNeiqh4FYmvNAkYUGNsPMvLwRYfUaad3CYhtf3iIgfQk3
g9rkKlcxEmxLJKj9upL4s1oEXsfdYd07JHow7tqJCS5fw2K1ghhXYOD6zFuFSX9+uYIZtXa+KTQ9
Pqy/X5GI67M/D+vL3D9/u/68vmuWlPGhNjiAI5TAv7xufaqbLsp51/31+2/X3xXpeEpKnVgDmBV6
QZBgnjfbkZr91sZZjJ05fSqLbLn1FyN7nGW4HNPxMZVogSw6owhPVQlNm4lGQXUaIcBzyLiJxgIH
xWzuFlSH234aXILNAaYtS+MGk1u/QTc+FJ6xo2Rhk9/WIycuI0TeFnSNSNJ9KHL5I5xakopq/70q
QmIfZ2pK4dCIwG77kQhAapKank3ncVi0x8WMfxjpYfIsZOiWB1koGkPCtCOJTB1HcJkl84eQyWWZ
KvfFpPZ1pMTU743BGXAE36z/P1r5iOx5RJlEpsVTY/Qv7rRMHzYu4CCBAnPX0Oi6K1vsS6rk8hGb
1WNJ0N4lUhLqusUc2aHA3a3/2aJDnPrso/WhN/eLW5/SCM2AjJe79V3Za5zqMNtv/QQarENdmM4A
H9d52vc4JapurHGkODZc7WKu4dkAFnyo0JonGAO/N8YkgMQ5/bFBnP464jFbN2Lu8A+B8LcuddsY
D6x+uCCYrz94Lq2FdgYYHeoyvAqQozf9BO1p/bYLNYXFd7NvhSaXg5g644BXQ9mUKDiqb9XP8bSN
U9e8GUXuXZ3MU0JrtXeiGOdll1gPQzQbF4Cg5IiqvTML+zggVnidy5Qs87ny91nbjd+LuP79l3FF
dGaH7ZGUWoEjifCx9R110nQ3RRRO9+ZcWLeL242IvPkoI67uPPIMMZrFFXHVstgbmht9OOPvA2yT
0rRLZOueaPb2z0m2PK5vONYYZQbH6+5on7t3VYVpYP2Kjle+mHrcsizM8h0IkIzYqHT6fQB1RKGx
Ob4vLnFnmYnd2YRp9bKgKlnfFaGJoYTl8rYP3fB+Pe3Wd8Ux/4NqtPlo6/grYy/DlKC+PqmdARKq
6jWp3MAo6DbNDfpzwJn+lchFKAqzVf4oe/ts4/d/g3Ha7FkoR+coldM1mjBora/oo/LkuFr6TUts
NM6zRCDIgHRtNQdPnV5UP5LJPoROMn/rk9LfxVazMFWjOoqf6OiD5f79PsWMVRNQwndmW+YujSzv
bPhh+zB3HqVN9T4OoosUnsD33KESRkpzwfyhjMktQ6m7viIqKjKKhvB764t6l9XFeMPCwLinTFwE
67eVKBrI0+veo9nkcIcmN3qvaO71MJa/38NF5lt0jve+NOj/J3Tel7KiDp3Hy/D7Ff2AkmhZ2g+v
daxtmtvdpZgT/c5RmSDrp0yMAX7qfSCOn7blpFmX1o3rO4FO//db+IPi5eSX9QV6DVUen31y23XC
v+UWEf5+lRg3dTqLz6F3iSYDGHoLIZlAKNcg7nho8x8oTtSO6SsD9Zg9WrcWjqvbnM/aZnI0Pqlr
/v4+je4FvabFhB/K8JIk0Pjw+eafBMKv72As4CpLbm139SB1ZAu4poHGmx+D/ba+gNCSGZdpA/fO
mOuLjWJ320WdjhCOwzMMlKm1Wv6kpUMpEr32I4knIAHDpcXaXg6Pi6eB2Tfc5mebQ4t3e/ujsQoN
RCbv0XB+3uAG9nZDmpBD30VYQdW7+fETuB7nlSgbeOXgtW+Eodl3nEw+57oXfngcrPWlmYXDsQAz
80jC1nCssjAn275yHrGP9b9fUhLzSWqU/LDFmG7rrAHpZ9jjTea01s4c6uZNz5uH9d24ep57HQ01
pZVs33FJnBtIGPdj5dvMfIDfW7h+bfUdLRa1RNG62hVZqnlk8qQRJ2SlTyKiJF0izP1ZcFbq/qC9
AwMqt9E219oIjeNk3wCXQfZVcHnZi3237h7X9F4HXSavOJub/RRNBimwpbyfMJsGpl2rmdHb+sql
x3nYD4ZxnYApHUci0nbdIMGAN/3TKOhYry+bVZiq7c/vwMMQWRDCejvqUYwzGjVPTwTtt6XPbtdt
8Wsf71sPjY+Aiv1SqlBhwBP3kAxGkKaccMZAWCVb3bCS20TLIq9DO2anJB7mg8IBPSUDBLD1JaEb
7T3aVe/EeU9bz/THW2FqFeFN+JqcpO2+GYVxs76USt1HEpfcJ1GVAbjPC7JbpurkAgG5uiC4KL5a
9o9eqS19qX3PeiskkblqLwjB4jsnzRJy6fLuE5ID6hznx6ShgRh8od1bhQ7zt7HjfYhY9k2O8+36
XnGn/9LSKH2mvwBuaeqnY79w6xYRFhu+tfNjSJQLPzS++QQs7hY3nm7SpYzuSZ3QqSLyfdaH9cc+
8kGw6ZxMhhqa1j9Tf7++worO/98b/5/0xg0fzt+/6o3ffiTl138CBf7+i39vjbvuP3zLZT1rAeXz
LOcvrXFh/AMqq2d4Bo1q0H0W7fB/dsrFP2iRC2AvPhmMlqlDc/33Trlt/QORk3CI8jZ83TZ98b/q
lCvs61+wsDbYCN/SeSPfo1FuuH+jY3YipWM00acGGuwQTrhRdmZAN0BNftAwfe+ftRPsMKyQJzS8
f9lRD/8VSmuwgX/7cGgnjgNNzWdrHONvH16VTtWgJliOZCZv9CRYuhsIKeRowRkhlgLvjOd+4cr7
P37s31iJPcq0QSZ8rPzWNwF23V477JAEUEWAjeTUe0I+/vVH/p3O6KF1+OuG/g2+m7k+Ns2BTyQg
sF+uhtgk7Q5/5AwNKn39159lCwWf/M/71TMMD4CEyXTMNoy/I09bCtHI3xp5jLoxPMeuOAjbup86
Hzls6TW3CTGPO6vyUKn7qGFnEIy3xF5TIGN+g6ohuxVFuezQentEEvo+NSgIyCNBFMEiC/hrUGM2
VgviYxH6WygAGVQpsRJY9Unstn8Ojb+Z2B8baxQlKSSI/KRVdIeM9RKOsHAXpxTtNezvrL5ubaYW
mwQg1hYECql0jbenfUx6BGjUrsJNwTyS+jlwVBZX00T8hFyQu1pucQelMj6HFfIDG6KUD8dSS6YX
i7oiGBnxNIk8fLrtE1ORf5Mj8QX6LhR6tI1YrBhxaxxd+cEsgzPP+ohn7iIkgL84RPKMZU/RPHfU
gpjcQliTYqwC03HOZdyfRrP7QSbCnRku2GpK68sp+tukbt4tc3gZ8SS0bXurOePbrDIVBciVDSAi
uGxuuEV5FfRKXe62UxQszrDL3c8+AeoLu2PaLIMN66UfXyYsbUFdy3c9ajgwJonuibYnMjfG3ycw
I09M86gtN9kPwny+LI2/G+Gz48GHgmHyVmaU1YFH9LdRLtfKqA71mM9kZIwhuHZyWpr5W6lRTcqI
DO8wJPVIp4vcoMaK1Bc5/s62q3cR0UVNIJj38xfxCy+xa21RxQSJnF5IP4ohhZKZXLqgxMTyZVnF
S1T/pOrz0bdNvp09D6BE2oJBISEoSwuCKuv3cELnDCnQLD0brTfFlbr40kco4B0kH/U+hTW96LNz
P1cP+CiKbdbCg6ZPldSOp3LHFQHlMXIYrmo5bZcSxmFWYSU328sCOysQRT5C8qopE2GFJfUDiX3R
ste82tyOrv6rNdnG00SbAzOb/UXKMyq+LgnsgtUlkvTQhCMu0uRXm7EFBfGZGxJlL5llwD+3lg6y
mPxGzofSREPCALyKcltMuz7LzoWiM1DU/GIVR70w4pwzF5Voh63YqGBsenyRxnZDqAYLLYgBkLKe
mre5L46Ni1U3Zi22EW159Q2Jnp/TJDeMS5X6EWs2H1KhjsM51+JTl+tA1UCQ4yrgfbNuBAFaUijQ
t0mou3AvG8kpwx8MDfQxDjQiIAJBmMP63gPvRWxhxxhPN3EzmvJQE/3Dp3eEveALrM3rLJLfpy/o
NhbRTUWJwR22k5dfafOkm4GOPlYPD+FymBM2xdaFmlEjPcmQ3zuw0FmVndR5M83lc1aMd7NJUgOB
mO9G40bYSAbs5rVKlvfhxPiSSCsTIP2k4OpO/5VrKpgz1o9oYvZcvqj3RXrqdfDydOgIZ5IPuLGN
A3mGt17dvWglqPW0Z/etZ56eEe3lDbDUovrdNLkM8wRWXpqGrJER7jjqiqsEXgBx0JsYkB85vBOl
6KCxyS8anGrTm6zpIjRkLIK4OplubqSmfxVG92SOKRk4ig3ElWqoB8uB8dTCoOptKbE6jy+DYB+3
jnzHGorE2O+vclaobZ+kczgkGy7nORhew0FiaHbQjQC4AD9PLGjA+AmdNScbqS9wmlpfXoU0BUYp
Sv8OIVSdvOTWq2xA6useummncK8Odc/U5YKMM7gg1fza1TXGbZ0jTx6Xml23uC3ZD9jDZ9grMCc7
aCVUn4iFJ383ZKMoTeouH5JG9lfXMlANM0cEnzHt9pHSbfjo1ewK2Dgv9mJ+yZxUScsH32e5j7E1
I3NPXrqJX5Z+dU3gzMhhPPSyfNHMjO5lMoPBZ5Wi/n5aur0jqjffHF+aYX6RftFutfAez00d6Mkk
yIWYXhDIEqyZPPUw0RhUM3KU7S+z4nv2oxpjZPEuE+elKXdDVIuNLy0AyPOL6XA2MpaRXGNdRzu/
GnpxLXyIyMTaD/BSI1NdxzZHdJnYXa0G6Q+Ry0b3iGlymiIKQjEfbI1IxaUF0MquoClWk8R6aWN2
KyplEUwaYxAZ8ezWONo4WYq2bERYnXD/Afc13cocYvHiR3JjSvMrERpjZ5o859390B+apXudsyPl
QcgzPpsWUU3eTNp8an35rnbJDBSOL4kYOuJqKrJ8hs25rBtoaMh/mj4+rye8U3fvwBLOJVWIg0/2
OJ+JTon7aILSULTdd+7IRG2a8U6mHHA/nKEHtMVV2GC0mvo9tqJvMosVxBX/u1gyAhD8TS+Aq1Ao
Pfj0NkBXWrte5p+LoWLF1ajmhDrsNyMjPEaqBvnSyU0ykqQKIbkC53r1RjkfK8TnYPYgsI2ivaZz
CUnNlwZCNvdgKNllrXw7scSIQFwQsWhzgHL6AfPxXR+2t02J8neUDHrqzhd3yJTS7mprKJKcKn7i
Hn3DIUSFNFTU+c0o8MaXehLF3nbQF2UIIAI8W7+6iJqr5A4Qg/7cGqz9Wo9N6PDEb2On3mkLcW0a
V+zZS0ivdbv5xScKMSWad8coqx0IBIHXmsTRNpmhmrY3cnxeomKni+wehSirbMwYZMB732Qj6ESr
UJWYGI5GDLvCQFtEiHgSdFGb7whsN7fcVH+2YDnqwgZQYBrcAKdLxr+qQ5Y9h8ATzcF8G2Nt6znF
IUfmqIVpfzOmXX+TuiB1Gkw7ZWFeFg1/od3TlUkScitH57srOJWbCs6pPpnvozGeEU0HZQzlj7DK
/jQAi63GyL9fqKzFMCwZY+2PKexA8SGEC4axRREJ1RlwHRsVlx67M3eLfepnz8MCzNakDUtTKP/U
qqznjrxwr6B5DuRW0xm0CbVtbDK4q4IQroVorNbkGw1jd0qbEkyfNrqEB15BfnzaMwl6Wae901hV
QZUze4N+ciKQrTSEGBa0Jxj4HsnKO0m/87apSaJBW4Nf0yYAREzg2JR6W7DUZiG9eEf86Bdzae4t
AupuSJane8HgA6iNqv2S7mo7mJxBP4JDKvZo+bd1mSArEBbSdLDEG9xsUJ0XJzkO3vhjARVBdxXu
2uAYO6qoQLGHZ6/DPOCZGjSgAc9TrHsb/p1RKcD5s8m6W9qfjHbjjTtMl8hajF03EZgBwO0ZQlsF
3CL8qFA4QgxXXwKyXjDMztGe701tufhT8m4UfgKtAGWdTV2e6wNvWIymNrASwE4VOV6ppr9pUUiC
A5larjXpx6XGEoaXpkSBg5cv7VD2swjFVWM/z1byaMUC9hmN6LNUpEvZGQbk4xDmJRYoYsrwvU2T
d2fnmFcT6wzJ8JjCNT8l+JB2joApIT5DzyafE57bAeKlsUw/B8FFFcZGfZuk+YkBmElBh0jZ67Dz
x1GtH0HcPJYYvzda0/5ouTR3Vf0zKTgh4iH+YZsEts4L1p4U9zZmuAUGillt07kLdxN1RWf6ueiD
sZvKfGCiVTFuLxlXC0Nuo/kJEzy+/HpGMVAkAsiu54S3FJmhrWF/F7TUkA3k0XwxxhqtdU8Llv5J
eWRPEFDkFgY6SqJk0ihMLpMWPuTOzyjnYLdulQLMK28deLU7mzTMoMVWMlVOgpMpbHZWknxm3ZDv
piJhBQLGyPZdbafqNxsWt8xsvAxTM8boDa0fuUcQxp3eALSkmfpLAsqhj8wM/j04Jz9vxCEbnQ90
N1smW2AC5fBQQKCsTcr3Dh38kFv4Pm1dZldj92uS3IiJ/PtkVTQEhllaG8pOzIULAOgW2uK6jrij
k/fJaZxuO8KLWPo4cKLMV8ck1KkjKGsrIy8h8/ZOJMR4WrHBvgopO9dx9ljrHfS8IXzOqj5W/Fxc
eT3TFrNtKjLrGI8AlvmwSMkeA5IJZfBiJ9lnXI4l97ZTL5DY9Lk5BJNt38Hv/9mzYA1Ek/sH6Zi4
2VhuSVv8LCLzV2mTTicdprYYKMFImRxXF4kx3ufm5CJdDVo9TQM9699yd3gUNWZ1oxLslzDGgg/P
IzfD7ipVP0eQYRqL9E6LlI55CqHyYrut5vTF0vMY1+w4npij3oFC3Js5yJHEg2RmmENzg56r6gyo
I7h2pynD/FRKF1c6uv607VlsWJzSLgoWVgp76JEtlrNwb8lpIJXQ+9ZlRN1JW3tKagHWir5fphXt
IbcW8vdEtLdp/QwRitZGtkxi55rs2PToD05yaznhU3hLAKjz2GYVusYwi+F7nck+AIRA7B8yOP4W
hFCq8sGdpStP/PQpyHbc0gXaj/5g7yK/a/BI0meYhoNlv5G63H1Muf/kWnN3YmYFPmdyQyLJY3eb
+oIhfHQuTISLwzBxXfujfz8uymtNySCGOxCgKysJWsbE0+nms2Pa9wTBfdoyn7fCIEIwj+7S0R9P
JSjuMHdHGCLTp+c4PoMi15nRInkagcAAGgbswd7ldO/GXZWm7lbYEUz3sWBFZ+Ol6ICE7yhCX6ZO
XW6pHI9oQrZLMXjYVxdfrTY5Pf0sDTA07kfhaIdhVGcapvet4egHSuN4JMHuxqwYgaNgJ2C0hH1M
MnyiWWdasadFY64fN96851DBUdhSgTiWnu4EIIr3Q0u9ARC2NmAV0VIR4C9c8PaT0jDWt12ek2np
kjMUMudL6mwb24sEv7Ovp0nfEq33vTTqnTSGjD56/im0+H1Md1nyQ+LosJnVbGqn+ahsjXUBdfbM
sFGBhZceXfviqYwsQrfCrLiS3fGVzfPJ5hYMQ6WEDZfqM+M/5y/1Qlo55Xd9JuCV/uZpruprlWgf
dUTSFvNs8Ed6w+0E+/sAbtNlmrNpXf+xi4d2e08PjHa1lOB6smJT1mSum6VBkE/S7JdMoNWn7R9U
1SOKYHTBXQVUuso+UwvDll4C7pgVpZmPeSptKocZ9Jkw3A2e8h32lnGBWHAjkZkNzqs2iZLWhEMp
3ABI4FECS8jVisMO/nqZODutCao+WfZ23X8Vbf04FPGTKMPXkjp54Obg8r0YrCF8Cm0ntBtLJwez
iG0Je7d6qzvH3ObEIkM42ZnUozbNCKbTR2ElMw8W+EIeGi3nA3v3Mknr2ib2reWCN5V6lR7S2tj3
uTWhHuTb5K53tB374i8OwRBReqshK92mHDZmtRbJIznfErkP0W64wWfNPtisULYig6ifNy96Sf1k
okMTTvC5s3aA4VkXDy6JJxRg+m431yzvugE6eM/EfuOODIJhre3cZnjorElSHWIQ73X31WWStDdK
4lRlTygCOo8bGvqn5EHTveE4KzpxkWL8jV2yRw6CTmFQ1uwulCvMkUTvQakCPGDl6YHF0UCQqBGe
83AiAwYmQZGVR7eqCLjyxEs9J/5ere8yp8Gb27yZVDACN43hvDO8pal3CPUZWV/MFjT1XS+4HGOE
CJc8ZfqDQAJlv/mYj+03UXY6kgmcVANIiwwxPAMKLD4LzMeM7QXLqL3tDaMMxradt3PCEBaH4I5K
GyBbnG3cDFvHBAeNVRuS4YyS4HEu5nE/E8h+1CwJoJ+fqry23vpUXPpmHPcL1FoyPRayBbJp56aL
D0+01k7YaumraAVJ787VaizrpmQSFKqhPtPFWcdDq00EzyxeyowVQG/QzlR+rSgqgkaLnKOlY/+Y
F+szbpEmtfW9KXBSWqTg0G6dCSofJc5WTAo1EOixWKDUjflpMM37vKkcqMUghCOgy3XB3bWY9UAO
MQWnRoFbWNire7Xb+wRJskxLY1ZNvs8N22ljprqh8Cmn4f0Zl+atWopD0QPX9ADWbaeFJbwhe6L0
XI+ZnAgffAsB1Ag9qdC5kGBtXyS0pWpa5vtpHN/CFLSFa9KMzef4jFyMybKwQM6P67iYwnPly/vE
NZ5dHB/g86LDGA4d5o0i30mbUmvjvIFrp2EJRUK68mddaN+RQnvbNpvy85JxV8iBQI9qB5qOPBkt
0wqj8va1TyZbNttbchBIFQAVGgyMvWQaOPu29F89p0WHZrNP8Ym2OzAH+8KTW3IezvmMHtAprrFG
1bD1uWOOU8WMJduSsSzYM3CeXcHlQ6ybMWclC8qWCEt4ikGcQpkY6G/b6vzqekTEuu0R4l40+W7k
zIH6CIe7/eGGNuU69BlE7NwmOcq3CO9WJiOWRt9JsBgvkAbyeTpMUp6qwtDPHR1AeDAgT2cj/1W6
7hBkcdrvHbR6Qdh33a41OOc5uencGeKn0zcUBXO+mdTs29zS7odU7l2omGVpFKR5mNmDXWufZbZN
oox0dL3+8KU+bEY0fUduRcY5encJ3Vlq/yByBuCohcIUVzE86jQq0MvSVFBsy8Q85PMMnVsWx6rl
nGNTmGX14zWxyotms4BAweQEjZ/9LAnXDvDYpofypVom4hnrMBgcXW4aWrjE8TBjQ3m3mXpnCiyD
pJJWFBfHh+fB6ofcNs29c5Azgl8rtWeBW2ibWKMTIEqJdxjeuDPKAtKFSyWI7jwDUDRSpcXQo95Z
77zn1pu7HcDfbWZmP0Y8wIrEdEWhtLQ+HLy0puVbkuEERFrdRRMNHCUOuw1QH4OWu+PjXFdFwIXa
eDU296Pp1UyJ3Q6FWfUydrZG6gbtgNDgLmH0am5tEk1juPejRgEatlsOqKIYimftpxPiXls6ERT5
IoI5dq7NnOy72oI7iJ7UgbHe1PWpt5uPxjnNODapkbIkb53w0w0TFRB9x+QKK6EkAtTpmRYYqEdc
782aLBUchKqSUNASPSJepk3bYGVGqu+PbIVXyY9Mqhwkn+GU2igck11FOKFPrjTI9fzOzaBJE868
jdJ23lWPk3ux3FmjxD9pBG4UTBGReG86Ge5rt71ENbYYCH7PQPsY4cn9GdQiI4ZkrDvxNSrjkyMr
g8pAXDGXtt7CDFFBQ6qESXT61GtXZqgfNQ7NuZ/f0si70Ce4tgR2maN2rhOkjQtyhimb62Csq6Ob
sGlyqj4oDL4lk/W8aPbziN4r6cZbjZ7jJrN8lLxK1MsZ/9G6yxN47e+25BfoUW/8tte3Mx1sRQra
0Zp/zBHdo9kUhJM4ALfItqGO9a1rkF3WiX8pOBc2lVX9sGA1s92MZ9LiYX6FWPHezB67xcYY03G/
Iy2XgmfFSN4Xi2ILBbgwRbDed8jBPstcoAaZ0YwgZbablOwlCEhQueNbXG07g2VtTn9oC88C95yN
sMP2n5BDI95kEagxupRho5O85GUHWTPndmizuKnE+daZyVaeZi7JwCcz4qDrUARGrxBBnabjtRqI
eBLTuwlWmIX2fUt9aZeSNBfUgKZZSJLu7Rzx61NrMt3brK0WctrE2+K433R3SPCtMHWK42rc2cCr
OuySdkziz0DI50aPeiad2GsgNlKBcnuVNcOQkBPJZdjArjs93cda8imzebprHYb9REtohUQoSW3W
fsvctNtOCGI6/OrJGCwld6OiN0dTui3duT6ZZk30UQgQegSXU3wRZ/RZehaEeC5zx2++T4r+08E3
GLxnTU58XgpKCHAMreSI8BsmRguV6dwLADLRTUzJ5V4Xtp11dEJEzAaXFYGlJKkXVy/vOIQpA+QU
Y24jsCLwe6YlwoBsaUSPsukpoA6QgecaViD/0zSUiIxxgOaoXdsSI4jWiIcpLavLSMfhSjLaYOmA
UxTvV+qQU6bkLe2b6KwZebuHhLLXKj2+Ib9K2+jSfXGa0T7m9gNlgeQgkbvdFMxdoNJtmqY2j7LI
HgcxNHeu15+qLpeHpYXoCRA89RbtNqus53iefiIypzdE0f+GyZ68caw40KbC35a4yDchq3kCtbmb
tBU33YgDYYYuIxX7zEMPRAFQPkvnpdCS6ASwJzpqb40EcN1RKpAeplzqV42ap673wkjjDVLzEQUA
d4PJvYscbtke0TeWRgGYJDJtlzu3jeWFW81BuqvV4tmBisL1DMzW8f19Erb0RifaiDoHbx3oUSyA
+YWr3DngNZs4+VxPXS0F23mn5xhvs0bNQGPKfqP2i5BqJkKWf9FXhhb5sEU23CULIHMI5bQDQ5RS
9fBuT+LOGxCPr9c565VfluS4m+mnTJRPuMHBDSSY9B4LGm2cBmldAYqb48N6Ngy5D7mN71ip6VaT
LdvOo3TRVGpGRB2xSYk2rcqKnthMIbQjm6BWoiHHPk5JxVvW3M1iJVZKIRT1hucGieGYZzP1P/yR
NmkCgabOvfmYZswAUkGAnG7A66gsyB2hTb0jH8Jrbz9ZFBbPosKqVOU7hh9Yg1gqKf6zVENshm/L
59ToaX3LkSW79isdxvlsYOPYloDiXQFvJbVIs59xmLkm6w1zGck50EpgPCyfWHsxc9SRpk36r8Qg
+wY8rDgP4mx07s+ljf2z1UYob00bKrboprv1Wd8OxpYT1aChPyV7P0yImfbKCjKYHyQ6t4gOyz1x
I1glwARVQW15JWiv+gVgcnYysiMhXdgrKD50BQnkOEE2pQoMmT1G68h4M5Pwhn5lfjYGVJoE27HN
EEXva92KTv9G2HktN6612/VVXOfaKCOHU7YvCJAAo0hRVLpBKSLnjKf3QP8u13+0290XW6Xd3RJJ
YGGF75tzzGIAwkatAflswKmH9dGDMXSGEmFQsMiiOzjfX6m6xEJCuKKkgL/Ll9PnKlbcGnQSIumX
IgnHC4kAHCWjc0hlhgTs+DMXDdqksknXRgIpR4SB1gsG7X4FHBBpDUPQUcpO2TUaxzx05rmzyIVo
45NliSnpJIgIg6h6wsFONYrDlLATo6ZxQil+nnjnPJNdvCdXhl48ZO2Fz0cuZnEoNCoLcqW0666C
OmQU+sdAA16TU57ZEnyABhErJ3H5xSiq87AsaLN2p5S1yIIXB6tQickhjojfkKLpmxjIfdwqISNw
OPecI0D7Ni95XrmU/j/9MjoK5Is4qQJGQA4BKEP3nQHXkN9oBP5T0ArCq9FvDIVMiHh+KKq+W404
Ey368g4JcKZKvbdsDVD3CqUWNe7ZINNaddQ40pEaaq9yJM87cMUzb4rjPvFDd1JUwXmB4T5lhCBW
ZXLKykp2c5n8dC1pNmDrOlfy+zdAGsRHd5Ri0Xm71LVu+VQW2yGSbZkdqz0qiWKLFv3PSBF3frNE
RJHIAIsz9jQlmFx2N0sVfOwPSA3DdTes81L1bzLHs7LHeif44YOk1r7DwgdPNp9I2+E/ksFOdMd3
vo75YzBiaxfkQKMkVERlJr2lLakJY5pK7sBodFIG78ZPgplg8752M4Hmp5onByWZvmUaIk6HFxHZ
I/RNNcmf85BmJ6lZFIfo8m/CcdP7+rCXoWri6/BdXWvZHcmyO8YCgw9lLn2iIqVji1A3JrsStUlE
FHOwaCektaYaFEqnfLiW4kREhsYSysbGsmt6fQhKq3tDXZMOiC2qsM6DTKFTn0cO4abu5YKCHjTu
72CmSrtyhl1LxXWdz1gRIs5DQaWZGyk17kojkDh2WJhIfn0pWMV3ipTDXURp8P++lQm/W0mN2pLb
WqokEOTN6V8/Sv+Qv/r1b6u2npXnX78hEh9iyNopYgVOFni7WrWH4c19pB7Pr40zMi+V2L+JAUFa
c358wOxZ36WDAuQnDxSXk01m+71soUCZrYvFE2ArEFVXY1hanoQoXlgI8XFwZ4XQFO71mfTxpkH/
PBkLwlx+h6D6lVymAE511KbZppz8u7JBRhta85nPEO3EsmNcL3QLpLel2Ft3gCGJ9DOD9RTI0SWP
6B4j508QwHzhfEJvLaoAV2Ly04g8qK9QyTIEw1d/gZmn1oEw0W2utaC2yvIFf1NLJWF4IUDCzpC+
HkU97N3BBE0EjABfp6Ucgxrj1pRyDxUy+sZy6Db09fHGdFGyz7LRtXBXOlmZcXjJtP5YFQRiROXo
lQVnPZktUxbnmwggRh35CTvr5B4Vb70RkuI2QkP/ZTWc0X0xN+PPk7LuqYU9pyflFfogbVq5Pes1
nMlBx2QN/mJPTSpHb9aTfJb22k6QBaYYKVG3Cro/WxPH5YSFz1Zt7cQoviktsknX0ieryJwsgnWh
+SW3d1cHHZXSimimeI9FhiddRZ4HjoHYIqU49YNhrEIqh2spaKwdXfxtJdJdHmRgOfimadiTwpvB
LQ5EQGiwJ0jVRAo2RCRfGoZCCNzMDgqr/EkR5YxML6teymiW29BWo/qgdTdUOvDA5mkD7qPcUgCM
7kIRAXJqI5tvdoUwfU25mTwhqMBsLO36MBi3eYP2A5Fvby/gFnvSqOXlfduvdSg2myRnsKPWWlVp
BpurCWl9lUmwBocMkh8EnpOU5Sc+a5LUQvO+LEHnxCVd3GqiNQ17EbEzvMC9OmqbNKvhgstI5qNm
+Jbjwe6KxaW9UDHm4jtWtEdtmD66EA+jEakHzdD29N4I5V1iAST4KFSWnpDlhWucQQ8MYu2kTpLP
Dppwvzac1asOZTvqLh0wvlhGX52JKPIVcc6dpvB1B9eOsc0znQZ2lq1Tulu7Gj0qj0pvHH1LHVzN
SCmacSD36jYz97CPom1IXs6u731rW5Efths0PgbDP9sGlq7sC7FoOINY8gFv3+yOWEBAusNwSZRe
OxU+HfY4PDawcE/ooYAsyrF4NiSfqMdKyb2Zbg8Kl9p0kE0H9xJ1SEeTtP6eCmznDIIm3Cu4o3qB
7TzIjvHaqrTWa6GNHipVUG2hrsSHzqomO1CN7IZkh6hgo2ADjO/MtmiUbyWfA5XKE2bruV8/Dhxj
7CxO6kerJqtS06LyMfDZm45ilz+2FU2kEmLQo2SaCZUC+sJiXaY25cv4sVl+qTzV4SO1UERzUhI8
+hP9pZZN6m3MERGksWXemJgoyDelcUNeVdhSr9ZnP7HW0VSACzCRR5k1isRf/xuHINQ1vxDXY/Tc
pTouMMDTtm8JtBYr4RzGmrbFuD+c/EDtT20bDcRclcqhC+ljLn/eVhgHSysDvpMa2rGR2n0dG57U
6eZjm5i3dkAXmc/v6TigR0+W9oIgYZcyg5d4bjWYRjXt46AxHH1UJa5SPG5A+NdYfTJq6z03AtW7
5KB1+6BfOW2iutYoU+tEKRf0RmtRmgjbYEBPIawhUvrehGk+iKJUnGM9Hty5PA3wlt20SozzzDsW
Yv2QB/HOinGokyJHi5dCOLVXi/kMJteGs63nJ7Wxx2HssxDREVRLlBJqri2CHcKNi7CmAC4QeBPq
6AKM/qipPd2TwTd3iHYUJ6+7+zbA2loXs4vhnW6NlpwhSntdPcS7cdF8+TOTfN/TTx6V9EA2+mC3
886vDH1NYZ+dHdspFgHItKRiezTZGkxm9afpxxTcEtiRzNpBWgorPetqp8sB3ZZYaQj64FxLl8Qe
kIMyuTOJ5H1zqGqWBj2s6Prp7hwgxEIIViIQkKnyhATboqLUV0rRsGFPe5FRZc4HRdOBiLLZ5NBk
bUyFsFncIZiPKQHf4Ys/0PnaN3VNCIBvFpvSjOQtE8LoMfzwyhE01I8VItZ5M/QRxXNjItsPz8RK
NWZ2aWmoeR1xnrE65g75JdIaPxEnh5jGohrfGl2qzsE0EqlCUYxpe3YVSNY7jkJyED3Ocz/fB5QR
DkaFtiVXRP/YhFC5FYI1O0skbJMtSl6QVgbenqkkgIfeVYYzjdQE+JDzNg3b+UyojEyl7miKUnJq
TOLWh049pFHPPs8wiKLpSVvqojBbpeLk9oGwnMvkO7qCCFUV5QkPydeU1rcQITMja7rTS5rloyYp
R2Fmxg0b/D8Ns5aXBhpFy4JabVfHB0yuFAXwMmG3He4QWoyEH6GN0LMda7+/nnSyJ8WpfypG+iMQ
Wic76vKa/g6eCtXn6CEbd60KrLbBarLqSlAhQtgDig+7w4i8bGtOUMpis6gO7MxOwez3GxL3OAXI
ia1g0HvgWCehNtL39WiNu3bEZi7VfeOWKim1U9ttOJmkO80QyMCZUOIVwYsgWsjeKRm7U1edwXiz
NNSS6rGGPssyx6BQMZfij1cb9cmSMeioTRpv8spMXT9RqrXlI65q9WDXmdDtqrK+NNiqyaZsaifr
Bmqoeag48zjSi8W4yc5mYjD2B1IHNsOY4uVpdBytHBy5kqs60wU3rGbPSLOAcgEKgl5z0aTqF0Gv
ZbvqNNKB+TybVDaOmoEcNyWTap2InKMrEZ9SIQSnOZPLQzNzvBCUKVtnukpZx7eoEiLGgxGGbryP
40cYBekuAeehi7K+t/T2QHZu66lxfNaKiSpJGui2Uqnd1ogGzkJtkEr7oOhAtfX0B8tl8f/1Z7++
kPUBwG5euC1aPVGszsjLynRD8Wq9IZXOEPfI2EzB1ut4o/pVtlXGSdxHy1/8+k7OafPnlrZUxAGs
mEez3qiXvnU14nOJnGSc7qIF57YyL/3zgNz9ARv+NnKkc/5svvYf1kGiXRgChibpcinsZo76yHFB
vUBWX4DaF3M6+m9wCdvh0lSuhZZQwH7HDsOG2RASePwS9JvSjT3RS918rX/wB3fFVedHkdFLnDfI
EnqUL1Fzml8MyPeJjchOOxNjBK6+vhmHaDMfBZI2vcea4IGYIvdqvsti23qgRSi+G1v5FCu2ck3e
dWMDEGAm2cMdnSpx8s/ygaArqzoa5V0fOvoleFQzr6ne+/LIhNDQYmQdoZWZ74lgm4B3yE4XbFIS
co4oozMC9HIKdo5luiQGAb7exAc/dZHCyPfVeyGuOi9Lj6bxIAgffHTEeRvlRlY50h5qTMNntUVY
QpZo+NYCFDqpyLRqu9yVbpU8ZFd23Wq+naS1iFyRueOCh6Tb5o/xo/CKlIBSEraHdeF22lp5VN9T
eS+LcN7tOfxqj8rNAvLipF6XoT32ApqJq35fHdC3QeePX/u3rF8pl9Axz3y4yVY/Rnd4Ksdd/xw+
dI9koxBWsqFHTE2a6LorqxoSIpcTp7RGLtKfVGNV2jAV6dUClSsc1CTCQ0zYcrwa+3XfOn57mu9A
xsUHqN8hGkocCeRPafYQ281uvg4e9pdiQ7NHIMjWxqIWEtyzIm7xkD1Kd9pDjiVYv3Syl6LwParA
TgjpAbawsa7ixXiQJ0dm4AhbkXFdOc/dDm/ATG04toVDtjePFI45SD7E23RcRkDAiWPygicadv0m
/6qP1YtwGXcE7Shutp3X6v6GcHIdHjEWVk8RjlbS82zpo2HL+1Y71P5O0ie0AITIIL+d5K5mjXvF
DvHEBAyMuCjXUuQOqosSo2VRPVlb8sfpmhlbMjhEZRvfTMJAOMmOOwLwch5Vp3uoNvmJczhagskG
cRk+pouu2uGOLOxBOIcHeRXvgut4E9z4pLnRFtBmftYiwo0cP3CepIt89rfsTeEE508tOYpf9Z7o
V0jeFEuorW4ClXVnRbCmUzzXe58y4FO3UR3hPlqRFcpPtF4YblCThKfxLd3VR+Ncum/QJ5qD4pZr
VLmVYzrjU/KKIeRqXNC4FM8qSHIHpwoJZlGwDk27/Y6/ATMgnmjIRFgrJ1E5t560p+gzLKmbyjt9
vkVQjwLcpfqdIss7KVwYlJpefrXetcSuXoubYNMyIRn2od2bA3IHT3pvXom0oNFqrYVjtYVwiQrU
skfbfCbN5SqF9vChrwqndru77Lo4epDizivRI5lr8IQHakUElVEC6xzxQd3IH81z/ObTplobrnaZ
jVX9VKaOeeWcOH+DBG9TLzuIV+ViXcJ4SxnMh3HpCCeuEIf1eEcEZPNONmXrst3I17SJ9F24K+70
52FjvPqHeh+4uVd+NxBT7fi9WjpNKyvbG3RP+OWrEoMp9MbCo08HY+U+JURvFW2AJ6Q36vbPomIn
dwCdoUiDsMTqywSEeQY10HdAnB163Y4lcWV8ouOcJgwwpwFpDenVzEAPeBYq1hoGDXFl0wp0PNJH
oFFqRmjYliu/Kh/DN3IoZtFuPjixjms8vqgTacYCJls3nnQOUR+7MeCRfXeIam42gwnC2rI0LdqH
lXlXXsSWKiEpo/R29sLgGpqNABp5nb5udv5NLW11ssX6HkHkOJ+Fq0zf8T6+oecWKAWv8KI26lo6
Ej1Nc86jZ9razLofwck8loRDOgS0HYTreLYO851AE5Udw9E6BNrR/xpMOz5AP6ECTEf0gRVRYu/2
rD0YZ+MluLIkvBhb5VM4NB7PX8yhnoJBhh/NDr36kYwL4odRitrinbXGzGCHL/p3sEcmTsgZJc8X
IsgIZKMj0dMj9aSTFawil0auBbQKnYKNAFhUiMpZm1eyIepvMVgLu/hV5Jbek11xV3Vv8SF7IlWJ
qh1skGhYtTanNmQy4MkH3s5dylQ2+V7FfCgOrrqFqxRss2kTf1vtowA2ytHAPLXqceS9LLYRJ9Ac
niw4/bA2XrJtU4LN4ui8wqlNfM2RFiwq68lREMvQAPHmS5i7orzK14HTDna4NpBmX5RpJW/aR+so
iW65xwSpGavKJb/StXhMpDvhGa+zx9ZdPkdfAVg9x/wU+63OnHqepBXahc4xMhedMJsg9SP3CG9C
k8xHrG59S+SILef2uEfmG66LU/5iYYK2pUMlgAC1aQMKb9T5keP6n9oJCKd8Togg8Wf0LKv23RLR
6SEwPtY+04IjXPRr0F/0cTfvU6dxG2Ig7MqtjlAC3vMn+WF6BmFjvlP6CXfmPj9lEJpewsdyWjcf
PHISyc175V245+pupJ0fOlwwY7jjQsyVHTVO9JCEngWVARqotJWXUDTKmtwlnumV8iQSzWyux62W
HKQVpFN3RqTx3Hotyl0Ca8OV/umDkBqdJbJkTziwcey/W9HzqX3J1ILc/LFBMGj3N+Fl5kr364HD
2J25jxT6TfD77tN9mu99z+Lsv6oOoae+q9alu0OYWEAFgKv54W8VwbaiTXdPFIgwbJobmQn4F+G0
IVHNuHh7DIrTWo5oP3vwRbqDHrq4MeSD8b0EKJCgR5rwkZ68dulY7oXrxH4jsrXH+jIgk3/P0Vyu
YQiMZxhLSGpQ1hook1dqsebBzN3SNb2s9er5jhHWnLNyK+VOKNo0rJA/dPu0dUysSIDI7vn3hrDK
cRv06+l+7PdGslm0lcBx8ExmKz0E0rwxtR1n9ki/sFOIi5uuQmdwGvOBg6TQHdmwlV/1fWtd29jz
2Ya+xtlWujBBIX+SoxtFwfy+uYvucjyVu6FaB9fuKanchMaLxhyFccgxtiYbl/JDNGwAgsGjdjcq
+FQ2nIpRBuheUJyqZEdxju0cKqToFLyZr/KRSYIQx0v/alC78/q18locqm246/bti3pfpu5ERxhN
6VUpwhVudjxQ5B2EmVOuK8OzXtvMNVEUZXsoTlN+B8RpiTqxTWJa52vxWb6WIc6NFUc/6ESB9hVo
a+we+Tferkz9wls2PeNdxIaV6itUcggHF8E3yT8bgyzwlbijTPqQu1G3b650O/0ncl2BVnwXB+iI
zzFR2p75ELD92uWPeFBtpQUiuEqPpeaU3CysI7pd8bBylxhsl4qQFRQodnpjH9fmb0G4KiiNHkfq
ek+8T8yhmAdYvnYJum7wVfd03PzySesvwjm74pQh0YntON3rGKnoO2LP+YuFrcIYsQ/YSsAH3otP
6FauELbGnaCsNHrtJ9NrEExTV5xt7aId0dHHj9PGZ4/6zsAXdn26Y9+K4cehYJ6/RpVTf3WHxpF4
ZFieUNUhyH/Mmap3vse+xckuyV6pHW1DhtzG3EZH81DiBTPZBdvGMbxj5xC88syk+77YlVhgVLcF
iX7V510Zbxa/bYKCfV1bDz7WGEabttMIK1uNe+rq1ClUz8fBR54AT4Rsl1fav8GrxITFjip2MJbk
xBe46aMvOXPx+SK8luOrWFx6YgSeqToHwtbfsIOKiCRZIaRmezbWD6NaueZ9VwLMYlvf5rTdAGCs
rE9uBqtqwjaeA81WXgnH7IFEmmjVv5IpW+/UcEWV/XPSVtoDhha6kxJMn3NNy28DacPjNvr3PpKi
gfWOkAMU4xsKwabshTce0ALl+EbdZZfARWRrMn/u0m16KN56uBP79CE4lRyhLPZKpJDFXxQC7tV3
+jMcRNmwmtDLHeuAYjlYJYjFd9E5v+dtS2fxlfy0B4oZvCzuKM4IL3h9SLJiLy7uC4ebK+zTV2p3
HBTSr8bfIyBZuuwPwSezcUZgCXEdJ/MJw+57/F17QDvNbblWP/yDiVnT58zHHnlVHK17vIzU9Yiv
3GWNrTnNOvzMYnpYnIc8IEU8RyDF1qxRjJfumVIB63VHNjZ9d5sEFQ4NTnCn3gsv2Ub8ECeyjlcN
j+o5YT5E+Mklb9+ADKsf9Ter1gDxcIa15AzbsHeUtf/h75snqHYxYt6tfCDfY5dhcwudirQjc0sW
zAsIceJ1/Ccu9jcSegEUzw4fiIFWwvHHjeZal/rS3hBzPpkT2HB408uTzrEs2RBv/cauOv5m9pNS
R4+c9H2iwBesvvoSleWGbRP6bFb59qm7hMoh/dSeGZ330ZvvkqADFzJyrL1xkvAXftJbQHQBOiqk
gLk2FKTwK/VVOIge2V7K2oJP7TD763taJ054ZFiNzTreNrsQC/xZui6TzSIS4wxnbKVzuRxiTToM
LvW84DTdpOfnCkJo61D2oWm7ALLCVfUKxYSU9416YuBwk8KLvA+/sL+a92CBo+/4of9gERCu0iZ/
yUlXcwvWiYvvjlvjyhzFQ2F80nU7KIdpB+bdeElAN6T2fOWXjS9wy7p5C5af4i3JbyGcS9v/QjnO
cR3tbfxF4GbGzkhFObkKj9irxHtmedJEsVscST+KH4pT8YYc3Tos9U2Brs/avw+uIc/Tyn9KvxjD
/TNb6GmHHlO8RHdMR4SeCVjOgJjZzVPzpL00T0yP4b24x0hwrjbDE2dX9ZgfYIfut8lFXBvPYBo3
FYLSglTUZbLUXthb3/rXwaMb81TeEKgJzoSOdNezld5MzxzYCUtqDiU6ycppNiItP5p9j9aO0fRe
XyqBsoydIArLneHBfCYDxXL6k/8xjE9xsxEyVxPdgmgmVn279YwTQZQc/RaHD4c48gaklfiyPEDj
iQyU8tvfaLI3w85kB9CRi+IFLv+wcLX9dCrvmAXRHFq7iTdbu/W9thtdroB4UNYNDcEbHuNwlVAP
yh9HDS/QNmKhpLl1WrbPeAnfc7Zl4ZrQs8/KdJNmzQT+JDCRL8KFVekZx/KtecZOIXPwlC7CLYLj
pJESTndfdQ1E0IOV+jthwS7++i4ZdZKUk9JymlmMHaPmkUa8j6HpNUh8bp6SQFGk6yZFe7yyoZjs
o19/DqnPzpK2YqhYyb6RekK4atZxPE9ghWMMU8qcPgup0myMVuNzE9wjQ/jM+TYwkx2OQzp+Me6S
iL0XKmUUokN3TsS4ctOc9xOWPVbniYdhWL7EyG7sjs4GHu9ZQQbXHFRpZLs0Fv/3y2iCFFNL3U2g
EO7GIadFqbKhTOu02llf1lfRWP3BEjqT2K+ioAiLPmGdlQInlV9f9PmWGkLg0lygiInAuFzDumL7
EJpPiCxrLyzZmKN7xIJI4VnFe4qSgxLtNH+KWvwgJOeAisVQEpLlJxLW5/o0qPKnnIigR2MOc7p5
8fm8wCFp/1VZ5xQVZy5/Sf62cHdXwfSllP4RMrPMFjboMI89w45reFRE/MfciE6VPfTK2Uog8YKC
7MVousQlmDOhMkPjzC/hMT1NKurV5fvIHCvUIs2nEMcPVlpe67G5b4U5YY4kBHtM3wa9pIQ6PU2l
oLitKnpU1jfSZJyTKfBKQT4pHDyt3r/PJfVq+ByODFlbJfrEiaVWPDn1Lz7NnfXQmo9lN2ubJEAN
5I/zbZjlO24HG5hC9akTlZ+mAM3Y6Bd26Phhypqws/wQR1/o+UpNeuPYkIfNwdhQ03RbEwRLtpQ3
iFN4qgVMJ5gxJtevOrcX4ahF6tLFbIyjmVrjvs/ZZFo9xcAqoxwkEMdtWfIHiQXK2pQNfwXjkdAg
ycc/+jR32rc6IHwUfJ66pEs3Wsp2oRM7iMDqKa5CTsOSaf/Hf/sf//t/foz/GXwVvyPXgAD6QVhB
vESqjKXizuRFfwBd9DGV814wa29Q4UMQ3IezlfVC9qNtk7WrLAMkrca7EhoviIrp9ueX/yffZXl1
S1JEU6dDpP7g5hijNrZaYZAVlwzf/qg6YhNQOoCYuBIWgZJf61S7SI/9C8ZGAjv0j48tyYphmRrN
LVVe3tjH232UB83/+g/pv4uNXo7yKNV0WjLy63CK1TpRJcN50vHCzyJq+qw+YsM76hZ6TtrJnGwL
ZQsL7188qv//HVg+438BF0HvkmRDVkB7W7yjH3dASjRxQh5ae9BieycmBLgThS+Aiqgi78K7oKQ/
uQBhGL7kXPv9TfOrmczMTQGk8S/D4UfYkGryXmQJLapiqpps/XwvWuRLUMYieuVVjqEqZoFfsALp
VL6FeNF8wVT/cieU3w1AGYuHgcVE1FX9x51I6NjNJXFEnp5T7jOG7GYoGjpJdlrd3CLe5PIbUvta
lj7AmNxtcKJWI1t75AC4TNKdkvoxEmNQtlhpV4nMXl/V+CHYc9hucVzV9SOE1U05oUyFkYbqpKMF
DkwfQ9wb4rB1ZLaXP4/r391TOMAGFllzoV79GNdToJasSkHjmRkLoQ4eZqVXw18enl+D9OfIUWSe
HU2Ev2UY8n8dxNCW26m15HqJWXmATXPpMwOkJ8XvliempARrDPllLntwDBbfDOZ2jLUj/o8R+3p6
0UNGVNqU5wGunHng3rulqX5Z7cIsKV/Tqj4Cmwaho1eu2PhnsQu/izqrN3++WPI/6FmMOkXWNVm0
TMmS1GWI/NvDaGnqCP5a4ThgsTUNjAJagY7GiVbLlHFP5zrKvMxQtiO0J8Je3drcQAd+DIiqccIE
wog+fhEa+mUm9a1ZmAtKAK1gHoKzn5n1X56R384dikrjbmGOyfqvv/+3t6s0ll4YJPl6jCybxAqE
hfT75wU7JWX9LaGlvnj6X0eNQCBqlwECOGoyq9QU27+9l989PQoTt6iiqEcY+mMIBAhLJMGcai/R
6J4YVTI5C21kCqkJVXJF6CDPU9vTYg9oYwxh9vnne/fbx1exNFkV4bzpDMQf9w6/yb/G4IigyKkl
mSJzHyESnW5mF8crWSE9YXny8GUlAEGWm9PL19ikrrTgZEZsctjYxy9/AaLMiP3tNpa+WoPQ8CA4
lmkJuyfllG0RVGtND33ov8OJ2GOjpGAa97uFstQuGKo/fzDp91fW1A1WY1k1/zEvoUFlAIm11xR7
raPEriu4AlGtbUZQM22MlniWrG1K4TyG/PLnV//dusgIW4hnIsA95ceaoI6+Snova8K0cHoEShPD
TDe1H2JXCoxbrOUUSIb2L5/5d7OWKkJMUuH7QLL7gZNLRuKSpnSovXnkXiK4edXN4vXPn+xvr/Hj
k0VaK+MTZcAi8oPFWruqmf1l8v3tmORhkMj3ZlQa/xiTwGOHWm55KCppowy0ACZmEWtkgGlFfhl/
YYLUaE0+9RG/zAVTE8149MMpTFm/2kd1f+xF/KGmLDnDlNKlMqgYhFP4GpXBpm1QAPcKI7kTpltY
sjZPCzAqMO7Jyn5fgGOmj0rjzxdOWh7l/zrbK6KomQrca9FCsv9jTVG1slMgj3N4Q5y+alnGV2qa
rWVEUHac8ZgZTXrD3U3LAdxNIFR0TUq2viU5nH9+K9bv3olhWmxWNVkyfk46lW6I5lQqlVfl30JA
sz2UqV8brUQfd7qMdevvFYAVobL/8+v+c3eCatJEWGfopky28HKF/m3itQKpneskrbx5Dol845ls
uNh2Ufb40Zh0a/9v+6FlxP+45nw+UyMLUtIU9efu2GqiaJ4mE3eYShR3jDKbrexzWcePf/5kv30d
VRYlbjCz+a8QyH/7ZDpnOMWqjcIzqd3MvuwKxBRElf+Xvab5z22vIhn/9jo/NluCkurE7PA6ICla
wVIdNN+c8vWVMCILkAqVvuJ9GhXboolH5u3yRY23RhU/8PGpNfRdvxHISKAMl60V9FiSEoqbmJ3Q
ag4z3nE+mfwd5IMBBVulArjpAmpGqjVivy/F3IUfKqxHTUTRC92ns0xEFX5wDTJ8YLLPMT9WtlrV
kLnab4oszA6DSodO6o3CtgIVAXzRrsNi/sBnLmwHDpR4JgfkkfTyy+6jN0XkBUkYcCDGLwZQ5G0g
NFbFY2AGY4tezXyRDJQSYB9LzE1D6xRbZEjSAz7GnRmEL0OmiwhXoetoo3oJyDsnDZDkBp8OtqGR
BpHNkrGpNe1Z3MjxfObQXLk+FdbCogHe69ht4gTxgDmGj9E8PwTR3Z9HivSbhYkNpaExGYgow7Sf
u6U0nQWFYxoB8hlAADkcrn2aX5RBvpKm+E41Aob0lFyw8zxZWXxurFAF0jRg9T8UkbabcvWKef1Z
k6q1FJa3WUhfJV0hY01pawK5ZXeeQgo7le5EYvBY98Qaz6Hf2ZgS3dEXP+sGf7WRXLC10aVSw8ei
p3UqAARVrPd0GK5aa53mtruSwbhqen+jxks2Smad6ipcq9gIW5UfiNPIVsbOCQe8nPElk9UDXpKL
3PbXJQ2l/oynfKso0udEUqgvAOxXKXQotfzW5ZJbjrQeIy6779PFIgWEUtO6qmfEFXgW7OV9yuqQ
OI3RXUNd+vz1c71+aIrmgvrWaXoIFTJyvja1diM8eI22YFeLb03cez44flVSn4lF2OKz2KVRfpxD
+Rxo6l2QwIYI65swF0fcLjB3wvAWDslLTbz5oQ1h8viBcN/mzVHtjE9L06nmm/VTgR3xnPQW3q38
jDWuuOcMypjyMVz9ZYT8ZqGQLWipFJ80VJnGMo3+22TiZ1BL5XpCHQ2GrAjqaddCLrV1izpkVmub
KLM+IwTsSDJq5Cwitz1pRpqgvjJ4f3kvy3L+YwJVZIOYXNWC5WH9PKJQZen7ocwKDxwI8vRdIgjR
YlTL1iZ6uU6XegJ5QEIL5fA2Gu2HVIjXpkZZE4YmSel9STfRFILt0I5/WcSkf546FE5ooq7LkgkV
8+fcTuBNL4SdnnsBlgHqXaWJVJbGC+LyYO+PNYFkM3RCQ069xoCzFQrDtutE/y+L2gJH/nmJ4Nuy
npmmxn8/z4rtlJiDP3XgZc0bRIDMxf+Xkf69cEMwdazGeJz2eYo4USm29ULTaBfPudpbyIqJrzdF
/QOYf4qdgLL8eIb3Nx//D2ln1hu3smXpv1K477zNmQygbz3kPGhwSmlJ1gshWzLnYHAefn1/1LlV
dZwWrG40cJCwJR+lMpOM2LH3Wt8qAg35E8YS006XpkA5G1TNanK1L1aX8VrixoQ4B1vLLqZN0LoL
LBvZ//vhxOJ8ZIFkcOhtmHOA8t8vxDptFCGcUkJobW8aUzB6r15gUC26rDqXvTxn7Yj0x5qAxRQv
f77yfq+g7Xk3NTyQ0J5wnIs6M+0U7iYjwY7iM27Cr0SQ1nimW7eJ3fKqN/O7iRiYz2q03z9LqnZw
155HYWTp7sUrVnVRtGHXkhqcIvlES6jS+mVyW6Afya0ToJOWeOSGlzzxTqioX//8mt9LwF/vNlu3
eNmmYRuu61wWZmGcKWlnZbabnMZmtthxdbgm0jt9SWv1NsncU4c5gPG2w0xaA23R050oO3sx6P5j
1Vrndv62H6e3Y42XXw0+HZPiZRzvrPYajB/RPVj0veqzT+v3ZYJfnEMHRbvj8OtfVHalQ9/aBUK/
m033kYUbePJfE0z4IChPf36TProwLJp+Lm8TlZBz8VQRUmGCY0W6S1O4Bh4Oj9Db5k577aHzxjLG
ibIRnxznfi+YeXkQ0y0g5/Nic1l22QqwJrFUKIH48UK9FKNxBsmw0pXx9f0tT4N8bZveJ9fj72Wl
rXMkt/S5WOeJL24Cp6aJ0QReutPa9jBm3c6209vY1a/+/JYaH72njk67y/IhC5qXbVzKriGO+dm7
UDont+MMX3Cj0XBjqyy+lSR4pLa5SXRn48MWsGtW2crCadWO+xhRIJAqBw7c5D1qwWdX1gflEu+B
QYw6e6HuciL8dREaNHOQSYLtt8IHNMXRveUMrAHBVRM3x7b7ZgQJIp8ERpTx2aXm/H5g4blZ+jwH
SBg7zcVzs4E0AspRuhPkLC5sjH50QGAt6F7Bul70+wam2wKDJrgGSCSSzEJeAariPLyNMMETHB6Q
ltfE1+/AW9/ACOhzU1sG3uMhTyHWsBOE8YLbnoaZYVZEyCFGtFQrN0Et7zIbE/kwE2TeoWONsjHQ
4ybBJ5bNjrbzO8tAK/210wMvev/nAPEE7CSgT5jIabWCg+v756Z2DlUHkmEq9NkUH24i3yqXsI9B
csTf6euhfBuA+5GluAPEJZamUb4AeN6o+RjwyQU336SXCx0npbk1Y/jCvrzgpgSGa0REEEmg2nOQ
oJeLnLU7HvIKNVoJECVw2kNB/M4C09Qr7py1peovf/4lPry5iBxgfCFMsPgXC0lulxQPYZHt8HQi
qeJl66lx9r3mk0PbB/1GriLhcu5lUXfp9f16BeN2s6QqZbbrLYZOaBP9FmQH63RddgdKqDPMA/Tg
fDaN5Zyi1ryqgu6q96fPfpGPdjeXwtI3fZqfvPu//iJTomMjBs26M2q4Fy0Pq6EiDPslzccnZ7Zy
1nX2vSqdm9kIn/vf/9/fcN4Fmw3d9nX9siPHbeB2acRqRlDb6/x+V+jL8ir4ZLE2fz8k0wRjZWTO
QPvevLxrhzqVxlSwYrgpIwYB53+RqQx1lndKRwPKA2tWYjW7uHPFom+4ygGSE0k3bswKiniK4YGT
w24SlLzz+C62xWMOM8cMCBsYkAfWBgKnz5fhj1Yb0hlsTvgMcX5ry/hu5YPw61KUne1B65uDptQL
b+VSmubVqH+66n/4PpkWrDuwF/5vk5uMN8lz6X7txuFWM1qQyKl6aWmbgoT0UdZk8fc2+24Dfuk1
cFU9FSkJkLFEAPPnC8Ob74DL5YAPiiGvbViEk1zsc6I1ATyFZbrDZIxLB9C/D/gBAmUJtTJG+4VJ
qmjqLxHVBCXBSfj1Vve/eb59ztHWFG9DiHUlzrtdTbmUsEGCmo6IcuChEwbK9sG5dkRwPTbm2R9o
ZiguBt1SL3aTPgiruc9V8SIG/WoORlrUKCft6lvlO+sy1FDXUi/RqqYFKc6TUd5Z0JqUiGfw8Ftc
MGyP/NxaF6Z7hcf4rrNAwChCRKPWAm+hb5jwrwKPtMjCfZQxx1wuex3F6aCDtTSvIi6HRerEsHae
3//sufn6/V1WJR2VqPie6J/tqvaHn71Hh5X1D2/fZWlfEdZFSyFnZyurgwS25Kek+TLkXM03RNX3
6IOicecYbcUB5rvLO50I45xU8iUJqx+k1u8n3T5rMVVm07Ngl1V5D4vjy2RXPWUpIZ1V9CP5bgiQ
I22EKMEdv+Dw2hWwyNKZM+URg0UPy33tuLh85dTLzkL3OK/Flse3dAj44KUUbp0OJ0ER3jU18yxP
+2Qb+KjAMHSbYyQGbzEf435dFTOvHZIYgMhOa4yFMci7cAgOerI2wvJrUY0vukKrE2QnUYyfnHHM
D7Ygg8VwLpoZ1lqX9b5pcFfb2Ld3U2C8gmt7Avb/4BnRuhTyPlHPrWHtrN345s7GMgfhTvSkF95V
EVgvftfcyxKgnq+Y+qm5U0WQEwIKM5Ab+j1YqkRzH1XZ/s/36kerKz0tw6Xepx777djdQVsdqrAo
dn2Coo0A8rKlv5P391Uq95NKD3rvbawIhxYqzVHyy6EjWfR6e581qCO8COtMdJt5049ksJ9yX3+d
YMEl/lcjH1/SWv/kTPXhx2sYjCWZxXCmu9x9bU0kceXXxQ473U3p9qRs1w9ho466Hp9Cii2ZDesx
IVrcdz7NFfqgsOa5584zSbeCtfrXa4slr29qu+TaIjxlaXI1G4N9xV2zdYqVoyX3OOsP0aS/qkx/
pU+9gdi2lX1w45jtPdb8Rdr4yJiBT1u6vP7zJ/lBA4Urbz7OWNRgnNwuVt08qGyA83ySU1M8gRvb
jJPzlDgsl2HkLTifXumS3lLoODduKA72ED588ht8cK7ik9GJOXQ5YPmXZaDy7LjJJd2lcuzu58+n
d8UurIGYN0+26O51PX0ocvdqSP2bGD8ZOo8isZ6SenptvPCkSftJAtnXbFyznvHJ3fnBdmxYqGqE
ZbMn/Tad7+Bbyok+NErolnN18eY45TmruYDisDz5rfxsGPzRxWIRs2U6homk5HIh4soICrOe5I7u
wKYKUcPDM1lAXl0pN7pPopEvDp/czvNnfLHzMq/XHctiAm2bYl6h/tZrVFM/VHpA8wrH8uOEjnHA
G+4112EhP2t8ex992n9/rovrTWhJmtj23CgT8LHqOMBgakDq4oRjxC/lUABg85E12tY20subSRUe
Jhz/6BPbzOW4wrJ+nom+ue1tQuZ5lRr3emE/AqrPmeSTTgJuKZtI3W1jMDz6vtbUGUtsBELfamjW
QpE4ekfVVud38jESzZzxI2w+9WZLYzda1IVOB3YlmfZ1RLC99Nay6G7H+DU0vbWoJUo67+Djwabl
Yg7FrinGrV6Ko6q6G5EDfdHGbTXVN1pfnlMAPq2G1RQDaNZd5924t1pcamX7M0mac1fzW4byZpAQ
TPJguncyJiWmINKowKS9jD0QNtkwLdR3fx+lHM/IMYT5EuhPRNl8S2t3V4Es00ZrXALSFgNZ44Tk
WBBpNiV+tHfCpeClbGxUkrjx7IOLJshLwnKTDyil9fxFIc2is1iTg9Ucp3DMYKFK9hG3JMmn4AoE
L7C1rckEihTGB+5gnKCMWrZJ2CPcbHrYdICi+pFQWdWmd21OkWgJGzBIpmf8iJm6jywRVoJzEw1e
tIUshGScDvaCEIanoERnnQhrK4kF8jV1AqOHR4erfvLlCdT5ylLUY54+7GvJVuhAjUvxC3dkB4n0
TWAP8uL67Af+0fGrty4uTmElT1rdoKUI0DzZWNqLH7VvPJoZvkWZFg/JsIdluPBccLcMDh494EiB
wuQNpFhEu8jhZ6XBtU6oVQs4wIqcTaMRPj7tB7c8idE7+u6IiZRfcl4HgKRv0bdurRTuYRBd9XH7
VHghwaftuP3zcvnh/WN4nsHiYCFbuTiwumVdNqPLgmTWwapyWZGj/sucRuyjErJHd91OgvTkz2rF
j4oU+h+cXhFToFW6eFonGmGohCMuMsY/hi5uZJrTz5efrEQfbkcOFSYTTlrOgG9+XYpsxEHA64Uk
y1Ps2r7FEwUJPsetSzeFnGBE63F0EpV5HROLUxqfVwofrfhsqp7Le0wX9vLgKFRe5qp3mCjg4chK
FKct+vdec6/48g1CAQ59/iIIpzsW/zUJ5OkKJOKVXgFI9mk+tgTyNE31JTWJ1PLdY5CbTLAcYMkB
QTQ95MxFbkhuwTrYhZl8LcLmro3CA1zxoxg7YAqkTXVOhUNB0s0PCQoJMRDnfbsaC/dstWDgUpbL
dpxnhJm2NCtopdE4O5308cWS005OBO5E3tIQ3k0e6Qj5X806RZjTYcAn12vhWfFdqU6VX6BhtzEN
6M30Mn+aBWQw/F9DuvIT94GjVJq7QBtG8FnJqYK3BLmXSuQ50HqEC/PELmLdsODorYwwplHTJdc+
RSpZBQk4BbpQde41KzPpQroMYBwNEMJZEG+J/CCFAIF6k6k3jFSASXXY3EMHlh9hRB/aRBo09lkN
fbkZ0fx7qgnBOwgc2gYcCmaPXuceah0TZVaFi3bAY9slD1OqoG/ks0gcz2cc8AQzVvDP9+BH+6Vr
cUQX6N24VOd79G/7ZazXTi7TTkI/ZMZkfs3d7Dj2+jY1iKv5/3qqyyNap+ANFyAfd5EHSVHCF5b0
2MEkLvtG++RlfVglu5yr0KUgR+M49+vr0ktTFaVd8brSXR2RphfKdTQUm7luT4zxmxESL4aTHdzw
Jy/zo6qHLg0tKUotzmEXJbJbISuQGcvLwNgXAnqeY3lpmhsvEkdD8fny9z+/sR8/o0Mnfw42/a3b
AJwadQscw12VVBjAqjNUmRcjGB+LrHpr2EOgOq3//JTvS8dlnTXrY+l1olb2LsU/U62g+pOgsEuG
LFrahBx2aBwxWwqCRvVqMTXufQ2biSy4Prv3/XOZQnGsRmqEqp9HfQUe8+aksVHVmF3xmeYNFWk8
bYm4zheOVkCdIHnEy51jiuiNRleAKW7au8pzlxM58mGgmqXnc7/1uNLIGqC3fezg6K64V45xDF+K
4W29NIL7KsMY18CEy4W1K3Lz6yDKL1KT4yKgE4ugeRU1ETRhoaUrk/wEerM9ruPZfV7WQJMQABIS
Viw5fcolHP9viQ91wgGO9+d39cOrlmvWYhTEaBoN6q9XbT8EZKVFIt/1pXrLxgcBbSQNpj34uhvT
XpPzneB3nD5rZH50AcEDopFJQ9f+7WRQd9oYKdPNdxCq35KJj0+Qhz5mzUs+azCGSp3g/pz//GI/
2v2ZPKF41+eH9+r6byuPLqoUQTLkw5QtpABXsxTotOatvyqcQ+Ibt1lRnuf65M/P+9GK97fnvTw/
J5OddYWj5xibh62fcY0lfn3Tm8ZjVXQ3f34u8UGHmhRiUr7JHEayebnmNb1PoAehTDtLJnfD0PWr
GNl6SDfWrLKGGBf10yHMjenTtB31CC+7DzODvqHBBx0Etbdw6p0VvmYF9CPXHW6T0DrBqhzyAMCp
lSHy04zX0MWLVdvA8gLnW4JGcm2ayPIGYvdqGINRAjjHmb42LUiTKb1nbYTdC3lqE8k9NS22aNwm
NW5tktse380lrp/oxD5huxM3aYEbqdQ4bxjgrxecvGgYF9T6mjwTs1FjCaHvHBjbsHPIuGtq0vQI
hkRKtZZO/62b7J4QOI49RuNskXvdkCUOybkHfkmmCVtwA2MiXYYmDOHUGk52Fh3murmsrEefinio
uTaIVFiH0fBohxMxWM05Kdob4h7U2ku145A66x78bKxFP7WpGtdO1BzImG1unCoiLQrzKwm9n2wx
H900Yg6gZvDA3Xop6swyVaO7VPTVFaerwnrswFE0uv3oKOfIwPexIaLsk5Xe/OjiFWgycEN4jIov
ryfOlyG5hSwQbubdmADvkd0G5sqolyUk3HhOhzLmEVwdi50bJEQa5sHNECfJLkzy+6plrKlMxr45
qR1m8lMG6gm9PeFW3TSjJdIjLF54CS1AdbBZ66zDAmw40CD+fF984BSw8Vig8zBZbuhVXoyQQm3M
0FRmMI+CfIN+Coe7Tsd7qIwbO+dVkb+lFjGmPm2Ev55qEWF7QiDMHgs65CFGRE00265lFW7kPal6
6LewOm1JLcCJC7+dSI/sobM2gWsBj1cQLxuNAIpMn6OhdXJf4y7a/flFvfeXLvZEqn3HmIspn/bP
fMX8bUUT7ujnjWllu8FM1iVNdVBq/rkpiLKozGFjiECtihx0eG4a5wi+Amd4ib03JBukkek2TjkG
QK30I/+TdegjIQaibUZHc5Xg/daYDQdnUkHHYqv86KqNsxctK09RgTHasTEiN2ScVHC8a2c4A3+8
jYbm2mH0tegCTp5N7T30mzySb03KBwWlHplb/jaSVuD1/IhW+kdCa1D72NrPT95T/YMVFG0EUgEE
bgx2LqeaehKELm2jHH12RZBSit+vHVk2Av1A8jMaEd7dYSrifR8dRA96oEjS6VrosBv66FUfS/OW
ARrT7QxikBXM+ZxtierNGF/CidtlzL6TDynXvWxuoaPCPSFZUSh6HNLlbnHiTlslcFXJ7eRmG6GO
O358x2IFoFIW3i5LhU3aruQs5VuHwiQhx4roC8+TL7gp0QGAGpC+jAZF181c0+ANn+LdY11aEVpD
oa31UqE81aw734kfJTKkhdXaxqJX1Eq+5l+l4ofXswS7SfsaOvoqcKhmZLdDyLYq3WeIpW9hEB6G
EPZTmDir0CpO837SeV+JwXyei8Imsx7rqjobbftqMutjbv7YxabB9J8fbOnNOaLm7/tuL1TDgDw6
Qq3vVmHc/7wOdOtGsBuEdpJu6RZiSa9KIlOEdyIOmeMjRECW2A7ml2p2UzZzR0f9WRbjj0+uhY8u
BQRplo5ohUPt5VRtZJiQ1Y2V74akyMBCWgvwvnd5WA9bznO8P7E4dbZGiOe8fuGzSXPjE2XJB0UL
BkEfnbkz7+iXDV7irssynws0UfDx9Zl6cD0Qw50oeW+Qk+7EWK4nfKSLGNbyZ3fxB6s/rRJmOrRx
qRAvu++SGXvb57HcpS0hkkomO7uAYeYBul9ZJfaqAjPSle/cO9wDmzyIgIfWu0AV5D5Hjb81ZXIT
tKW5t8Y5ArATQAjJ5dKdfdcOwTW0zBWBSefYJziU2mJLVUNNWFV/7WL/6xeLYf1u+vxRKIJXw6i5
+Ot/nouc//73/P/897/59f/4z2uS24q6+Nn88V9t34qbl/ytvvxHv/xknv3fv93qpXn55S9ria5m
PLVv1Xj3VrdZ819m1flf/t9+8z/e3n/KeVRv//rHyysfATRibM8/mn/8+1v713/9g8ponpj9tx12
foZ/f3t+Cf/6x/lNyre6fnv74P96e6mbf/1D841/uo7n6cxfbAujqMsV2r+9f0vo/7QYzXhUm7NH
gMd//Icsqibimd1/uj4NINjEuk0raFYf1kX7/i37nyh4XNw1WE9JjeGk/F/vwJe/Nre/PrqP7bsm
lyG73C+74GzTNOiJ0tNjT77cBQnitbSIptM+MjywARweDsb80NtWs2/0h7Z0qkNhmaToTDroWK0E
7l7PX3z/zvuDlo9AwRqj//cXsWnVf/v2+zfevybbDmBpmwULIJss1qo41CTlHrBqRTPrn7//9Uef
XC4zo2aQQKhJG+Ew2Rs5dWYuD+9/en8AAe3BoGmJudJK6zbxLXlAW4IP9P2PfVCQ//z+R+624pDa
CeE3hqVAnjka6VNl3B6iXtuTQR8u0abMfvP0wWHuv6ATN3BkZLo8HXsrXQ9E0B0YphK7OhHpTOa1
pDME8DFmIg+9okSRQRB3grRig4HgxRhI3RgH9bUyaHLRx/6h3WLM+ZYDWyX7PTk40aBtUnsKdpGG
Gz1v7XqjkIk0evelt8GzZ2NfLDlGk/uuQVFmEJ61tMSpP/Q1azjYrjDeERl2iMMhPjaNtxE9sXa6
jDCYWMdxCIF5MnsD0jRde2EGf81qTwM81dimrWhvh3KaNmb/NSV5dpOD3Wl7lAl6rzZmbj/qbnau
+2aCAk6lHmcm5lmcgUaen8YaY3ntuTQSNBxCvrj3Q6PbJJPZLifDf5I07JWqhrWDHWMFT/Zq7MCe
Gbmv7YD+J2uCJZD4tcLY9BW9cK2k5mu2SaFPX7Xorm+Sb9mAsBIDBCoQJhaBbqwgbRsbMbU94fE2
QXHATHsfmGjr9Vdm6NznHmxYPa4Wph/fpkFrbzwjI/wqblaZkSFg88FLJpF/bdeQ5m3b+EmulguW
zhSHMlNfrLQqT2Z6cLrKA+EJfHl08V7qnr1hNskYcjQBZhhGu1TadOeJutpEtVxrxCxt6Wwe8cwG
FMRxvmit4ZuJ0WuZFrGxGQy/XMnA/d7PP8Udr9NkeCIsiYlFDK7X8qfnODDjjeFPy/cbZbqvMwBb
GGe/6Gwai9gJ7VUU9xa5RvaPsKGc6yyP1q/HZRMkai9jptwjSbd1Cx8KfxywH1KY8kxAiuzvhI5G
cCiDetOXcDrgBq/z2tqww4iVmyIqDTtwAg0+Ax2SnVP1+8ntl6pyh6tYI1kvOAkz3TvUF9QYHWc/
596Mu+9ZqyXEAhanpoEUYmBR1VqT+8fQN6oyR2wx08pI9bURUC5ZmkkmdlzfyWpuJg8Mk4a0WmiO
g4Oo5kZsdtKV9SJpwT2SKbxMVWkctTA9V7ol17FmHIkeLW37NTZbTDRp7hDdqF8ZJJkvahupxhAz
FSO79jtXh1yELQ1vPXYhv4TwJ2XJaEuDuMZGCnPHW8Vx9dQ5bXi0sy09LfBIOdSpVNpHQ6dAbkhX
NJrWQJVHHocDnU6aaE5NP13XsDTiSewy0m+1glGUq4PO5AI6odVYqHF8qnuBVwblIVwofrFSFjA+
rBD1fBTW+xzJkOE+QyJTG2MTUx/2Zf7skuu3lAa+GaDF/sLa9Nd4D95ax2t2eIImPg7wjLYJlrZK
60e6IPnOszpgdz0J0xNp2pqELieifl0zbVSg+2zIJ2MOPgLwqnDkFhGP2kZETpC3PDBqqnq4Zr3x
Wo77MK+eKNQJY1QWgF0ZbTObWyOCB1JG8tadn6QoIbZ0PQhkz4XZql/jG84x4FTOl1a3XzOHNTVs
N208fBm6uLkZM8COXVWF+1rcBzTNH2rPYeI6xsNuMuS+4hrT29HdTMABFhgA4aLERKB0iYdfW+Lb
T8Wq7/QfZsrfcj18CSF+xjZDM8JIA/A6fp4RDh3djUg0sTGxcnaEKijHi1f0BMNacTVGoAxLBLPC
dh+sYaZ4xcQHDWGYLQdfQnii4e+HLapTSSSxJz3oXT0hy40JASrIGLGVfXCMzEUniWEjuMBdd73/
Zg8sL507oh8V3OdE4o1d+py5cq8Cdiq/yp8c+6eWl83S0ByglVm8D4gpx2r40y+keUiDbqdVRrsL
++xMc4ijtFZVWzr72SrJIveLE+XLhENKnWpQRQ3WzfZVEYS1CybrgSYbFWJqaGgFe4kjSBCCMpB7
Y7JMKdtYh9m497y7xI+IVcF6hfiiXvYO9E7Tx4UiRxIbcrzmV1PyfVJYy1OrcY7wknPXfO668tmq
EoYsBrrfsmW+q6e03UUiv8MPfwGsq/IYOps23OadaoleAMUWlfXRImvEg8M8yjTbe2bwrSr0fu9H
LbsM4+wgj7YIkYDcN5K0OVA6Oy0bg22VRbsenxoOvSn/oqk5RsbB76fT7M29ot5HIw0vkkEPMFFo
ZWGGJ7eZwOLkNA5Jt6wfqrwLNxo1yEpNzEF6kCoMpAnEccocl7jYWQlpP0Ca0smqbiWHpwUhSucy
Zy+azD7YZjrIKGIwmJKlP52wk+u8t2Dt1SPYDr019/VjZyvSqcdr1SoWmnHculP2OPuHl6psUT6j
G3Ni+VMSeg5co6rWkmBl+PzliaDK2zGdzpVbN5vUTcarTgsWlA3wJVGA3IVGvE60icZ5NB1Zp29i
F5ewY5UP0HqIjNVdogQ2XZ1hOav12ziBOt905bS2Cu6JWtbxFi7GnaY56MTnMU1hwuEB0VyMwcoN
c/I39RtPOvfcOU+6n8G1V4ozWMoJnHrmr4eUQiKtE3/tmXeKObdmpyWxtD3lQzcHn0YciBNGknnZ
F/t8EvqhmB+syHzO2dJXuu9f4//21k7Koj6l2SlSiisvEs8dMxWMLMVuCB1rG4T6wFpnlz6CSees
d/h5omD8RqJvsu5tsdL8CHeJ0nNzHfryRcVJe2htqq8uxX+KnyS/09OkIxYMQnPihvtYObvSbxYT
CVObQLwGI8hexwjqRSwMxB29T5N2YK6rad9Z8+uN0MrbsOlo7JYs/a5mW0u3p+GYujZ7loCbVpV+
scQ5ymWKS9uMx23i1ETnkOuda9m+IQ3CAU2oz+t30iPGp2FUHCDhlJuyru4sEVNAp5x/F3kH8TSI
PYSNFlV1at25iROu8BsTKWGr8qCjldszgFrUutQPTFV62DXceVvX6W+Z9608KzN26VzaMqg6W4nh
Lln/r3sRDwdEvN12qAE/u+gE+iECYln0B47e1dIYwV5FSWbuihIoQuSVB7vNSuIz/DtZN0gL4vsx
eggr2s162xXL91/HFQAh0zjae6SRbYhyA7VUDqtoCNJDAuZeuqZ5kGNEuohG5jn5W9lGaxTqzJRX
O1JJb9pBu55E6uxzetOseyCg59odMyxRcWOerg0ADaWjNWtGvNG+dIGp4BFeuaQzL7JAAD+Ou3JF
/JhHPjZ9qjFuy0MEQeiQB892HXxlKFBDuEMZzE1CZ+8ub8Bp9JH+ACak3jSwXyOzOPR1FqzasSVz
w7ObXWK066lrIowL7pMf1vqhlh69bkEQZJXh0ywQja89P3/O46reTpk8TFpbHzzqqCbnkgrlc4m7
NPHf+njm1enAaxND2xYmNMrS+jqEiviK9ByXmrnslIW6njQG5Dzui4jB9SIHDg6MVmAQjkEJ4xcS
XMHtZITZwyRag1/cXoa5eKIOjDbCTK4K6cYgJXUyBbq3Lg008qsOQZj2S6YPP5shOxptYR2UflY4
3vdhY40Hez5E0GjYRC6sm8wHFQ9+gq5sAepUigIgkiTdsA3XUqcG0xUUOTmkJ610SrBuHQ0zCG+k
L1SHgDYYhhGIgkrW4z4Xd9Xoegc1P/Thj8zzR5DXU74xS/nAtJpJoA7UYhul4Y6MebB1YVQt/dKp
txYHN7uPrI2XqW9UFAJALYuNBx67sYnbVSQSVeROrcJBfsVRpjYuqX1AehgNlvcEWmbbovW6o+YT
XzT5JL23O2/KtEMdNy9UDw+ETQMpdOujIwYyMRNodelG76PxgNaDLEaCDVdt5NiHdoSOXmZEhzgt
kDkP4KbKM/NAupS3h8QRa+5AvkNMbO98U9t9fjJLgMViIL41ma9CZA/lwbWLdDtkHkNJjIIbDyJs
UnK5q3zOn9aqZdhCgxgalg4XMDNtomJBtA93t58Q6NvwFgWNScE3AnqtBHlYbY70KU6vY9Qah/FL
7mQto3Z+nGeF52IMAUwkTXQkwNXdN2Q2ajIhRc5N8o2IvIfQs4xl5E0seCMXiVMeXeKZD6VEYBrz
3ERTLJp2TPYhhi5w8+KhjA3qBcMCsj9f5sggmFG1NQh195sXm89RqoplN6orGq5H17JI6qiALIeM
b/t5cqQm0CXThK9Hn+PfnQFmeH9Vplm3j+znXM7BgEUOps//mbetBv+SB2TVVGCBw1gsn7hG57Or
HRb/fshU+9AV9bAhE+nfXypdnZZn1Cm0HjwENPBAdoYtyTvme5EO0tw4sZHWB6MMG0KbWmOtISJ3
rEksRBy7y0FD3KHjaVzlEstL7NrtIZsiPAapi46YloSbk1gWZeWwzLSy2zSPmDyBQSMxB2uXO3/9
Ke3hrKUlqzX7kEQyX1frcFbPSQ1SrTWQhNyEfUsuBKPfvuJYaZdfhAyjre7C/p1wxHulEIdu/t7/
PLx/LUtIKg+1Qa2xH/F/FjkmeVgK0iCMAnF4erDik2nnoH9lMP6wabssxxZKclKkbKCFK24Iaw+3
kauzM88Bk01pQuCqGiZrle/D3wfPbqQNe4MgHaOI0qUR629qpwLrm2rpFeSpD9E6qyIuZt8/cRQr
D7Sg1F8PwbxL4vcno70kPej9QU/I3JYkeFpY0Vk2CspYL5gO7w/adCotzd2/b2v/82WzoUTnHhpz
Rz/o88PUqrNsbLFO/bZcjbH9EtRpuDECsz9OHhdVMrH4TlyjuzAv9tOU9kfpdnnBICoBqz9kJUf1
bCNktw81bRmYYsMaoLO74Ka3otz+8v6Qa/p3vS3AC3hw/4XxtRRWy8YJnhIu7pgm8bGowFp2ZqO2
VW1CW3TsbZ1kW08rp+uIK29pGwR5WKlBEzbx6kWWPKSjFX5DtE/+hWwbSKKyCEkbRVBqdy2T18yp
iV4J4P9W3r1SlAbkz6uIqMxaBs6XQMSsq1H2SnzzNhCdf4hVOyxLeyIbcUhG2KQpcmSqCCTA1tEh
5XKR2hwMBrMIj5X5PJFqgSax/SYhDywK/lMJwwOVmAsbqyqRT3GBIqPkzcLD3yc14GYfPSPe/7em
zc6Rnoudg3xrM1jeNuo5ntGHHu6mOCbBUL4EeW78QOh/oCnwOJq5dVdl6HCcRNoAHE2S0pB0cHga
blRcvgLomlbxxNGyaIjno7HTHftC7J3GhHuuEyIoctBqud+Lq1h9N/rMOqrbIcvtO04g5qoqkIFX
sSCwnhWxGCe1TzAU4CWcM+LDtluHIfXE6EpzU/Ue1ER8/VUpy10aVNVVHwzBFYOPO6d/GYcofTZt
kG16g30dL7Ar3Bf/MQsNccOuSL5a4zDXczSCJoS5HxS8QBXJ8f+wd15bbitblv2V/gHcAW9eSYCe
6eXyBUNKSfA2AEQAX18T1LlDR7qnS1313C8USSU9EGbvtea6DOUidosWOHtvFsElbcDP5wI6TV/R
dE0qbz+l6tS2jhFObTHvPet7n9ZIXZw1BYzlCBsQsrdLEb808M+iRGeBkXu2gjFLcjlS4ClMffml
1DJx79TiA6w+LPXGOuFqOiXUAP0fVUvWgeskrLGiPM0Erh4SXezwgBnEphmS+E+G/2ICUO3344Bv
KX+53cVaaD49dGUwUtfiYp7H6ZRLCxeauejhuFZpp7V+O6wXGnSSQDicfIHYWXCOto3BAVgaOC9z
O3lXrIN2PwXykFgpSdBTfSLIvibir39gVy9/3GXeiq5oUt4NZNnvTG9qT7cLfb3mu92uGcgcz9YZ
p0sfRNaASV//y2KmPwm2Z/jJU9YKlU7GsmsKFtfuEsPqpnP348Iku3yOOXx1fQIUD0MD2REVhNNt
0RMLPvTtWolpn0RD4/1tp9OwrSGiGPKIMpB4caC4BlaXzk/3bVYdKyx4B81tg7OZwHVuyNZIAsoq
oOwot8x0bFri6DaTKl1WucF44ONRFBn3nDBoJuKU8UN7UAa5rrReYZdSLyA2y/02zco4zzYqCj83
KP8tZJDLMSqbp5REuNSQ04lnJ3AkLl7chVb64lE9zky461ZsFCFquPuc3tVm6ugt8nM9JGYSR0Sv
ArOeZXzlaG3Dcm4YIps1jkYrsqj3l/TeJyVP1tO+sbpz4pfN1qeoTvmI8Bj06jTjH0bLe8gnu4jG
IgmRmZpHL/eeioRcFitbNeOnQimSHvU+KjE8b+cWKF1eHdizwTonNhuJATWDnp9gQ2prQeBfbUa+
MDAIEN2RWd/GuSZQLCvWMJ/0M/v4+zFRewTpVHpEPOx6QlpMiosMj9NO4UfbekKRgEewIo6jQNNx
h2J4iywnBsY4KnmCgMlY7s912GZ82eTEVqEnigDLajbuLGdjSzqvCOBgPntf6iI4DkF5qQiopKXB
xw+WD470oERHnamK+y4oqdGhRgxbkXYbaOMtRd6QV2ZxU7g8ek2za5blPM5GsffG5ZloNPCSJf7z
PKN6LdDClp3VXsyC+HNPy417TPlhBckK2GJ2oam8cQ2bodw1JYF2rLQKAqRcaqWlln9TOjVdGXQX
RT+AHLnqNZOBczCreEZZW4bLsNwZQjvP4Lw23aA9U+h/jrqY/ktrfJwEZd91GVvLzzq7a0JcdPEE
buRjwqroSbR8bNERPG0PFQVnloNZmTyzEcit6zBDcSap9VksLTEWMTPeAt66bqsX10yuuNGiibTR
q1p/6G62uwsJqapJ3I3tmm9e5y87b3hfB+QPlJX3jtbPe8cmyy8dbWDMQ3klA5W8TzeG+Oy3d13i
xzQWtIopg35lGnurtcEkTNO4ljmzGdTOGEnSzu/VhzHPvKNmzC++X+4Ml6CzljGLWa2/dJMDgWOU
ByRHqHqxsu9GEn1SLY8PpeM+mSYNgWwK4khPZLQY7tWlFCcE4riyansg8KgDK8C+aOvHWRs3i9mT
mEXXRI/lFM6uDRIPIYorpRORoThtdWMgL5JWDyrEIDStb0hYvlowqM16hbVp9LRz81OSPqRjEh9n
lMRUDbG9sTzYUDihgOVA6XfcectrX4zKMreGkJFXSewg/dLxZQHvH+KTr/WvTm9/V281XcIN6pir
NuvOpUrSD3X+xk6V5CJnIHOl4OgeynC1xYV1+zBnKzgroGplaztVifZF2Bwg3vLcObrPfokc8MSu
z2P2SnORM02iC1/cj7khCayaLUh0axpcQXwUkZyntnABSjTzDkxgxgyMyiLRLVj0lFnIvPUd+Pm9
+bHJczCzhfXOHswvGdbyqJMkiKdL876u1iAX8iI3mZGecQ4Re6sUS2WqifVsvCyUw4nYSGLOuXa0
X+IsAFtL5F7VFC+FPdrbIAeA7II5d6vA36X5nDJQEDuxEkdbx6Ui1cPao3OyxQfrURiRrHoQGcid
W6/QeCYsm/ZQ1h4WnDOh72lPuh5jRLTNDwTnfaqLVlF1S9EXMaSL1L2DVPw9ye18S0K6hZsRj4qf
k5JtEMpSpayg8oQYSeETg+aVrD3EnJ4EdNk6MgtQu5K6cTDnRuRaKPO0xumhpyMRZ2LLN2WmfRGa
2DtxHLYGVLI8I1rCUyTe+b2NWnbas/5442QP017nZ6yVS1nBZHOdalvPvLeq82RwpnX5u4792Qa1
crNHNdBuRGK898oh27NnPi5+ewGdcbQzMEyeWZCk0PQIUZZhL0tUg/O9MMmuKNc0BSsVPA08qqLl
i0Bd2Frfif0+0Fnj/Xvyk/QGbxOnwXgE8nBNX1DvMxqeXaemA9RBVvcCnmJK2+6KFn8j4H/pBQZ2
LRs+0ETATGmZ9znFwWPeaOfOwaiCtsbfWgiKy3K4Vykhb0zwFXqPxtstUetkDVokUws56/s+JRrG
qy0itWFZd+j4pzJ4G+KGb2Zp3WuCE2ZaTyhBjSjWeiSPOHS6lu0A8kIUT+5GuJR6MebFG8dEeyYU
e9B5FOyBsBsh+wxlHY8R23KOQmKhS++V6uZb1xDJamdIj+TRwzX4kjUe7aDSYw/BIjGx3rJ5OBdz
ox8Za8CUV6Qz0iMKvCTyv3p7o670bUmQJ1jRtWSEeqiSOUlFOjlO+Wc6bN0uG9A5Ub0npQnzZd9g
dnO84mlak0p1RcOu5pQmSWKuI1A80IjrYgxdoV5sr1mJ0vnO75RCHUIHMm31sELVwNmVMqhCiNk5
M3pOIk3oG52S3tuVXgw8b2ZdqbNc71SFzc742JXAjkuTkLVuMq4ZDU5Z1p/tt9wprTuznT5pIyrb
3mnso9Ol20UC00WSQN5NLRq4dr67GX3xnTHGQ//mwQcgxWdI6C4oxoy9QcAmo8EY+VXwBRr72Vto
Beeyp9rj39HLBcW+lg6byW5KHzuGnQJAZ43788Jbl8G5mf/HfT//RFsMItLYjmHNqIVBEE7RnOrB
SgjOWa9meoOigCoCjBEZt9u5qvgvZrYG4LPPhPjz71Fk0v+uCFW7Pfz2N3+7+uPp1j/HTuayOOX0
MNanAAJ4byzGQhdvfcH14vbYnzd/vImfr/e3p/7tz3+83ixb6IEG7EIV53J7e6BcqznJ+uTSyVE2
3F7acFPjUK1+ySox3+mLle29RK93djK8URSbD+PQFvuugTxZs7qO2tx9c7FWTNMHnDHMhla2BUfa
3HkeQWddTUSynF9TECB16nkX3xwJkjJB87NZou0iA1ZDv1+tu0qcOp8NzjCOr/G6VWH99NdF7rso
Qm63UR0ERP2u/5WaQbfqlLkqdC8/VaDB48k+NtX59/+/PZ9XU7H+8Szl+mq3P7pduGb+72f6caeN
ADV1G1bOzME//+7n2/rxXD9v/9Pf/NN9tjb4R08Q3UIB3RFzd5KUGjeePVvh7Wa6Hqd4nv7639u1
2323/73dvF3cnuDnzX967D89VTU2knUbv0W/NkdotFFXom+Q8Gk5wNfb/3in1RLo/bf/b9YHESP9
7wfdbt8e6XbsfsikIftFnvqRQ5p+NVfjxpv/unr7r9uFQ9KMBmP+58N/voWf91m6tP6/Cu3/TYXm
3txQ/3cVGhGjbw1NvvoXFdqPR/1bheb+y2dRiIfSXGWQoKR+qtDMf/mr4yEAwuIDqF2lZn+p0Gzv
Xzrw+RULjhANOgWmrL9UaLb5L5usAR38JBK1lfj8P1Gh/UYoWj3u2B5X8JfF0wELXYWUf1Nim4ae
FqOT4kJMmv7gxUia7eHJYQl2cDr6zX4zpXdOTaHeWKxjnbCGq/U5oqum70db/glM8CsO5sfbATyo
I19mncwu7de3Q6/NbM0WJxO2AD+cqdbBqH2bZtJ/9fpz0DKdoLQkj3Zq79eh8Q+2ol8VeX+9vI3X
FUAyqvTfTQNB7i4CYpR97lX8qfGn8dlRZI2AjT5LPYaE4w4VlafhIpwp+4PH9zdR/O3FOVQ4VkAe
6h6m/F8/e0+seTJS4DwXlXQ+N/Fc7F02CRXF5jDvM/NFy5MzQWU0SxYGnvyrW0HlbHK6zMIe9pZA
gZWkOlELUix/Uuz/agX+8ebAknK8EZEeeL8TI2RXIFXWevtckuEd5aL75JRdu+u62NhVItM2o0jJ
WrbpryKIDrWs2qOZK8MCYnzZaPMRiVEnlb/7m+rzL1Xl/6nH6qHJ6oF8j5uQ96eG8va+OBto4UAF
ZP34u3tRNaWoPJXZ53SK7X2CqxyHAMuzOg5I9iqSd4hx9pZZIk1f3TVUPRxmXfoKyEGzPY7HnAQc
S0w7t+zm8zyzK9WgImzZXOT3unEKgilEc9ITKkgLfsboh3Q8M87SVV+pwriPY/MJe7Z3CAr7AHG6
Qy+WNK/uELzTcpMQs6J94CQrrgGxjDr2uEdXz3fU1lqKjYhtk/i7qO3+MW409lDCt45p7n3SXPOD
btbBHzTZxq+68PXbognhu66O7tWFJv2b7yI3aOqWSWyfgX/obAYFRFyHcLCCr5GKEMlWi+rybdbA
hvPr/q1hu7j9374R3B8ONlqMCnxrvx7rSW7pZTrPNub9QZ5GnUhnPbaellEBjRmeKYbunXYWZzu2
j8NQHQdfUy///aGzftZfjxxXxyhhO6s/yP8PmmQ2tL3mNqN9nmK8UMQgefWCQHY+kvXyYGc53rP2
T8Ob9U+v6ZrG+jsAh/ndC6pPue0NZmmfLd05KNx7oSbM5ybxH7CJkOUd6Mu5cvI7cyDkuFi8q47z
uu8M630P/fe///y/OaR+HAwQfinfWTY/xO/yY0D3xrRohnVeiadNIa2LFQzEHyGuyMvgCVD8m+Np
GZ074BJlJifI3vXVUA0mrqXOQittDUDKKbXE2XHoRswl/cvyCV6Nc2xmSqxdX8RHIEeXqhczzXQG
bwOvD6fb+Ce713+O3K5uM4/p6+CJY+q3IzsGTBrHbmGfpU1ltsbDc48CjkhLBZZX5TpatIDcSU1o
284p7WNJCzqKZ/fVatruSSB3ZQMgKY0UJKAuHkRs2ZNq1aYThQbrPDmmdleKJIr1FO0mCq5IH4sZ
DSoQ/ZIu8YYGFBF4LYogIn/6Pwy/v+IJfvxUNqg2Cigcrv/hoCvKwFVV0XLcFE53UFpbUerk7Upg
4udu+kiNt/mDb/lmF/r9/HBdCPoGhETLdMxfT1HVwj7rvc46Z7T08I4k80Ob9Q9Gi84JlVVAP4lS
PhsX/3y78E0yBL4WpA/9YVI2fp17mOhtYhOANUKp4b38x5napkNTdl2rnYa4IFXa0J/tMqA36NJW
S1Wm9qbMkb767I6rRLOutESYCQVxYr4pxn1QJmGS9MlzbUz9HyZt59cRdX1vQJQ8nT04pzQ+g9/W
T22x2OTMYNPvgmrraqUXGc6Qb4uJDRboJAxEY15teW9XjArijLQ1bKvYv1/nFRSIZmR2Hnmlk4UZ
hwynjatQlk+JhQeuOxexE+x7aCzoRhzvgJwqCliVUWsTQaRMHpjPyPXMOT4rY3QuqiuTa5B3xp1P
F/0wD34QghZ61BPykBM/iGpQoEOPxA25mb5XFEjQYLLuKwDl7KtC7TragBHLowJ9cUZIct5EhjYF
Bztp9Qd5yIym+YPJmJ9wPZJ+HmnAJVyPOZwTN4Astlrvfj3Sal/ltqos+5QkBgYHx2VbnS67JnM1
aovVvaViyaQ9IvjSBrFZeO/bxnXzLSs0hLJxX8gTXB156nS065kP+k9vOpCi1lwcc41q+TCbp2yQ
+Y5l12tlV8clR8iTgtDepK2yTnPuWojx3EcYj9m+LAoKZzTcyLQdtkVheqfaF/leupKiOnbjKplM
fmyPFE6bIK8+QL+5LDb5HTf/Rl7VxJLYqxLtdhsqhhWKwKs3eg+pY9vS5N/FS7+1ljY9aiUB2bK1
mnOWomz2aYmfJK3gUc53tQTxXY7V2ZRJverLkUrkHoeQLM5DR2ryMvsHxo3s0R0sbd9ZOYaB+kPZ
FtNxSeunxneeGNcIxGNZBE3vFQ0wCvtUPKcmISPkL5qoHjS1bV03vi8cQu90mvYDY+i91IYmROuY
Rq7eyiPr/32Xp+JSUZDdtE7iRYW15pyujdohoRgIsYL0IMdUJ7se4223QCv36O2CG9Lqk0WlCBXj
R09f091R6BAmpD4LJuHnsnzN6/yj5eC5RpBpjBTavSlTF2rqDUUw/QN5aclxNJzPI43zqBW02BeN
NMnGiJu98Mo6VJ6OsqearNOuAVqzsduMGtp0l42WexVBvl9UM53rXmzLIfCeZYJCpXHhJfnYH4Il
dk8zuUd5ncmLyq2D6ejpUa/cb7XyJ4rVQReVnkBqQiFqhzqXaMt0SB6myRCw+LODVYr0taDaS9rG
oYqz6ckDqCikxUJ+GJ/AkRaXuKyJNHPiOupySptFk76g9PQeU4N0WT9h4UGZcS+VOxwzvytDQJDf
hSuSJ22Kv98kueiIK0Izy2CvhoHFrFMu1zp5T04MPiHGmmys07shrggBXHz/o1wZGnl97XIJWym1
2z0L1XFbxJ6MjHKywmSe+5dxGqOgb2k+Qh/2xfzkr2LhJlV3muNurYqc66XV2xC1U300gqKnRqwZ
EQ0ms1vqSC8dKthpbYVNP7KeMfht8E6R62rWpC4XJdbLhBzl2xHe13o0VIjGoRziT+ji7wF6v3ND
LjMK5AXK5tI8SL+5YyQzwzZdgn1i5cUWHPZ8CgDmhkJ8QVYt38XWp7zGYVFk5mVBBrq12Env29TO
z7RgrxohjLKbu2eahfvElvHDgHY+nwWR3HllhAH4zpp+rVP1/U5oqbENigl1bbKcRenRSM7zdOcu
efI4591n21Li0IugPYikRCOTk2qL7GeyURnxAVF45b13hJDx2Q7i+Qx3/btmT/KajAYm1Mbytzq/
KhGgY/aSOBxhdXYSRja/tyFumBlHxTh6X4eLs0zpEyA4IvJ8Ft62h2Ra1AXw/6o6lXqNWLb7HkhD
u6Jt+SzKobu3vWlTjcsXSpASmucsUAFbzb7AZZHpx7LsvA+i6V8zIw4FYNR7t6HfjwnWDmc/KK5x
IrdSehblNV5QwS/YDh1D4NJRACjG8g75L5wzLA4RapVuE+gQe2p6rpem0973bIf3jvSIbS4Fku2g
eatYUqCNLxC5G+1DC7fiOPkFXaYsvpopIh1zqZ91lcY7N7COk7a8ps5sRXk3U9rVvPKIADGMu+m1
J956rMQ+qAVqFkpwybChMMtX6l4yH2SbiK95oMSjFezq2Dd37jCNW9vpc067RkS9gF2tNfjHa++A
Qyh5AalJNm1ZvevtXBHIWcTvsbV8QxSNqnyZC7bRvJOpHq3Hsm39TYUy+f0YFM2dFTMi5Qi2wzql
Tc1kXR8o3uM5KpeNEXcfFCu0jWEn/aEfR3WpJvDcc5dxvk17i57TvQZXRtmVTydAIKKvnfkluShc
P2Fl60CMEv0ua4LidYIVKSFa7AybPXWlnKMQlPymwXiACMvD7fESC+FfteXaT77c3TZnNTvjnTkM
fGU0cSBN+lmz75GEb6WJ1F9pzwvMNfBMdncMGJ3oxG6GplbwtXyChIvlAdojXxkqaqrxWR/puXih
zOWdkwpERgeeNq7chjZ3QHrzkMuIXi1NXVNZiPPxn7W5ihSZqpG1FMwQpvi2zCIJa2lNx3rNedHY
DW0kqV1Q9faSPQMWF3uOGrdQHCTmY6IJAqYd9hKBGaecunAqcLvYUVuXL56myoslsLL1GnZiNP8b
0SbzeVxadoutehA0unvc+VskDs6lNbV3QW/QBdYmNEhJ4uzV2LKNL3rm/N5DHzQyprhEjStNq05K
96x7UxYjWmWxMzsZfOzE/HEiH+6gKnvcUzr/RDts+pjM9oJApXLpdBcVLTk9PpBPTHFs3Vz4thRf
5xwq5eBl+rloaItjFi6jzq6/4/uCFKY51oVi9CMNqeoe2QbWjqFVu2r0L4jV+0fW4QsvFyRREMMo
afv0XAq7I2i2b06as2s9VZ9APNj4kiOH5sPObVINAQ+tRZQOeiTTwj3KWbG7tMj8DrQJyxS+MEXL
UVP0RU26wpepz7H95XnP7zgS2KIadv829RvUOfT7fe3kKNWes8kst/0yyRPjsF6zJQ682WM/jona
bVZzX+De9w1miqnJgcPY6XCcXUM/m1N5F4z91w7X12uGfqEczH2fztpVEY5uF/l4J2KC05HbkIQy
BUTkWhT6wD7uaT0OG3+g5IW7HHyRNHMa2aS2FTPDYjIV/iFuKoQSVSMRvoDNJwvLRBxcxTtaK/kV
95NhbrpOc6LbK5K+O+5bFxxh4XyiBycveRyQp8jBFS5m7lzSZYLCWPXmxSaRFPwY2aKzc0zT2o+I
Vymuihl8b+ET43z3dfTqGoHxrkGuX/DNG/zvaTPJo/Dt16l2v7ZtznbX1qM6zgekx/oXbEQZW5IK
E7w2PUzV4EAzRdZPRwa7ntVHcb9cdGu6q92RjYo9fDI1VDDqTAxyu68MCJWO8Qq/mLMLMhlhsiQJ
qoy5w35rWkku01R9HDHVHKYiY5gm4l0Y7pOqUBLFiCDCrk5fXfe8FsNUaqV7r1Ezu5TvqqazMZnV
F98bPziiOHr0B91MIf1oqoRFnLNbZJZsoFo+K07ZSHh1tpXtq/DpcFXKWKKZ1nzSqeFYBkm86xFy
wK2qtnFqXO2uj7dTLq6a6Sucbbt6NIad/zJJKLO9st77/Dsb/GxymF8d4KO7LFVH3+lQ9zj0ahOC
ZXTAwKORH5ACvTnRZHQYVvTyeUIwQLcpx8/U2oeqf6+NGYaIIoCd6ayADucr0Edi4Iu+jHKjg89X
kmDJj9HYpGsCLegQa5o1KSnO3TwRriS7oWVhXBA23wqcmrnGz0JWr5yxEKZJ/TjpWIa8eYwMa4hi
SzNCv90W+ky3dqHT3GdFRB/q0ingkUVOg1dItB0A01n9umEjxiYsdXIaZEayfW4PEaIQnOs+X8Xw
PLaEHCIHm46QZTKMxCvuU6BaQFtVPuCXKXfTog7Iclj3Ti17j8SJUqdlszOIw2wWTLJQjrTJKaJW
SzmcE4nNqRX2xsiHftupODQyQ4vY9DVDJlnLgiLLg2zYuMt9V9xpVvFpLPRXYtt8oKFIIYYRnKdT
32tevx/hcm6ngAGdnVrIGtHfEa83hj76uLHLvrHjPdh1OkS9jWB06u33TAwPrEW/QjtrGJOYuROv
hYQuJd1379HXsmxvrrD93ul29dI9lTWSF6uuO9SQuESgFaqhOFYNSsxRMcp5OuHh3bfZYYsBs3/P
sPkBYZ2NyRJapFWxrATvhA/SfNbR+4ZVBeQIfd4Z37nYVlbxzK7itEi66F4Lvpc3uq8Ta2Yccw8B
cbVhLixc4yIJ8Hp71T4uvmKG+gY9njkDkvpOzPl+Vt5LFndzVHQpE0GOSQ4IPUav5KIbVrezBlPf
TP7UEWkWP1ZtcZf58okkpZLxg1gfWwveJo2hcoIbuaXtg4BFbVxfe1Mo1K3JebYkER+6jN8RJ/7V
aqvmbI0UziuPgNYuQ0xh7lRQRLHhAuVrwEAlDdOPGFbk1PjFqh+WMlUbWClOWHhRorlbudTUdx2r
CavJkdhqEb/OeLlqIo4L82sxSREhK6UdvJSI6UiWm2txWZmbcjA+TabTb92hvCQsBLf4Cw61FzSk
NLceI61KPyz7oRN3fozVMpZwVUtbPJomz6nFbbq+kaMT8ymEThbdBLwVd4ZLk72w2/4OgiK7de+x
nlIRuhZyON0oT477yekNHdxOo+5nIt3wQGys3MGVOeGFhFRP2SPIfL7/4s6ckirqDbbjyG68yK7s
k89ugqHiC8orhQ/CVupziZRSaQErZd9kdhktLDBb+g2s81FWbfXehqTa4U2ukyfbxe7fFta4iefU
jETiXnD9iV1lOPui9D5YRr9V3X5KeuNgrlRdd/rcOx9Lc/hKviLLk4FYtGFjopgLE2GfhQUvk12O
tW8W45L144LMaBggRxWrK+fgVcn7Wm+/GwnD8wiVJ5cB22HH3w5+eZcwy8VmhUEucB+0YW53Vlls
F8rTB8+FYmzqwZNc5aiini6UQOVzEsDNZG+xRGZAlchauh5/QN0w+xSQ7fXyYBlGgS98DhAz269U
PPVTH1vTjnZBHKZrBJaR+B4lLKXvRpz6aF3jYtt13rzzJPxy1XTfHKjiV9dtLhPD8MnIWGiHAYK+
qSdFT29Qrdgqv+N58rvbNUyA+V2aVA/WnC64rv59vxhsudGW2WDUaTJ2VGByDJPz4nbzdsGmpNX5
mplxWwvj4WjjdlNiAmpVdulda1mFzmp2mk9oNI/Del9/u28e0q9pXaWHBmo92DptVXHrJ69Lk7vb
BRKbv665VqxvVTJD8Ev8d5Z0P9olSOjRVRSdAH8HxzTRLvR8uOnJ7lK0DodQsW0Dgz5Bl5lRS4DX
a7lr8Kiuuiwku9lEFGMOpa72kGCRvRJvzUp/ZVesQs9Y5C5AAVW4/IRGEmVV+1XUOQK4Ih+2Ip4e
fXkIavY/XgONqSUxucFRuSlSHXEzUnZDxwjGR5pqgfoKHBal7WvvyF0KvjEsaR4ycFZ26LnaV8fp
L4uNcqxIqI85TDOFMz7neXI/lqm+t5t0x9PeU5RJttnCbg6yTrnZ0KUtdlluwr6Z5hfRWZ/nTLgh
25Pv42KWG9deFddrjTFFMqZ1aVg5VKlx+vKbtr3XH4W9pE++MV2EaaUPuL0KI0uv0q73KqMiindl
uqwjpYTLycydsKytcwv4gHQoiAj9iBjUDptFVFuKHv5ZtSPQHtHpm2Ws78WSLXdtUjZ7Jim1zyxO
njjPtCdnNA62Kc2QTTT+YZ0077Javs5Wkz7Tvbh65pBefL/TDn2LrEfNcXBP7ESNq+hRL7zg0LO0
2CyV4T0bDpNJnBhTqKVFdQYBey8ch8k6KeUhr2aYjAVgA52Qw71XB6xoWk7RtEtOembkR9XkW00j
Qh7TJ3kk4FX3vTk1DzqlMgw7zdarAnGJ8wXpoPxQpRr2DshkF1jcz27X3TtZXlyaviAvyHOvEgry
zjd5y3Vi+nvmTbl3wXPqwovS2DcenfSpKP0uknGWfJhEdee3RvqlaXcDySdwljIvbDvHAkMwTKui
+VOjleWhKsl9KVWH7HEu+0NDSLU3MLxLtVx5rbIwml2vmAeSMeufy/xYAkM4O2nz1ne9uLfLJjss
k99SCmR2NR31Gkze+8U08S73RnXmoyP5r8wpUio5NdLCTozYvfdtlx2K7Z5VXe9QN4foR5OrnB/M
xfI4G2US0ZLESNbCvs2EEW/pCKJ6dPr5qWV5PyRjd26S5oPZVPo2U6Vz8GAcXvyufg7mAq8xpmTf
Zf4fhrK6NBX1E1DF0YB54kPfxp8138xObuM/zdLuLwgu3hmlY5wNhfDZpUZ3ahftnY5W68mwrCPb
bT9sOgOG2br5NBvsaMPkXqkUIewXIF2rOmagtpJuX1E/vLb6pF9LOzeuQkcgSz822KGKXubN7c7b
38jama7+c72werNd8ZjCrXiWshA7vJDU32eWAGS/szKpq+FxCuwBHjkebcR9DabKxnaIBFFWVLng
FoLKrlfHBJ0Aa5RUR+pk7/kvRqsRZJpTxlgaUkXBjSEbdoeDlO5LEFvBoeurOfQaVPOURfetJIPa
N+mB89bpa5lSP7boju0yNrepU3jrcfyULsZHXX3MZQyFoMzE1raKi9D1id8AkencKg0LapyGVs3S
kwFLZx8aAciyMs5G3i2DnFmFSR6zsvMzxMRusa2a9GtmNUyqc2ja9ZV2vr3pMqfeVQiwxv4+YEO2
kWrGQtAV6ZuFFi9aNG0+5cgDSeMLDr7QzJNtju6RBNx2wqRyu+A8elrs/M3WfEZSX5HIscZyLD41
+lHiDr9da9Raw8fAJcBdJdROh6Q562z6w8DCDqE8F1WWcPhWSp+SJrpreZqAcbMaOy2GyM7TtDbl
Vj4OiKWx0cLJR5EuJ4NekIJ8MNUkwLXUT3zr4tacGzpDs475EB+pcays1NtgniiPomcTYs7u8yzd
N5F4zjZ3b+Or8SKB6u8no32UPc5ixXBNKLMCTZBQkwIJHmMI6K0J0NwIewsNOom5lmT3P2J+sQRr
PGsQWAa+VZ2tjp4tztoCFhj/vRu6lXMssHNtu6T57vTwQhn9D1ThyCMf7Rkr/B7SJBxh15L7euzL
k98G79rFyx4zL0amnnwb7c6FfsA7Vg7AtWlgdGRLhrOiT66GW4+btgraba7lrLLqHKEukTb4xwFn
eBkGJXZ/JLHPp7QDiARF+EqhqcAsgNNCpxSx0YvgvTVp5lmW2n+xd2bLbStbtv0i7Ej0icdLEOyp
1pIlvSBs2Ubf9/j6O5I+e/vUiah7o97rBUFRtkSRQCLXWnOO+TyDqKEDsnG1yAk8l+a+jPqIORk0
DMUk9vL2Y6SWPJIDs5/0nCVq5OROlxDOuhUMs91s1k5kuwGjwsYA3bdMGRwBfKjFYiz4lWEwLGRF
m/oRBm4HIy7eR471BFnZ9YHTNIEGaJhI4A1aay8YUoFfzXLifaExx7BrUrrZk4hFy33dXWlsauZ7
ohtir+XtFfN1ccxnHd91Fe7jOt8zUpB+XNROYMyftObwt1M6tQ7bUPqLbkS9I1esfjSJChhE26VR
LZ+5gEhPXFiGQSKeH9d4sQ5rJh70qO73KGc6xsSEqBQWicFGjC0fC4ZWTQOmq5Yxto5G1WgjaBzo
+Qmp2hJKU51HZ+BvUxnfLmLosnZ+NlYx7FwvezSpsyl8Utw01VeHG8Mumqh6YECFdvheeGIKGt3D
Jw8aZFNkq72pWJf8tZ6TALfyDJYVlyVUEDMzAF3UMBqzMNzp9feOZvjBwfBWxV5I//UJB1i+7Y3w
R+toP+3IzLFh4R1m4/eRoOfZaB6baytnlNa41EFJ7J5gRFo7FoiXWC+eBbaQAJ+pCgdft+koy93c
0iWYOnQNGcv+vi2Z0/QFdEphBl5pvoZR9O61Jhgmc6lhLsgIlmWibysiJ4KSapXgHO6JIcNUE6sv
nmWUMnMerNTtXWcad+6SvvaxycQja5/SdvhcZ8ig3q8pYbcAkXZjQB84h2XtslLsZEpTJIGOIN7W
NqGFnzRo9TME07VcdgTRJYFW4V6OiuxMAe/M06dXqxYHE+ntREJw2oIHIiOLbXriO6nYMxHmjpfP
iLP05aLTotghI3ux5zLfgmV4Jda6hq2cUQ3ZbJox58PaKZxmm5Exu2rWxyJGIJ6WNFBdlwH2nCoA
tEjKStdN+AAtFgtTnd7aLztdxLZtm5wAR8ve05ym5aGfGys09wxfWeOX5gcSMS4P2f0QYWds5x4M
ap/G9daAupDpKqGNehzbNJC7kUaGkLtmAkZWVI/eKvfogvsDoR7i1NRjE9TWMj+MAq4KG0maX3ga
k4QZKV1tBnFziwRMT59nSnjMr1sT7dx2Yet9Mr2UPanjZT7KGuhMk2P7mtMQEpK0nEHN+u5Gff+S
JrF978Tj/UAw+iNhG2BdpuwLoFkGq4SPO5cpZ00gcTrdGxrz5EmwiS8sWAkTezvDjfBCFEeElvWl
a/alZ7+UUn5z8qo+yMU9NFnv3tfVgHGijXdrgquAMIfLVBiUT3qX3yfreC4Gc34uGBlu8rL/skYa
GCSrlBeLJKKAq34yvXC/Dpa3r102SnVBmCM2H+pgg+qoAL6EFzKoOodx/oKzlrkB59+gv+QhmcGd
lW2x4py00Yqe7TX5CU+VVk61lteimu/sQU77xTCbQNTFZ7mOlBhpB1lbk9+QbBlQjkzxakRr6PcJ
cadl1kFTI5gikzBCzPmhZMNFrAWdF7IT4QlgqjSiD3OuvgJh0zcM16IDu9JPo+KvqcZh9GVRMDJa
127fp4T6Vn0PrtTRH0RE/FrpFjP2SbYrSa3t9DHI4yzZlYo0JkF2FGXtgZwoYz9MKsEomCnRyC/6
AjHkR+UOn1Yjsn2P482uHHkxyX/MUJMcW0keawVnKI8rc2/o+YTjkTs0MyS57eKagHMM98p3KTZl
JnO/VADASUicuui09+hivjOPhlSXNo+StXhvSgK9Fwfei+ha9Idln25SZ7krco1EvISQYMzSGCRq
Jlyz9Rjpxd4xqT+LBrpL2m7thNVtsNj8LCHkBkaL2Jc9MFZk8e6HxHsaWhz7IVbgTYQPBDNI6HdN
cQUcToDZkp3Q6kTBqCi1pKcylmQerseFsfEibrphvBDNlhjvoI1DP0YckRtzjc4gOwpWTpXLo29p
6GZ2nx/XkbM9hMs7t3Qh2UPTEdx2KXzURotPxB3imMmZZ6ZzE7/WQ4PPm61IxeTGF+hSg3HN6Be4
48KtxjGPdhnpO0O0gz+uyKO81anPXpyeM7c/lmP71rpFia+b2aAlJulDLvy1JAsGocn8PtuZOAzk
oVr5QoXeRNEW59y+iZr80mYWKsXZItkkiaOjpmXac9jsZWZv24RceNrRxb2DzcIvf7pa6UdzbV2q
fna2SFQs3I/oPx3bOOBfwp6o3WslW1Wz5eaNegbiX0v2skvkvYYtMZ68API/gOcOso8DB7yKsY7R
Bk03QuvRV+hozRrK684JD2Ylh2OaUVBplEWRwUhcQ6cENkJ1ctw42SUFxWfkWoHRZt6J2JX0ARHV
F4EqDcK/cZdP+AqJTS23qdGEe73B5fZmzIUe0J8pLrAy+YnpO1W25O7qiV3Y2r8aCRgzJWtioycH
OGERE5BE3Tawb9fedOIGejfm/d6iLL23u5H5qN5djJYELcACSGiH+jJiUBsbjMJmtZytscrvmlWn
/lx1+FIG8KweLTnpFBi7nHFu2JR0MTcv/Lfh2Ly4C5eK1PDziKHexSG+a11057WLjW2FLmNrj/Z6
N/DOoacBj+Hyq+tuJARD0QvCJWKolgxHdDGHyOgPptcYVLia7tOQaBk9ULumbdZvXAvYI15976RU
85s4ZYKytAAy9KIi0c9dHiZbsOkMOxmAtrigWugDMjEeNFCHgUkV5htGjbDB7aHLgDO6a2sdAp7i
TraGO2/BvVCCmjLE5v+a+k4njHsXn/92DiEBuDMKkngkNGdozJ1h0XZfZiY59cjMBLviU4RU8BlA
0zlred8aPQ3xgXl+PQ9QDDEC8fb5IrJJ+FIgl8g7T7P3YoOE04f4wL6QBGTF3vpzuD03/tdv3J7T
ctFwRzCBJYpMC3CafJ2V0ypR7v3UtXFi3R7enrwdGlemftcBARzast1XSDRv3q6b6eu3t+uP1+v2
5M0T1nDvAluoDES3J7uQ8yzuGbIXrkv9PbFawHFsF6b3OMqKcj2HADH22c0NdvvN8e3l3B4Ksv+O
eA+4gZTwCv45NOMCjeXP1y78uSBx0s8/RpvVFk/ttDQ7y67svWZ0+z82mJs9RzShQ9laS/9m+bm9
Wj1a8fndHt4ON7uPO4yXsUlStvVOfyqMmYN62ycu/7zIFihHcBAYqz43mVnsbPWVl6Hdcxxaoeqr
21MT7MtdF1nPVpEWrKBRhuE8q44JHdaeJvxaQARYksMYMmZtiuibs9o/bv89Ux9SbckWByMGYpPu
CWRYX/OQPNzEvv8Lkv7y/wZJ655SbP73Dp7/02bfSqQy/27g+f1//vbveH85lq2SXhDfMo9zEaf+
TZG2/nJ0ZJ8qmcG2pe1h2PhDkbbR2OPf8Yg5UOLGf/w7pvkX0m/+teRp3BQolf8nFGnd+A8Fqg6k
WhfoxV0kFKBjnP+wjTRJY1i1MaB2yyVWX9UpiYruHCf2K2jE5AhDj2Qhx/o0wQd0vmPqztHx2nd3
bqAZj11yiJzlmT7Ze+dhrnZW2TIlQkKna9ELcXRXwDAJSzJ0AsNMnFOc5FsZXcFwYC012KowT7c2
4+B+jZZ0ZsOeBjGDzjrK5KlHurrY7nrdxjKdd1oBeCLXF3tnGICdk9D060z/DlcsTEVH5ijm8hgO
yaZ3UxsFEXqdpnJ/ZaPpPHcJSiU4wMaQkiFrgx7o+pCoPYJdam+h7J6FTd+NvEKFfnCIeAvcJX6w
IHQecxG0WfFxbOv4hcBc5ywxT26HZsJMvVp3aFzWhzSBFpJ1YFrowjlTf9EkFAfBeIZ3I/MOVa5I
MOkxQerwsNqaDzWCLaSRzvd2de/peID7dEgDTxS6b1iOt7GKcKZnWv1Eu/szdM18j7r2zVuAQxVT
iaNoPS8wvIh5LoUv4P1t7nTs1cdqONVeaJzjtrvitN5guCTvLF1eKROeC3ZUW4YaX70VdDNDUopd
5JV8rH3LuP5XmM/3fRs+5GkWbtn70t5XU7NkrB0gOrSrB7wyDlRZuxHePZrrzl9p70yDgRzU0r+G
FTSTviSkOszCXRglu9bBPc18b1c0WrUjm5UZ8kSmti5xREeo3eVphHgCtYSu3Jyn4YYsv4hwFWSi
Atf6Vi7x4ke296W2S5uWMLTVhOIscur0QK7ERyWyp6prcXrWH60kyqEpvPUu1LBzd71Yt2RNJMfF
6+6MqDl5aWb5jhPD6RAwAdEDNXX0gjgX9wZUpPITPBZ79/mp7zelXJAOlAVMcprSsawwiTM3nQr8
/wUDj2mI0KvU+qF35Jto7WGXtyOsB0//oTXJi9cFoVd/aXNZndy84O/S3W+Mtd4tuVBqD3y6jV19
c8c83URTVm5Dyf4o0TT3gDWYampBZLSG4RkccFaHGdQCZ/bdHrjH3Fjvok5+QsIotkZF386kazFp
bDCpaQjMoanUQy5aNKLZuWOMYLaPWfiAA2wOvGJ5A4YHsQRCqdFvp8ZO2JhG3pNLdp9Jo2SNxVM3
259jklv7rIwO8Gx/hHE8UeMvMW+o8dhN8jmPwU+/VqmsdyWvGms50HWRT7hgnIcW1gvqW73zYPu5
sOyaLD2P1tT7Zkr+SRh/Zno3bCxLsn6QL9YY5oeV2uz+GctTDGA1h3ri6hARWhtjUQP4dkKR7Ewj
/NbRIZImeY0R0pYOsqSZCzo28tdaWO9V7iLT6s8R2hNCNlBNB1M1Xfmbqim76ol8SrnieikvNjvl
sHVRNdkjsD01IJtH1Y+e2r2RMeeQSOdy95G5ewBPxF+aIT0ggiPrttNRIuK1B8L1aUDd2OBSf2iQ
86ACQaSpxcjzDRScnmpRkrqzLRpG9fqYYQ0rp1+aqajbOS44vEs+nW1Ta1NwItZHl8fxndW2x/C9
oVsDHjt26L4Pvtknw4G0cXzkvf2LeBVJZO0cnqMnWYe4fSiuni3j5Bruj7xM5a5IU4u5IGGQdl/4
VWTFqM6azPfEeCzCnE0Te1pGGW83QCn3AE5zC94qyBZbjfHep3IhSMsERJan6LfBddOtN6+p1Er+
GtJJkMf75jhf2WqDtKvJmcV3Hh7o3+ubAofPxhl1aEGgLTZFMn9MC6FvNKyxNrvfrYRpY/sjo/qE
zEfKJLIKZC55sWtjQ9/zqc3emqNsS+/NrMl3QN6gNmHK2IJc1g4yQ2zWCe+YlnjTuVQ2UxahpZm1
5AKDwYdhg7QOe/wm/1HNLplXqGyVTwq1bLVZcyG2XgYpusnd0a+Bk2mkaJ2HKXoyetrusJuB4jOv
EDZ2Te26iGXdmiq5MgGADtLMAU1VkyHmdPleSTyWCtVm2F1jGdE+EbSnVN4ZYLZU2/cL41bMKZzQ
oEH0GNhIjlVz1zfFa2iXgpvZDOS1SwIzBBU/j/AatDWl4kFfs9DDBupvaN9mHR7sXMJEx54nAq8v
78e5fid+T168qUfyXNHK7+Y3tMviOA9v5BSiVpcQkqpSQzSgnANxTIGsw65Isvs2omZjMWBRLk3m
p8YE7YSCCiIgDh0SX+Zsny6tF4wt3J7ctF9lFb02+BaCBiXlFkkFAZ42rI+UnfouWfDPZMNd7hgm
7BIAVRN+lo0RZYCAp5e0atfXVR46y5PbwYSobWTBaE6HMkqHg/Lw7PqSGHVnpNM1wI6am/tyXPPA
9k6R2TVbq3SvTqVxR3SSUyjNQ1tyyGpmP8mUbGfdex2d+CUBPgOsmGklmkMLyo6sxwugXF7qQJOz
W+1qY5iwXmKWXTfkrjoCN3cQqvDu5Dgpmlf6XVBsQuK56pV/yBTP9UcSbsgwPJXZ8pyVxr3T8xo1
FpJNJhONyYm1HbW+vcLDV93d5XEpnA/mT6BRgZKsie6d7Wjazoh0IRAvfthyIVci3+v1EF/DFFHy
QqIMvmC/F9WhLsMErVfzbSm2RWqcy9BlalRbvzyTEClwXVUcdy9x057qqGLNnSPYJ161pdEDJ06L
7411zK/6uSsjLj57Nq/Qxw96wlwL354vK97QZPAOYg1/ev3XIrUtVG/I4MWUHeLe9EPIfkc9m8JA
oxq27weiYreZ3nw4Ims2Gj0jfdJwb7CYUVLXoOyLmU8/o4nJCcdUr2Vtsb63CiaVi+FthLjvLyTd
OPCKtis2jv4DbVxxESHmRXZvjNgXcg5mKyJE2fvQU+UOppTmys2+pBpNMFIr8i2G1+YoheKW8wa6
oTUGtBBCWrXd26phKsemcHV1dGZDRBIm8Rii+Gk0GQEFULeqsTuGU/7Ngl+z7ZCu0JyLBOsRi1WX
dIhixHokvREJEihafH4Qh6zlK7SmBmYZOH5m5jSvGmwApZhnNjodQsPeOKYt6rFwYMYcxpJoy1iP
fK8hKRNTVgD6VYILxsqoGK+gydgzeaxd7AIHBh/H2eRTzxaG99j5GfMrVuGYDJcahcK2t/UCYHoG
8T5klobxHDlaPW50M/6WZ/EEHLjd5au84740By6V4jZC+cwZyQmal+FX2i3OOnwZ5xHBTjcxUnaD
EBfQjmEitKHIeLNh8ARkcG2kpN9623NlzDeWSfJWg52kaXHqtLRG1wk/Lh8OhXQutemmx8nhFriI
BjEZOFjaRWBodcRQqW0qMnXGxKpGyRXfe9MYcQdbeEmNeFrz+tCH7VOcmBFjMFSMabeiM2UB73p8
OlAwB6ZueooYIi1RQOOfYysxuVttRGY1Dd54yHt7b3uAJx0+TL+YHRpsIGSODtrZbH3L2buQSICG
1pjb8equ7odeNN+HMGq2bRl9T6DcGAp3o6cSOYkisab5fF6GyPMXSg6S48ZfKChdgtaV6I9xyWaZ
wOlYcHXYtllsN9lqhtb8PiJJuJt+TWb9bYmdXVOZ10IhepJcouwczDf6aochQy9s0bOqGXazuMkd
W0QJLZYa39h0bVrvuql2af1PLcUQOqFJkYIUMigvaPObUIRsaELZCLZ/Vh5Ku7fKoJ2lSdXReH4r
oLY4EIm6G5oIRtGqYEWpwhZ5CmBUQDJKIBqVbFbU3TBCqeITf4JU0gHIUh7dHxIeEmBGqIVayXWC
aFoyvHfy8VwVP9bY0zb2yNgJGz0Rk2CWlulI8M+mVfilBA4Te6UPRS2eJfrYysIXBLGJDqwbIOvt
EE7Q9FNYp0oBnnoH1FOMEnpjOE0wOmO147Smd11vhAJEuclyiRZQVPrgXAcFkZqm8BOWabVbuOcM
LqApFE8Ovahdjr97q8O8Jn+DTBx3JwFa+4vCVaFOuacZvsEbI1niQFplsK0yBblqoV3Fg20DSeu/
SpWZkY3ph8LNualWX80VBFOhsFm2Amh1kLRSboyPkJivmoJszchcNpGc3oUCcAGGQw9kQmLMn8eG
pdTRrzLGFz96o+OnlRfkmbiHYS8Slx5q2F1KhzzcqDVlMBnOcVzaS5iERy3DPyMbEyx0XQOsnKq9
k+diwz0U7a7DCPrsGPejwoxF8MZMBR6LFIJsoS0awSTDviN6trJlN1pBlxGDXimAmQXJrNU6rD3a
9xQRFtpFXPqhwp6h7kx8ih09GNw4pteOejvoKeZ7iGmAKNEfMdPesKnlfq7H+iZmI+ZnEYHfjBA2
TZlhmCtoC3I7/SWlexd37g5YgEd3EOBHDb0tsYyvusK5eYrrpgBvaU04lMoDil5cBYBjxjHtIkr2
cqE2aZ5w4I2+t4ITdQmSgiOLK03U33TG1L6TZN7O6dhlKehcqvBzORw6Dx6dp8B02PK/aJ5C1cGs
W2JAlESgQrLrFNKuGYDbxVDuMN7hM1LgO082r2jIoOAv6LijxP6udfZLrXB5nfHmKXxezKB0o7ZR
YPVsBdibFGpPr4HuNdD3Rih8KOTB8SkwH7DyHTDBCWPDe99hjKsSQcbH9DElcXUGsItUVMp9GhvP
KKt8lN31F4vIemEkdCtxQLXiQXTS3Y4KGjhk21lBBD2FE6zST7jUX1PQ7Bdcsld8jJhePvRZ/+VB
I4wGqITQCS2FKZQKWGhALgT+a2A8GZRIafE1m2tYYQ51BTwcFPpwhYFICyI8Rt1DmX0gqc8vqHBr
DBTpnSumH0P5y5g80hynleD3YfBDJsC+rZCLSPf8WUEYSdcawV+6u9KZ9aCI0AN0cKqcKXxUuLkY
IvQpYxK8aTCuIA64CtykVG9aUGgo6m0pn/KwDQ9DR0RBT1UpG0F5uoCOXAZE8Hl/6S2a3vAqPYZs
iL6k+GJMjXuU5vq1cHeVEkkWCk1ZMbHLiAg99Ox4HIWvHCdAlq1CWjK7IxiXfUkUUjfBA7/qtmbt
e7mgfJkFqh/vpTW50pz+1VHQTBN65qQwmliGa4XVnBRgc1CoTYeulm1E1wIGp8qwITyXrsWI+D0q
mCPHKByxVOqjn0LxzBXcXWE9ewX47BXqMxZAP0von5kBBpR5G0BQyKCrvZ86QKGuab455uxfe69/
Ttb4y6qgokbHApYQIdWraLQOZTX5U+rh7ZAWP7JBVkegfumh0YD0KZL47aA7cu9wze1vXwERqU6N
XvZ7aYUPBhr9pXDFMYxL72TkEN7DQdyPicppK4ZjV1jkwKgQN3uRyc3GVMLTggJH720f6wkrWTYg
8SHtAkKiB6MEfzFBBuNjPJEQ1Ey/ShOTSKw7sNeN+KFzjdeha5URYywPJuWdPhIE1bMif07aA6kY
w/cpZ9wJvADJmF3irPSgIA4OdMd8YjCchJJXBiBea/DR9VH76bjz0dFWGhb2wIqm2wHvdBlgU6Nq
NrJ7dbluYk+BF56FGxOZJqYHM3Sv2kQsDfXssE2i+ij6gSaQnlDSiYPZ9ctTqFUzm5NgFHn/pNnN
J0sRWVV4gy1ZnLIp/8DRRkyyNm0rTfhtFt0Z7pnQo5fJlNl+TQCKVzGalJpTG2BtEHsGnAyBsZKl
vRhGwRkiO0KpjSeUqsa2d8laqCsohv2pSdNuU8Dr30vbvoR1yY5Oy9Ce1Lq3dXN5l/XOu1cbb7VX
PDV13dENGj+HGb/lhCtcqRstRx/2aRORVTLmGGxzlhUYF0SdbkGLJ+Jh8NqrviC4cSsXbwqXkFHq
5MwizncXYR5I1ntetYAt2eNoaxnCoh6/tDu+ITpDEhYi9y+K7DRNwzFHS7ZhrtUyVc9uIxvZrOE+
yrMz7YQ74rUuC7zWna0A0pOH2H0e4mErFFTa+OeAmeNfjOnbc+RvdL5mzoRHqcEJoqUxIBHp85b/
gJL9HmZDhEqUNIiwKV66Qn5PRromTUeAHHkgA6N5rhBH5RQiEjdYZFB75QNiM6jEp/6E+KM+lR5q
cpWras7Nm5kLXh8R0Nz01DfHfF22neWwUqlXrs3rhDmO2m9Fjk0jhOf62/jJnWKEbpFJTHf2UVnr
Y5uy5Ze2/BeQv8giRuB/vgbVsBEpeSp/LuKlnJm8/b6eQcvQTj9WVEY9Bv1dA/9cxVv8zm0ZZ2IG
kJZco85IVz9R1x/VZgPy5uvtYjTx+5M10x4AZP5ricAr8PdPV7/bzCDGL5EsBqQ30TnXymJ/+4tt
dyjVCsn7cPu6jL125xrLk20O373ROA8x7RNoUeHeHto9sB/Gqjfo84xeHK6oCSCC8VZJMRZNJ8vr
j1OS9ciNwJDfXultQbl9WRGkS+YQdVN7C3xUf0dr5m8Y8VxuMUN38sgoJIPYOjBvIXQurAKMZzNS
xIltozE89owUd/ONtDjfkJG3NA3N88pdU3pPTCrK04i2La4rXI206ljXPDzZTH9pS9kFwQaztjed
DptnkoqzSAAd6e1ARTaTzuYpTISI+mLTt66zLVZcDdzooTvefs8KIYSKcQW7p7IaXEV3sDXTryD0
HAgqcoRPc3GpoWrUv5fkLDb6E/bku55QFj7CmpZ/47EbzQADhooOeHt0O9zOOJFov1YxF8FSxmrK
GdFglsqQcbtU/jkYzsKCWbsujmomuQPyWEaXarH3+M/IXgjnuUUzVYkZ+mUHVYB4eDZ6UGwZO9YL
StG5tn8W0WCcitwGBjJ4O6FY9LeD6bawRHsueXDR48msGyR1rknCZOoRx1CFXUS/m9WGsImkY6tO
cVXBag332UxSw8yNbav3VD23i/F2qNX5fHsUJ1p76Inc01qiyDa2gmDcsp5uh1WdGp+DM3CXvcXn
RIq+MTgvokz74+1zICOp/NcnQjcHtfsntjZKQSf5jjN3uVDqrYAh4IDYsJH3kVhfZsN20c8U94sm
zatQhwal/KAZC4Lr+FXYlHSzXP71PZ28Bzt1QEvOlX1B1UyuqCYCWVMwFXQkLo6k05Unzv72D0qE
n2cDucvte3oxXZB4/JqsnjWj0fYWs+i9yEYsP1M0WgTNtHi+udA2LUBjHC3mAYpud+johupjW7FA
hXZ8JZiHamwePGSC6q+q6i3dq2d6C3RwWzZJhnrRomXGVWsrQehsNK7xTFmqjXypWet3Dzdik5rD
pQdYN3ZkHa/FdfBy2he46a7h8qsa9PgC0p8eEg23DcrQ7Ijm7CAjR+zSnup5mhZr2XCK61eWTOM6
toO7NYjX3qCEvsRZsx6GRst8HL2YCEiRcqX23hCS0A0pXU7ooTIsJQCENmy29Ww/Cg86gj4XH/VC
t8cW+dvQrFNg1wqOMsnPpC0eCtI5sdqN6X5o2GML/Pz1GsROcgGZVZ8HD8OgsdT21tE7LDG4dJhr
Ep7sCwMq85+DO0McJsVTUf4vxug6u1h6qLFaga91afJzoaN3h9vNHiQa/SHhVgeNamsvhnG6CcVv
j6zUCDQoWQch8uJsrjL/fXAlTU5IR6s/uD/nhXDD2C6CxGOKTySQcdItU0fqzKNGHW6P/nwjJgXx
NIel4WdMTP3bN0Rssfur7YJ8jb9/wO2n3P6xpSevHf31XSM05zRapIkaVdrhm1MPYfJph8WKYYDa
sEKFf3v2z6GdKvf3fypbpFSVjRNHH022aDP4mr6H9LOqOwl98lMUCont3ch2UyEObbigHV1ZbTg5
p0YQ4dX232muWPwAHVX+tPemMD6TYeDOXm0G3Ar4XFgeI5NUIW6cx5pVdVpYNgvNymnKT8QKEJV1
1nEaWumEeqxgM6mjhVa0S78n8GlnswpsTBtjLx6k0em+Jn3+k+6KXzn9G7Q9Li/Z74aq+5Jk1Lik
ZHydMhmSXghulquKdutwh+PiR16TUTwrRys6d0ZvbYDbGnEsPUwiifIPHSvEMtHHoJM24vrH/pJ/
zqJpApO3LG+7T89l5i37wJtN0tTerIXGeGIDJgeE88It2wC83RuIw+l0Ve2zKxl8SSelcwKhoC+U
5M7aN3FCpAv0NJoZiEsHSZpq8TXvUoJDsMKU5sBN1oQnHNubrkNh2Nu028r0QXYxcV+xmrDFX0bi
CIpRsq7dm4tGhIQo7itDE4oa9RL26mKvAqhwAetgfdRL2BVew2ZhjX0dQsWmdcv6TtLW1kmR3YTh
eJJG3p9VW1bt+k2z/uWSY7Ax3AMWF+x4lr01XG6la95/584wYTC6z7UZ4G/6MFfzfkrjN+AcKWL6
Lz2DU04sxlnOpp3KL60L2iFMsggvKmcAK+Xe82bs/hEGCzNM71d+2Eh3sZyJDMF5vO/qio5xjgM8
EJgjiRGj2Q8r3C6xKyOWzAwG+1+6Pmm3o2k8rCyAXMFh0FLg+kaDAkms4tqE4Xuv06ZUOtemOCrT
NcGY32omAUSOKALQXV4xzdEeNKNGNMnI28sfG/TapNxu+rC8c3SAHUQexLP3Y3RL4NgYEuIx+YZw
I0CmNdRkyDnJYygljrYObXgF77qGlqd5rQ/2bVMo2/iwpRuxHeS412n5Vam2sbw6sC3jQiMQCaIU
1ykc98PE9hOtPlOIC+1zy5jvcpiD4yEhUi+028+5Xq8SgXY2RefOiF4JyHgGdBK69o/WvMsKsMf0
/55ncusobrJjM3vpeSEubWs7Jl610cS3pA63R7cDwbfGeZGspUWcftSrjonIZVOWWWu8Q4Tw1bAR
ZqdOXtLpjwmkTGPCtFkCmDk0XOOD2CPSexyagyfZvc0LkCGBI/HktIpJffu661xChwA/bSaj9zYZ
BlY/pcM4TFZDDcfKO0WZ+R6z9/gN4aKc25qqzqRXwYd5S11uaZmejHiiLVUvKVcngNEkcu8G5HaJ
Cn0bIrjZQEnJNnBgi96w3LeD67qPXbG2u98Mb0Tt1WmRZr363fzdWQUWhYIi5qa1IkrvIEN3wWgR
KjkBIn4rxEl6++Z8n3bAVOm4guxSh/m2QyvE2PsFrWa/aFKkJwn0k5RrpYwNwm0ttOtuyTWc6e18
0hzBB6+CFlE5+GO5kpEDkcAfY3sy6IMBoJhmgWMfrMwpUoeCkuckPkwVstKv2rMs+UtKTd3ybv+o
LRgYxEQ0/mFTU6ypRARFvJ7TOjzObaBneRh0MvpqTD1/DvQWdos3XdpNaDfw1vjWgCoDNp05nPG3
svMcClrxaodqdlC1ocFTz/z5utTto5giuFhkqSHyM9L2N2X7Jp1jsMekm7VFYceLzJJAiRDc3QDe
/8H41ozqgvm2YH/kzSe2KjDs3DgI8/XdtLqeyrV8tUc9OXMvINEpp8lUlS5DusoknWQY3gRxRRtz
VMNCtr/OIIYTrUCiw1xzJZvSZgjk6NyN1CFauWCxUuGL9MTpdrBjN5ChliKpVH9ht1blNmfLQycg
NXyIAbSx9BQ1bm2+5BrLYjDn2BN0t2q3dQvppxtGjRMATSC1F+VG4uBJ7FhReciTN93g1HvP/yvW
K/ukX/5/Yj10bLAB/3u13i6v2uTHt/8i1vv9f/5W64m/6N9KR7BvsCEp/6PVk+5fjqKjeKQV6eK3
IO9vrZ7+lyAZzJOOgSjMRpn1j1bPsP6yDbUjgsvsAib07P+RVk8p8f6dc+jBMLBMyNa2yUNxI27+
G2s74vpfJe6Pg53l/bYp2uReS6v03NXNPbMVfeugHdkjDc8uSSgoRI2m8qsmo9X+YNVrfDaG4U7r
mYWSLDr5rt2WF+Ld2G9hPsUE0R17fbx2diMPLVPAvfd/KTuv5baVaNt+EaoQuhHuIzNFiqSsZPsF
JcsWcgYa4evvAH3qblv2teq8cEu0NiPQ6LXWnGOGSLx/+bwvP1/sr7zl3zGrUiLuRrEIhkhHCWn/
gVmtyMH2QJG0WxytKA06IlI1PAYg2YAQmSYur8pcdJ7zHbF0+sFzG7/Dwf/nyT1X6rqDrEi33zFe
aytWhpHJdltX+KBVsa1IskaLHq5TrrYLZoPn0i6J1GaG5RNO9VND+zr8n+BH8Zf3/tfn52vzLNvh
GBPvWemTAUVpFKLFINBcLNEnK6OnfpkL8MwhD7rmuhz1pOdmzdqVTEP//dlf4ee/HD/XD9/i3QsO
byQO74G9g+LKn0o+fClb8C01OnN6dAtrlMZCF8yoLasNVpQtr3iVU9g1yCIzsUVskmfW3FSstQ8+
kndH9P+8Iks488mFbvYd/bSF4+ZbZTt3hITNKHYI17lBg/2DN/4OAMvTSCgIbENxmpiW67x7miZw
QQZXfrcdJqNYjS7Z4TWl8FNJKFditwFtndw/TQ3bZVMZOzKv+otT1wxmnMpk0k3MSTqAQIoj4X4A
gP2dIj0fkxJVsEvRaZgcku+h7bJSoA0MAFFN9d3BnUNnN3yFyMkkyn+IhK4jZaJQ+PcH8ufHLk0U
DKZEYCwMVq3fgal+mMR05Qo6wvS9lqDO02Wpex8RgP/2qZsC2pgL8BVC9PzvvyxXeJ3M2EgS3hqG
o9XkzvVOYRO9aRnVB8fR3z7FX5/q3RfMzD+oApQJW5SVHrAmxHdd/L2MSa2zsCgvRuBpUTh+gOO2
fscq//zyXMe1peXaHgfwDKb95R2OYWK7PZ0cjHvkuYQIrnZeph/ayMk2UzmXi96ZIKzutiz7B7os
8XqskDcxglmUmpOwY5HWukcixvjBRK5G9is9tw2zcHfldjP/Y0iO1ewrU0ge1r4WvcGknraab9Ke
wQOS18FbY9jTbkwutYs7P0gICDJGMzrOaWTtndFpX0Ulow940tel6velhNAH4eiGTSqF+cdh64K1
MRkBtFu4NckGnNid1dLpCwPeFWPiu5bwtqpX2toBZdikWD1igakmV85qGKRa2/k9+usK75PHBNIx
FqVb9Axg4mYVYAvMFQeLiRt+0TDHXKayOKGd2ZUDKWSVjtHMtI7Q0WN4cK9RhrqNKby+8z+jx0PM
GXdHzYyf/33OGMaf1y7eM9euebGiKnoPX4/JzcOMjP+pqJxs3XXToa+IAyxGMrGYzRPnu5w6VyPw
TQ67fNYoaPJt1h3rbbQpp1g7BsX3POG/uv5l1iGuGOB8CX3Un0ALIlpFxsbuZIFOxmYQnjoPXoeB
VP8Wa274mA0IenuH66RWdeYSvsK2VdkIiYoeu95mB0gg7QJvNiijOLsblHvnFeUjFb+RMOvPR2Lg
LOfWbHVjT4EhhkM8oXUBGWAiLSAap1N3Qdk/uuqQDJSoRdZFq0Lc67p8dGV6X8dS7jxbQ9eQd+tW
0Ukp8ps0oT6qYXJtEHCCcDVxzXcieoqWtcv4yG2HzeQG9ECiS+eoc40/KmUus3DH/nWEvUgmYo46
MqjIiO0wdyY3pntxyPTD34bS5UHoeCQhCZ+DPjokGK02Q/lYRQ67d0HkUaFSpjlI7pA7JzgFanOR
Ku2TUTj0ob3XsJavhVNfpHiwiwZHQCW/4q19EJP4TJ0f4P8e9pmBtAd5PZ4flwepVfdoBy76BFlH
2yLDqsd6hZqibs9EDnxwVP25cDGyY9fKUiw8vITvVpChCWQne86jjhTrMhu2rsL2Z0TDgz/QaSKO
Ywn2N/9g/f/rs2JKsaUunflC8Pu6BT5Qud40D2L0p8bqyaBI37raPg3wSmqRPAOL+vzB2fPn3suV
2FUcA/aPZ4v3ySioy1WupR17L0GrOyd0bhyIUYPHva5fpKMmjA8HvUUwWsrp8u8n//PEZZZmzttz
z5sJ4fPl8JdlOuikintV8Had4nNZm5t4NLW9mIDBl615g0Hc0b5rPW24fz+vYfHAv6+SPLGwXfa5
Fj6e998ukRRa1vZ8zqJzTh5n2NrKMrVMg3HYJ3n0klEzLKXCapCG0wmxWQLaNX2xsQzCIPro1fx5
1efVuHiHGGfgUJXvvnV0P2Rrll4zB+oWK/j/CxzSV1UJdgZ35MzsG+PUODpMRlGcYSqsUiRs6yzs
HwrbzLcy1Vf//oTMv3017IcNySwebtj7HA8yAsUUKafZmhZq7DTV1qUtjI2K1BOQnDfsLGQCVgUB
swjHuO6lz5lVfBpx+x+b1PiSDKhikRS3N6GLGjXpDLFw8IUs+F5XrR48GLF52yJhOLEVUVtqcx+8
9S1Q8rdQ+Eg3Eh7632/puq15/6V7sPeoCC2PWu3dXiQQmobi0YK8JcCe5iswQyfDwb+d4w3HvUQo
uKLxuFSWQOyRDsluauZ8RTmf+Li5V7DuXsyJrYsNnIve4aovy3ZlzzS2CWmo06fpRkc3vkoC39p3
wn3QzQKfoB1O0PpRxdbe0UObtpMFbxgoVmBxWR0gNQV8RkUUZh/svsQ7CxmbWPxongHFiKQplrP5
3385wXyjRkbu9s0WAANK9nAX0kl2QsLspso4qrbCgxCKfdjDMenyfEAK8QZoCx0VG37VCW3H9pwx
ko+3mgIQGogFxnBSo0nsefE5Gyp6tXMx26KvbNNvmts/1mHq3oB9bNZdP+9/sDURFst4RCq0kWYJ
61olN+5MgSr9BtFQNL4AAoNTmEAiJIXIWiG5ue8L+/u/D4B3wRfzrvD3T+Pdeda3mK+DYmy2sKYT
NM9jjS+C9Gzg2P2qxNa0Zl0olz3jY9tQ8RLCignMUT6quD3/+7XIv630bMC5SLMKGc77pc8dcdyM
sgODnTlq2+M8Oggzee7Aj9gz3iOSCgJE1KGKChBC66lxzoYiwdhV7j2R7iZe+NHHYbWQpQdYLh8P
jpehT5u0aZHNe5w4R/0lkm/S5EFIKHyhsa72XiCAqVXIP/kwHnjYB5xZ8Wpy/HQZqgKtj5vka4zy
bzAqUMM75rnFlLeRmf05KxnXuB66VRSYZE8jVRgtfU/PlA2F5RJHTKwZGMuOPqf+bAn/hYbbo93F
XNtLb+201XPXNgxXw+gYVXQv6+C7S7T4B7Eif5Y39Il0Qwj2wLZOS+P3g16arpP4ZLWgnkpeAp+5
oIbxg+Rp9vT//hb/skja1InEtgmHR9XnL/mX06tJEzuv0XBu8eC8xWW1zJxyx9J5cXtEFiGczDwT
4VLk4uHfT/yXLS/v0YRniz0FRur7wrnyIe87vmR5ziVeT2RIHcCEfdI2r6blDIsJ4qNj4qC3czwl
MkCFmo1U8j77emifZHM77neBFms7lchUMbPE6yLa+Dat73+/1L8c6HNuj40ijs0Fhe3vn1EbYGOd
TaDbPATB2gN2a+IX1FqXQZN0YKO3xik+amZdNy3vlno6fiasSjKQJKyH35/UU1ozRBFnl6G6Ex5b
4LTaymHQO9nOEalhuzQRqW40z9rRZfhk+u7eBLS56j0A6lYhLoNVt5CcYfki/2DAHo0PkdEfWu2j
LdB80fnzlXLpdPhehP5++xV1rZIhWbVbwhHalQ5/inXQCRe4OaKlDOO3f38bfz1iKZFcfKtkyb6/
Btq4LAOUec3Wym/71rwVgmc1c/vE4mwtCB8vmWgM6Ur76ID9syJ3bYMuKYcrXwjpXL9/I3FjBIUh
yoZs5fYZbcKd4VAd+iEOsHCoz5QrSyOg/kwG5NN20PqLWDZASzXqcD/IYMk0ZFag1dXd5Gaa7PKD
S+X7LKL54mAbDsWjzsnsyverBmJW3JVNwhmliRdWFWBooo03SdncUjf+CCN2x0q4GxtBrOuM9yWJ
eD4JqWunhirIKvaGSvF/Ajr/v51J8bfvix0y3xTVLZFm7w7kNlC+aWHa3eJ/ACmUjcTKEMKVNhPE
ipHNa9PiO8FEReib0oMVG8d9CQVz2cVudhmzbW7K6N4ahh+4q/v7zgju0Os1pyAnHdaaDpUbniZW
mmPlQd+3cb1tIzaap5zrggfgsHWZLkZe6N1O5WzpVGzhIn20EXV46rmpbvOSCiGCy7TdN237kg7y
89SliFyt2Hkyq+D7VEXrRBnhts/D4TY1uKwhyC+P6GKaij3A//r4djHuk2CgO+yljXd7vFBzo1Hm
9ozxhfg9RTHknQnvWN4h0O7kQxR2d7ZWv8X9h03sv+y1PK46jqc7hk4k1buFLooN2v2werb2kDq7
WO+IDdR8f2v6VoKvyzb2fV3fKCBGN6lPf9OyKnkTjtb/vqailpJCt+dpxB9XhjIvp7Z0RYWdYDzX
Aqhflej6OuqRejmh8TLAkjmNRX6Mhdl8sNb/pZHu8uR0cyliHHr5785yc/KDGIl/tW2dUS66INya
bvEtLuFoZwHco0gjZ4I8mH2sAnzlOHb+/fX/ZZXxdFp+qGZtQ0jv3dfPTilvvVBWRFROhHN5e3R0
sds0iyjOzFWtf/iOKYX+UkuywyZY1EFNglP83SnqJqLogsngOdUczm06OLvL1r4MNG02UQtYNYd1
ZwyV96DJOeCq879buDkOzgDUKBh87xJrL3msh+suQ37QR0CtCe0LLp2J79CokJ4V6NZb8EIrRr3a
o4vithxrie2iSY5aMjhPDS2mRvfLezNMn5tRjUsH69ILRNSNRRD6Hf7dnikCuYSc7ZS9+RA95m3Z
r8E+BjsIKdZzIsQ3fJpy3ZtDzpmODSAw5gcShv+SONo2VksIh/onujnag/DZRjq9fIo82Am0v/xb
P0pnpILQLlJX9d1kIuLveuuOwUb12L7N7KRFhIn22UW8NBnxD0Vfv+7NxZye41BB3IEf0G772sf5
SzZhsnBD3/sUOx5WPsCsYQefAaL0U5MDiWPr6X32mzjf4sCasTBCnHMvfWIn0+3rOJhOg6kfZNkZ
N23rfaUISm5L7IdHF5Pxgitk/jSM8YNeB90qQ0y88Yx2/DJ7jbKxHV5EIWdql5mQHK9hTZrd8+PY
Ffdx5LyaYTm96olxl7vplzaLtE2Omfp2dLrothva7zPOdon8FfG7mxXdGnH5RL2HJjNiDI46ArDh
KgKps4BrNNjrSIEPSK3mZipKdvVd+txqcbc15t+udznhRAS9L7IVxProxJU9OrUFRPKRNsn1LsMt
SYBzzW06J11d464KXaifP13v8xPUWqr2txEetzix5JHWIwz0+af/boASqHXZ05NzZZltRuS4REkU
0a3fj9FtIBD198GIjMRPikM46AT4eOSJHSqn/jrYeKkAI7RAivru5vrTRAj8Ok1BuycqmM4aZuMz
Hg2z8Kvz9R4mf+M5SmOxc6dkV0Dia3NfXv67qXIgwexVTk7WhCviLBAC0H7fNUix2eOW4nFILOBK
sP37tsNu0PvIxhJKqhtP4R7iG9iEDga61JD+vQDnAQjfeNZCEu+akFpGY5usl6X2qS0N7RMQ9Dvs
cu1tEefaxajpHROnsPUHjWxyQr4eAsSTN2HTICqef4V3JG7HCTNQM4AShoSCZC3pL2wTEJCmaPHj
qLs0ycrR44PZhP4dvgkECETf7FVZ+UujsotNrNvxnShUfEeDCZ7yGIHHIHIFtKEKD5YeqYM/lejW
QM88pWOcbsuidLC5mv6THZN9mQsSmzK4itABp6dRGLQwAkWKmOZPT2aS3WjC8O4yva6fsq/pfKdo
whQ3es7JUDrbivLlESPreG9j8a8do3qsxrrCcB/k9MjJu7cLoi5GSuKz3UTW+foTW9eeWgPxaBNt
jL5ljxSPVn10qsmB/Jx8tVJX3jhua99kIUasCceaaP3ipIYsWDJeq7fSAC/Oe3mce5QLM3GdRSgD
TP65ZdxDk4KHpi5dURJmMPG2PeV7jyrM7ZU+uM7WSnhiLLkpNvO+vNVGcwIm3mwaE4E45AGm5/5d
q1T3NRjEZ4VT0Jjy/Gz3pnUqGo6TwkRiptVZe9sg6xJ2CVreznC0iUDSg9CrTREgDlVNMxuA2ux+
yrq70R3sLxn+1HWjymGvDVrzWQ5PJHxmT1Yk1lap0TjOY7X1s8r90oU3Fczfr8x/BzClE9xLLUg+
S/wyzXy/bbHLTUt0x2pgWbUwgT/aQhuXZm2Ou47Yj5Iskqd8jL6ykKRf4ZPy58l9bBb1xQUa8BTi
Qw2i7Gno+u7OcqPbcHwqRWU8uLVXnN1seAwQ8j7KaEpOcau9Xn9LRRTd5k2aLzIfyn+fa3wb9F7v
uMiAf7P9e2++GVuB6jScSIhmBLoColwjbO/a1URzaVeaxvjo+TbGOcQ2zNuK8TGduWmpo38bcIMs
K6Su990QGreeiD7VjWru2/nGmI0UQ0G6aBAkiAGVpO2Mz+Omz01mVPOvcdfG91FORF2vf/Vm/XXl
Ds6ut73Pg5Un1Gs256IJpUITzs4Ikuhb84Mvut8pre+4+Lji4tsO9TjkQIJhT4zlUDMO4I5dJIfW
oq8r7HDKPkp4fms8qAjso2A8B241nq8/qZCNTJGkuKG1eDMOFvO8oUkuQ1aGZzt98iAXbjJFaoCa
ZXn6LNUrTTo2ToWCzob1fWMjLUfL6U07Dx/XwaK/lpQh7h1STAIjKQ+iJOakaWJv24+APhOw2Ixo
mzsz0hMML8I5VKZbHjJbcJQ6U3i+XuwKwb+GkD9WNF2n0/VGMjcgeknfgqoMjsKr1m5gmHscpi9T
1B7ssM1IZPtRaOrV9g2uOfTZeAMHD/s9kQH1hooaK6EzrCPRBnicwDLKHEtqXmQ35oiPljJiIQXs
WuVt0Zx+j5LkE2RpbL/puAmgjmpjva3LYSG1XhBLKngV7PvU0KwLx91NJnBf5cfHJmyecdvhD6m/
x+oouI5TwCyHVnxRkf1JJ8oEL0R3x3Z+lQ9IUmYK8mJUMlgRMbjUMnF0u/bZHNvLhLmRdsg5haPM
VZfJEoHhdeUspJM8wzvfiUm+mma4JSJoO2BDUpgUE+0tV9FpNN3vUwtDP7eKGWvOptVxe1LvjOWg
t+WSUShGzaAAZtABI9YQ1VEMEYxRTE/daF8wIU8r+NP7pJ721pjeqRyfDSVTSrLmEAMzjQdjQzbo
lij19ajMbRLYKwkaNnDGmedzRz4o8F2nBg9UCjqQGVF1ecOWFbr4qszZK+vJQbWqP9rlY5JUChaw
/BQLHfV6I3S8eT67Akm/1s9AXEXuq2uk1SKKsnCW/t7lnv/JHqdqpQ3wRoF99ktNz+YmIyFydOOq
wj2nMaLmaepbUDtEcjc5wFfc1SLXzhEpK9FkbyQhJyu9HnlDlvE1L/UTrRIQr6QV6ObKmag9vWb6
Hvak2xXKxDHF8cU1SS1xOqJermt3g7fs1kyAJqEIKZZVaV30WsP7KwGsKoA0qfnZ7NzT2CD8ge4N
ci9LS+BKcbOGH37qYX1u9MGoN4yqcBZpCqdoYZ4kCRUM3Mto0yjTO4BqvQHs9kNrVbkqXOtNyy0d
k1cxs2i9U6KmO73xqJDxJCx8G3CAiRw7gQu/S3xc6DT+9WUQwitXkdatZ4V0aZMtEaruZgjDaDmR
PFn1BULg6LGdJoDwubyhE/iW00oOSI5puuyHG8dvFo5/UNA5aXHsLBaOqjcJGbVroZonW1lfK6NE
YAA6X34S50hjGB0QHoxfcVgNaDAXkanxAZc6AgawZGXcHkCoFAnuar3v0lvlB5vJtF9QcUDzr2Sy
qW04LVWnuOwawFDj3l1UY3u0YkHKIVB/aWjalqymc10qaxUx+VwYVX/oCq5LpXL2mQlO3Z+dZbhv
9k3VveZcAONyjO7asT6rGH13B4ubgLxyOCTE0R2uPzURtOgA4z1WLrwstdj2U1AeymHOvnUoc+kz
SqMsD6krNKQg4cHLET5XulOvsYXDF9LpGbsxGVOo/A9uF9SoDBqU4YWkBX+9s4ut6lC2wdEaeryt
ARERhoarqS/hZBJoUh1M6psSAltpbpGSwhrhCSsxlgeY7qyeBpmLSY3Of6jnQEzkrdfXHmZDDsSB
BIGgiA5guKKDTe0OML3pVqpWJstVQFaMnjQHOYuFq2yWfdTDtFaReyqSZGcGtbZu/OybCkjuwh9R
LTJFfnc3fwhJzHDBy4Fra77WHULpjLsC4knIsD0bzH6fuQG9HK6ZC40iEIsugUp43bSV63U7zDLx
AryCvrQcUqavN7jN4f3B76/JyhiaLNrXrRRI1LI0X6Yh8/+qdnPSvbXnWsO638y/Xe+iBD9GuROv
pzrDflrlhykL84M7TF9dyWbJ6hCW0Ygq1x1sOAxjE2yveP6Uq6Yp8NRP+YGXl+8nn3O+zaw9UFr0
O3p6wOSbHgixSQ9GH24nGba7JO8+u7AxN/zm31xvCrisQI2MpzyFCKvX+N2v9xNLz1J5/bGHNEab
DqR2PgZEWCbh4fqTF047DX4nXnaxaYRBZnWptk5dEfWs6uo5LJth8/NXGBDpgUOKoAtLYo0IqfLw
nqVaFOOh5GbUJHa34jktAuJX53vcVriL3I7rVT+Vab5phdVQayB/zrpOu6mr5Btidn/NMMO9sTqV
so6rE8D84SZ0GlxpWzcndpLddM/Ek+ua4XD4pK2l7Qy+cbIRomRnUMGtzV44yynVVpGru7cpHatb
kO4gvjwdro5WmpzkEM6KxgG/H/6YXMM/0OSrgVSAgKrzPYER+kb6ZIV0lnszah5hdgl4MMHsQauo
VaFZvPad1i+NdiZX6953YHKbwQ2HdQKvre9B49aeQdBZo1V4wjO63tQj/DhFomhwnOHHtK/3eoGG
Kl6N+OOv93bzX0mwtxCxaFVoGPMnnRTq6/1WmAOavv6dbneuheBk/vPrzfXhrz/pvQVaAtrqz3/9
+Tw/b6//a6EZgNe7OU7s+hKu/xNxTLzc/x6unI2ehMOTGPD/XttwffHXv/n5SuSYPktzcn6+pP/+
MPTnzNZBPBemwjlzfdZEk7tGDlymg5Kcr5kYe/0JmPavv17/4Xrfu79DypFuui5/vN5/vSEmEDn5
fw8FDUluqiE8X++aonRa11nxrWlzSmUXx0bmwYC//vrfzRRTSJM3yrd9/ZE1HaW8N0gwZtZNYbAX
D6tGLr0eDwyJnUela+IWDaU9I7KaTdLG2Ra6NGbDwXEX+jwLHOJRQPVt34bYaInjMaDKZfYrFyI8
KCzO26QO9xacX8IJOuvSjgYcFz8fbm2XSrxkyJ1lNGeITTa2osTs0SOwMpP+R6oP+nYKgZRhtKR/
TxQa095I/+ZSupxDWh3U2feZ84UdW7iqWcghQk7OssksYNuCtcdO0h/N0J5qad4hWEH2OQAl9UP/
uaBjv9Bs4Ac6xCDPuUjCT4uh+uYPQXrjAwBck7pI9e+3j2lMSdfV/SLGXLoloXgf1pO91T15n7eI
i2BF7SitLtNobSIPtEEDcAI7tLm1jPaY1mm7dKGgLj3UfpZNpEgigBr0DIFxxKxqlddL5WQz7KD6
Ft33qrqLhG8uCCxj/xRcrGK4mHHxBhKDNA0NOtgY/VDKIAqkpfBwyW9VjbiJIVYtZcwUYUBhQWFH
s4geCx0xko6N2WerqbVRFO4RrNSXoTt3ev7JT4iGApbhEt/hehdHFd+gRYVrIP3fy6B70FpCDDud
WJgoHw5BHL5kMXTW2uGbnWWJHWaXOqzXWdURQJZ7h6BGmxCxNzLyXtt15g87941dqB4JLKo+BQbb
GWJbjhr6FEx/+1EVqJEs/eh5uKUTL46WUVeAlKoyvORRZHB5PsXldzzxJBJQAm8MSd5OIot0CWsN
+7OunK0X1HATEn2RjsFMoqy42NcJbS2DxEqtDnaNP/1A45icHDFjAWr3kKkBa6lU/Z2F8IxUtWct
LZuDg6mdWQcQEkNUxW0alTuphL4fE6Krsoz80Dw+SFofJPkqxoC+O6wnkYpN4cT+rjHLF6pbtWKG
U2wDx1TnyF7oHVu+XGMsX3ZtgMXNwbPGeBNBesVEMXMoCAtqd1pgsP/pDvAP0QMFzbiNGBMB3ZPN
wVd36Jg8dibsDZAaHOzaflQmJIlkXBAbg8RFX5GDre0nBPXQC3Oxz+y8POYRCdU5KIrTmNCy9dF3
T3QSUUWFX5wY01A6gfCy4ro+tvSHGqDsCxA/4NYltnO3dz8PRpneuN+SglwlEPOxX8fLSZqnLqDD
0ABi3CV6cdIN1B9Kzgj4MMTcNapsY8vGI3xPEvyWiK99qqslWIVwGUbs98liCCgrYGJGzxZ82k2U
d2CsCgqnsGCTWgc5qQsQITUtbeh+EF7oFOSCTmM+bouyu0gzrdchD+LR59p3xF+SkN1z1KSwOXOs
xqkLH99kLJzoZFkENlEefsHCnOovswaMtCs2I3w61HV09NPpLWeUrBXRF60o3zoIdTedMQGAawN7
SwTli51NJS5EL+M04v/3hnb2A4evYeRvhlyS8dNGxSqMPOc27PF3pVZUwUxCzilrZtL0/Y7onNxV
iWCbS6fwgfcM464uimkbt1Gy8s3+exQV4x0rIEIY6GCLuhrwFCVxtRl7lSzrKbP3GtXcjJQ+ZNTu
gV0BD1FswCzdfBLaHG+Mr2VfGN3sldS83aj8AzzTfgWjNLxvB+u7L2+L8tTEzHHwzFtzJzi+TIXh
3RJyscwgJ66MmkzA61nUW1WPjdA4O0FNEecpOFOOs7WtEVkmG+Xbar7pl3EoaM3lrXPTQgvealV9
bLwyuf15Y7I2tpb35lchGyyGEGui7Rj9ET3BgzlVeCxyZCrk2BEuZ68dRoA0B8F6EqvSHRqE8wcK
ymFluswvssCvsXuRQcRZD4KM3aS5lXWwB92QLs0I5l+p5S6kmH6dOxhYx1zb1BHuV6y+iyF/EUZs
LEurjBiTh+bqqSGReZMiwqK15UMFJloWK2GAzJXVWsNrSIuo3wm9exnzKdw7vuKxsqXmg/7lumKu
uRcuQATwoSPW24WFu9SdNj1EVlLgAiRZJwqa1z5Tr6YOajBhs5Pr+O/qITfYJ44/CtMCMWxtx2S0
6YW6i6HWyiMq561iB3sxTELGqGXIauSINDsCSbgGfY7MQGziKH+e2vg29BlqBH1G/GwtNQ43jB5Z
V+wCul4blFf1+ND4rLJp2Mo14+YvNBvxH4dgOlMijsGcmExzvPqQE5tbm9u8NVmjOs5Mj8e0WB7P
eFgBlZ7ZpvabssMAjhsqJk/ZIPY2fqTljfnI23S5dSaSx0NZSxytY+Jqd8r+1AcY4nVEFmvM5NRY
bkqoEKFojtYNl7A5kAAGJrt1zwk7wCDV6rvaKl8BgHHQCUW8dtJ8Tqo4gmVsYt3t1EbSNVuzT8aE
XSCMq8eSTKDEuA0FVUgRkEENCPjgMExfpyzaKzio06av1Y0KBxOKoNYtJernc+NxcbHUJ2MK0M/F
Vcgllt2DKiNjPX6ZOQKfFAOkVZzkYunkeU4iFtzYQsxxVu3mOKAR36sg+d4TpbW0DBvekJcw4Emt
b2nqmVvR16yx9Lp2Rj3569bpYWpAsqYvM+5lVyeHpgY92uLU1LJpQhU1fNPAxR+qNvaOAznvmxRN
JWosk2HbgCeVZIn2RCtAPwK/XRqdH18qQQ3rj+bZ8IrBhbtVxJc7yFvTImG8ugsksbistjpIb3uA
vKa7NUikT6q2svsyDVYp6JALGoX8Hm18snFhAayM7kvd+eWDjOPudgijL5xu1UOLz/eAziRfeP6b
qeLsc9Sp6qCX2rDU519RxmWr1jaTG0sVwx44XrmqnGDTD73xpkXpwS0JgfaGlaqk8xkeKGAyRoNB
6FCrgtg9k0NbY29oqQloJZH0Eu9Ms+rJQ+2ns8XHvJCxIBQtZwsJuXamyYMOrsKvclD7NHbVXWmT
mcPM9NQOILsiYJa0oAzkaOlbK1u1tLoaVF6mvyXtOUbEf6z6bzQkmlv4w4z/UqSVMx8rzkDOYcc3
13E07HVI1pxdOvYNrVOHmGFWjwJmmyHqYbbFtnOs9JQ1smdIQvGSB360gzDG0s425QqR0M3XyO3W
clRz1l1grEXkU+D67VfTKk62mRUnadAu9LN22Mtm2vcxWWQRZqVknDZaGdoXFcutGC0bgku9U23/
SQrZnsaYNCHfNNQG9hXxS/DoI186e7R74RY+j3dMK/awff65NsOBHVLEbM/wduRAfXNa3dp7MfCT
ORDQIifS7uH8XCkwKfOmhdWEFPGuOGZD8ANrHQ1Rx+nXSTzZ6zTvt6le2Ps2jPJNkLYdEn+SOJ1A
cMH1R0KU2kHsyL5wFBgA5ijxWbHqEjQu76JISuJXMgdiViw2Zk5HBCyRQGgyru1IWIBqm2431Skm
5pDdTZiaq9RNkVWxUvS1vbFoVa1koZf7OpHjwvbHp7Ay5MHCsYAXHilzOGTeJnfJ7xqaqLw30mzd
2LSUC9Qt29LOwGT6XrQI0DuePdrjC7NqyLlk8EYmzZ4VaUD6YSsaH4qUWgH6HFl1I70fhvDVXll0
hhtLLtoxYtPXA70xqbKXJRimDawlQbC70Nam6G6NRBshXVf6Yq4/DxPlLHJXsi8HGX01abHuhet9
JZJdwcxeG2EcXoIBs0jaueyTbJ3Ivciho1JS3VHR1jsdsTY4lvzYjzcIpyn84gZYbijrLRDrLSJM
FOf2sCduBfdnQzBzn3vJqk8ucVw5p7oCv2How6PeEKxQa8/GwFTGqe/i/8veeezIrmxJ9l96zgtq
MehJaC1Sn5wQeZQ7Nel0yq/vFfleowsNFAo1r0kAV52bSTLo7rbNlk1NvAHC9Wtir3gqKw6eiGun
MI1pfsKOs+XGxDvl0gLgAQ5OYgMs2u84KP13K/1VT0W8jrxxon4I6q0qgdRgYWZRz+SZxq9kabnl
a1GO7TnWmfXUDy81WDw2Z51xluTmL4XmTYKUv80wnNwL2SEPwdk59/nFCznLiRDXdFiIlp1tq+8x
O5i/VNIGFyOZULA9zKs+jfBJaPSHvEZeAP2sID7MpIkeH60r9EbBil2wbYwukXln7HUqJnMnVJXt
1Dy/1FKnJ0YU05NyaVqZDc4aXcr4yXM/mnYO798fyHa7NLP/1JXD8M4ESO+qIFmydycMJKaXOU5H
2izd/sntzYO05eeATIxq3TOhkbjSAjpcznMXF5wLDLXCDcRldcp7BbFxaQTdgDTcMWOfcwhT1KGu
oA+Fe3YMNapcrKjAXXXeBjwu4PrSmdaBb5abThbpyZHtWmfhfKRWGk6CbTqL0UTzNI2ecY7HuLnx
5Naa4uGe4RsZGFI26RieyI6OB7rA6AGuhz9JMzTMjGZ33dTlePA4sFZJ0q562RCrLYS16qQtNhYE
3ME6Zrmon0sv4SotHUJLJ/oVMVaUcqO8GtJc4rF/jyUoXCMW0HzKWyadZCcZMKCAQnN36g+G77xF
3BKoepoWK5+4+JWOKTh9k59u7Dzu1mWXqqWcGAZZ3k+8qHTHyzrcjlZywG+gjt8fhhoeRUpcmLpK
ijv487WP8eYFtGpxSHvILFln9nR1hD/KWPwxCG/ecofWNE5Ne8xUdNPGDj3hFDCu56wowCTTf1cp
Ol+jxhf7QouRpgyaLYIZ9oVXg+CMfZS7aRrRXuVjxk9tgOdR9xFTWUf7+hoS8Mfczue8q7C9O4M6
jkFSMxQpPwjGah6JKFlLw/o5uSb73ykfDpoz8Ta1wmaV+sXdnjt1KfpkvMZxdZwm+gamwvE2JW+h
bTlk5qqH/IR7SL5PLaRqR+fUWBkY+OIwZSuUDsGiRpG4euIrsv82Qe+8R9WAr8/PKXkmHzo+iivQ
1etlzCM2uP6eg7XP25vA3yCdBsuAozayGF4KK1Xnii2FVyTbztc+xLE42hOBQR3YZrpPdmTsX0oJ
JD+mGHI5BI86ER36G9hwj94zENs6MptLdzSL4E/Y2Zg3mxjOjDe9uH7h7jsNP8dsMSsACKdeoeSO
6kfrX4hPoMPwhtVGe1Rp+IJx7fzbd3HhVgzHOT3CsLaBVmwrQy+ZT2B8JwyiBQB7aB6KwEKAZZ1T
UaYzTDmY8NC1ZlhlZQwoT3XlKkusrwZkhmWz0zcY++k62uYQzBZxBLjdnSqMBrJb1vhMt3k8U7Fe
1wDVML1n9WoIBdNPMOhu5f4Frkx+BOyJuaDiwrkZltWDLzR2gOHX2QMlYVOhV/hxd1aF8WMsxl+U
wUGQ7ES3LGdo2vUMlbMypuvcB9G5NjJ1sio6tXBTUYVGXBIV1dqUDlxZ1vvHV5fO+LFQG4fu5cpm
mxIcGg1EOXDhYlMZzlIfCCA00HkdtlPJNKyroRx32iEh78c2lkskGfYS+OvqYakrprkFFSCL7MH5
6QyUWjR+Dqn4eQCc4sQKL7maqVGmRxEufnAU3say4IzPRluughLxy/YivaOK1V7oqnS2IGALpiG5
PlSe/o0eDkjGadoFQelhPTBky7PqizEZ7SXCQdYyiNawC3pARR/Yf/NYeBn1EU4XPzWIS9PIvLYj
vXA0ek2dRqmfACVBGcgEdojOcJ91+RXYbk7bEPM++KzWqpG1t+se53oDYa3XCbgo4r1LIyG14CGF
k7lNkdEbdo5F8C6NiLKwoi63jSnHVVPPsD7iMdjwNqSOU4zkGujrxObhXPvSOhC/gybi0vXMe5bH
kEAJBKjZXQL1d04urpx9MRS3KNDVqYRxjQiq1CUI2HP6ejzxEp4XY5xF1zxBB0nQ1pK08RYAW17Y
QdHDXTqYZWS7d0I7Xblk+Rl+UmSrVbSdTVp82OWETQXDpWjUpQvmF4tJ2UORCg6WnRcrt6to0A65
cAPw5rP0H8V9sQVQf4bRRWDenfyM0M3w1Q22BdSGXobWQd6TazeO5Npu2L6JyvopAY0y5Sh/txza
tyO1BkuDQqOslScsduEm8NLfg/eQumyR71Ii996jfMEmRbhxw/inbZfXOP3WbRGyJ5s5WSsJ/3Y8
1RBjfAhWkqroiPlLUeXtUujaOLZeykaWaOFyFiW1Emnxhzkvh6yC7Us8Q8k0esSi0EgRFurx7OhP
NIxlykbkPRj2k1bBIbM0rYFeyt0JabavZdHAGzUP0ex8qSA1N4kps8NIsShGfmttg9vfN2VKM4zi
VcI+8l7Gfy1IiXfT9SbcEKFalwClt77gmxlE4wLNMeJAjUE1IjYinMfCWkT7LB9+aLpDjkJP97oM
YHs39SknWUCHd8WEcOY8HLbYsAZaLkTFfiDJEYOmzP0VW0g0bqa5y4O3qwLAmL430g3TR87BC42f
OUFik0zrBsmR9aCfwuPo8OvBo6exsmw07SquWglGjtdokjsnwNKFQitWbhNTIsWwJaOORtB4Ba/N
qvah4UN6RPbb9DQSwU88NqOOCLBS+RW4lwqRxTF44xgGjaUeTAk74gmwQVIPuXp3gng4EOyrtvUM
PLli/DS6NCy5TlPjIql577s6or2Wj3zwftdoa2h/SbNBvADCNJe3OKzdk1TOT/aU5q9cuXcvNumx
nppwY8nkHNDNw/raw6POwn5Txpx/SJxxg1t6BVQEtS/Jk/c0qi7z8GhMQARL68d4TIsXjZ2VDVOe
UpZT7CmRyA/CFGpfjt7dKYNxaze8tOasYby3ZMmQULRzfB6/NNu1ToXvcU4/kxycjIYBupaLCLwQ
nPFXemp3Rdd+2VWbvdRIQlvGZTg8eqe5FJ16YVM17UcTIP1c5m8le6SJUo59HyloXKNexwFFG3kt
QeImtCX1AFyXU0jAvonhG2tbHpTJKtqNMWfDxiNg3mYcBaCsrSyRHhqABicsc5uHkX1dwnS6t7KC
CjnW5maaos8A49rS9AXB8ZHsAdGtDsC63jV25RzHSXiLiLMYJZfdMQOLgNAwWBvlcKaZK/MczRbr
YFBvC8EsZsqMR9FKT3tLlG3bKuKoQ76cexw/XfI49zdp1Nlrt+FbDvMQhUaW8ZkWt505uhF8vRER
BTgf2fEWv5OdX8DQG7tRbPg5OJcb6dNUBSV+m0leaEdbSmqMNraw8i2NY4g97tju59rlqGyc04ru
a89005VjzfVelxpgHRGvVWjGFHlwbmtG/yPnu3ID/qjYKsh9iYPqWtTGpZhUv+/8rL1EAroV1596
eb6X0hmtg1dUmE3GGBACXjiZXaR2u2Wbe8kpi6E+T722aQvPeVuVgMW+X/xhz2kSnF6+qLRt71k7
LhTXJluzqW+VoPnIRvSd3R5mY9ofuZnUUvBcrkVdm7s6686o8s1SNcp/jn2GE1LZz5T30iQ2YD7q
MyZDfWL9LNO6vCUB9OqK3rAQoWVJFIgfiXwHleSF82b2O93/0bV2XxrH1DdaxV/KFv8U52EAlPRq
vHm5/FP5fv+nqtD3vClazAo/rGdwFE7m6dQ/qnpbe8zOoe1u52isf7AMlngQ7XSd+ZU8dA4Qv6ib
qAfI8JTEoiqWI3VbwmryvcEoPU7sl5amYlnMPEQmp/OpcuolAekJy2LhXLRi/YhT7V37GoipBERQ
IeVdm8fHZNJ1lbVqvLkjxDRzMN3XGdf4Qg5v5OSixxkXrMaQ36baGXftWP8t6qyhmjtofA79GIoe
5eBDZImLMs2CccNTGXPyRboJjh46J20DLoABR1JqZZZybQhgpxytvX3TUjGHXbJK5pp9v8JLm7Kp
xQdH+ZKrOdTZg0GOV2SflmddSScbkA6Rk22FyY3X/ScIaY8deaUpCBwoKU5Utp4pfCNBJdudS9bp
OSvmvzXPdwIv/cWNOmfXcI5eZHyXZ7M3r8PI6ycNKCMw54H8Y5JV50I9jC1uSDVdPMfHQtVMWebk
RKAxu9jWSSiG25UGi5ql0V3noroOfgWmv+epIzHUHkM/Ns+9C6bYbvO92VTPjmcgP5PM2YdKsaGh
/MsO2HFZkXBewfo9IfbrQx/KlUtEYDFVIn7GI/zmDiHVAVmTHRs/zu92yxe+cqiHCxxakCfUvDNt
aYh/NgHdUdrFiRktZ6y63xURlUddqu17NX6Hgr1VQ4/QaaQR7NKZ5tninbFqu8pe549VxMiRbn2R
4LzD2zQwwILMXKELdvpJGJV5jyTQty1hq/wXeFXqD0ezvbX9rdJ5fqLwwuDgmVkfGBMJcFtKkwWb
h3fOi/1wjms3/OGkumL6w6JoIf+wOwyYLgkBBFV0XyWc4zWzTPdQWO0nJwLzaCvWhChx1iZx8GCY
qqPGT85d4eWU5b28DbBDq5C9HlhAFJLHR8iACuRGd09Zv2/EIO6WQ6kajBAImi0uIlrsj/0UgQJt
yBu1HmUDsRh4avkQmvO2MQ/DLu+6bd9n1h64dPoUY4zzzWYd8F6kSaifjz4Cxm7yxYAkUxwGg1hg
HTkwJBNkV1G08Ym7XpJgbBCg3az8zGM2IsA6kntRdva2ZTr6xmwbm94dZY8+nqtdYLgraB0Ig/qN
PnpOz9AFVL8ziA2dXWG+xgw0/1L7yBIYeDcfoCCMf5M/NQ6dC1OhezawGQp1PFGNLONV1RWXau4T
9k8c0akVMc8mWj8tNt2zxqDMdS2Td9kg7zQhebFhUhvXmhxOtNaSUvJNT7HMGYowjGZcmcyhIl7C
qRffVOF/ATSuttLvn21DXJXEcNtl5biNfei5Wcz/Rrn5nd6D8MicHpZ1OqToJHm8K+m2Iq839feB
dMlA7uDDVwifWZbcLdKGDEpgDPOdJOUR70n/bfzW9n/TBpD58ZrqpuDy/ZF6VnBxhWueoTGtxMpg
HvSRu406+jkPvJWV5odWPRXohQyPzoC9rwPjuM2NvjgD88a77Xndq+ThRuzN3jBTpVvkQ45Uswj2
dSusRUTh6E9KTpZTYpknmYI+qMPIO9gOgEpd+fg7W0b1TuH8CrEKvbZIOOwGvGYZPPi2Zj2MT9Pk
V0dDx39G5KCnJE7nTV1iVIi+9aoSj2lZS4fZDfKVr9riFE5/g8CgxchxcHYClbGWEO66baMfqYMk
dV69eZCUz/XOoY1757WxKET8/ku/Zr2DFjdtVN53O7PCFp6XY7GfhomwQCE+J3rkXvP6Kaqj6q23
Y/E0UChnqzS9R4M0roAPtrWMX1B1plPrRBJ7XhTcM6i/b9b3LKIbAavGdHiT+3yR+XzSkRcgp2TT
S1ahtBEyOyoKmNi4gm4dAiJRIlLNxxwzwiJcUB/IZvZbpdAcItxsgAVgpWcdR2gPE3b5sJfTITdu
24Jq+mTIy4s3kYMsHSa5E1bzdQ9YcMN0F0elR1uKXRV/kRrCbWObOBjswdmzI+crwWZjMRYM+GOK
wli6cfKaepw30K5R9S1vohwvGJZ1NfTs7wxrF1muvtIfw7eZnui3idmD7sLuiR/s76RUtJqxh6w7
KsR2JTa0hdJZfML2rddMNRmwxsq/wkrfwq/VfRcfe8GGt2i7v9xOBEJBf8KUdM6GftTHUmw5N066
7o1jZUfkxzsWhkdB2lhla/d9AmX60ghDvbB/EwvTyOXWq9kfDSVn7GHW88UbEcr0FLx3jtm9YrHl
iBsU053RjnWh8oEWnCClFLX2mEBOn8rX1vn7w+gthj1kINEv+HuMyXaqifotuOIj9yo/4NaznmLv
kHRddq/b2DnGxcg7zeJY4wfOy2w968iw361fedtdQiox36RhiytEkffRj+pV7gUV+TY5XDvVDtci
nE8kYOPoAPImBZ6LbrApJ7aoM8FXxsRUOrb0Y34TDY5mNrMqO61eenVi3zo3/0ojvJfwV513fFIS
k92z7jmRpL4lNpXTq7Nsy2vg9saVAwMmINmj8cypOlrCOLQ1dx5oyrs/W93O7QMQikH/g5OFtSc4
5hyR7MRuHK1iE41kZhStM+sIHyjCSeb6lDDjrF1TwNWsKrJzpM3Um0QVXzLs/spdW77O3c3XslgT
/B/Wc9v96Wv9NNVWuBpdelQhVTwKez3gceJVRI157ArtLrzJoMKtKsPtYLv9vwKX/1M//l8QTR3v
m1b0nxNN3xIlEkhB/xFp+u//6N9I08D7x3Yh1EEzpb0V9ibB0X8XkIfOPyCn3MCNgu/+cYcs8f+F
mkb/uB6zbyhANNvZlklivK06Lf/3/3L8f/jTnJDMbwDZyPb9/xbUNHr8X/4jm4CQfhQ4AYAtas49
0/z/M/th71cVPHtqlOfmjhbf0B1Q4s6FTUpVnhYpr+euxAxC9nUOjhpmo9tbW59xIxxdhxzg9LAr
Dqz2ezu4VD09ivY47KyR0hayjdmuz2zwUkF/4BT3yladhITxytcHS3zXraLo4cnJMXiZgOz9fhVb
41MAOFh04aEx22fffp3DljKrEvEgwP5l+dgA5SX7y8vmvY7Hjzjg4AwNCFKJGD+H9pa8Ka+1iOYd
wRtxxrPrz7QVP8eka4ioRUtR+0+J7Z8IDXP29J11b+ynvwn1tlC74o1oH+UXQdBPO/x3GEPs4DCY
mNiEXdLZVvrXb85xW8GxD6HyZ17s48+So7HAAbSfwSPgwSC9Kmo6ayLKa42y/BsUJiwM/uNGRd2C
K00ipGu+0pGxaZ+lT8p8y6Pf9NG/OEl/TpPodbQgURLb1f9CFXP7WPPJF4gHVvubrQ1QpzBoVjMx
XWA0rcWamDK1ztoIl6S5MKWY5WTi2yReZpixuxqjg+8G+DJV6X6kFIluZiYZGq/RMkv4+bHX+2vF
Y/9KncwHSWLemOVxCtq/YxTUpzrxj3nDr/1tmLYpI6OLMbnZNEktvbis8B9QqmlJgt+YJHfOJJJr
YZKVHfpuK0fw4diyIpKLBHyn2WJWbq1sVFvaNwprNw0xh9UZ07iLrrEL07uTBTaW2WEDwsC90tFH
i2eC0MgoQG+y6DYNssd7/LDPObNLkua1nnxqXcTYLn1p8aNAzmcwg0ra4Gyir9Ha01LMf4e5m6mZ
Kx9HJGF9dnFXLWJFx0zR2m9ewnCMbXp7SEYV7Ud/lwTc/jAnAIOTf0s08483RC+DtLYYaH7PiHuS
VXIz4JCFL0QnnHLXaY6tkRK3qfScbRmWJ4WafrCtstokMjyExGWTuWVawq+16Etq1Mmlb7CcU81R
kCcAh8g52q1oVpHHTAHS7B+RJbaKz/AM201lTT9HwgXrb7B31PUnAXRpCzShP3jk41alnaKPPhpZ
vj9UMXar2cCdaD/aagwx0WraWDjrH5U5+vHhdgbZihTU4KNqbMx/JCr64ZrFKca8xFgIE6L+hQ99
KzT5h1SVetW6FOUVxOVg9Jnz2vbyv/+Prp204sTrJeFCV7/zoHhXUNk2SH8kO9r12JB7SKvA3A9k
svxHZ8/3R2zk+2Sah6334Jt/89IJ/830f4yEGPEA4BlMJfjvrA/HXVQHK+dxYZDTz2mhXrNUP7Ts
fGlmXrvGHjwf4kfoAvGxAhIBE73C90V2oL0r9KTtnPoX+iBgW2XepWH3tqVuYGXU6S1oFM5JD6Fv
IDOkBdUZA0muAznwNdL6vNfoaVqYGpdYB2s0apa1jUjRP1CZE4aqNceutWqNahdgDVj6oMbQA1TH
qDOkogvZoGkGYBvI0sugk7t//ZyJ95wIOWx62k+WpYk1z6EzKW5GY42F8SuUbbdp+Ze+WfeqyKYd
XcXL+fc3p91+xBWoG8Zn/JQNGn5jx5AZD3jZzO3BCcJLLQIuLSbTrEppX2CGTcnItLMeD0pjWDkq
NL26XVcfooFWr8CgQMMov4bCKTbdZN2AQdaEnYhpqLL9OWElYyAVUM7V2R7PUnP3LN40RsBdapIs
OATY7Za2nU5POa3vfjcT8C6Meav3tPqpmwu+70JRxiLPg/mILQDR3N2EI2OAuRYvSo7lNsdNuoiH
IeCNEK5SxO9D47pbX7bcDC/7bU9ARnwfucD7Pty3ebJqaMmRVOZ8L0Sjcs+twAUyiXI4jWP2XELY
28ZtducEqC6YSqonFUVbYRGenlTFe6tpf3z/lZC0gKCS0H2g38mtWmfbat3L7CUKeLchtpWVIW9S
sgXMl7N/FvsSW6dprOzMYhre2H90Lw+FqtQ9C0+D6yZLHGrzly2ri1SYJoqCnncudruKm8h559Iu
wm7Sx8msx1NZ4N+3M30mI8x+f7bxn0Y15aQ4WUeGgpawF+6QQnmjIDKc7HobpjQZZZnmqRtjsSpd
Y9iYxMF3rcOsca784MCD326i1kT0nStxE/KnG8/eEYUSx5YCpS/H7objIuSVD9tFQqPGLzvm52oU
P+s4DRlaZMMus0JmqPSw2BGlNz7IL0XBOIEdpkgkcN9b7Zoniiq8jcFU7FRpSim7mZw8dJFkZVSG
S50A+ZtWQKK02/TNnzigsF8fV4MXdwfW9GZFqJyUP8Nz3yvKk+gM/XCr63VWD/5upLPvoBm6Uu9F
S6M3Yf/O2yv+gKuMqmrfBabP2Bu2eSZpB4stGq2K/HfpsIroiHvaZOFxSNxubxXRSzJYJslj23rA
ZKojjiGMyUaPN7YU+dnkzyJBzT/gEpIBq7stL6WBwW52k5wu0rnrn0un9LdVK546I9YgSfR04UBX
nmuGB0lipk95Z8LgMqMXIZy9YThv2G3iz9az6T3rs/qsrGXfp9lz78wHi3PIgeRWB1rE0ocwSPSX
mjB2DcZBwtNbOy3FXijucKQK8DzjwyJkqvTIkYaQEK6KkUN5u0cEuKVDFd1RAZ2F7lE22iMqE0Hk
HpvfGDjtrpq4qzgZ2MZhQBtCjSDWEYovqGUMp/zL6KInx/CLa4YtHqhnA2MrmE642bvIYvTr0c/e
BeM50P1DC4+w3wv3OgctgJTs2o2OoNu7F2vV8y/h3DJw6w8/ujkUN0uXWMuaiHA2gb2aRxYt4plb
dJilf2J3SuvjVM8b3zI++gTXBwPT4rUQ7jlnpieyFJ7GkDGkGNv5aKpnOcNKl/aQX9xYmpgxrAoq
g/vsMVShnUMZV2lO8mxgA1iEn1MpxI1NBCe0LB53HbzxNE2Jc1EU+CBFd6+9mxTLTqXVwWqT7rUL
M493JjL3PDfzwuXbBtW8eS2sD86gaicGbg8QhEKq4GxVDGONcOJ22IE7rnIn9R/lKs/6EaTQWZJt
tVnZ74m9DZ3OZ/I1Q8kKRvpldUJdDUJs3OnilKbzOS5741ATaOBUGiE+zJnii8GP4BgS05ybOCdC
N94uHqMTMR135XgaTYfnaxlFzEGlL74Uh5Frkg4cSxVj9lRUQGWcodwOVYJGS8oAerG6Rul07+dI
vczSHtdN4HRn8DDiIDdY0vJjnU7Yfuo0eFWO/cmrD/9bol+TUcMomHCAS544dmHFeh4FSUlKtOBF
FL++Z9XOw98/p533kW1IJH7aWdlfJVvE9dQiPxXKZVDGCnlFYXqKpghazWQFazrs01XtAaFkbqy3
7JvV1mgD2k1n4R4EJb0Uq2mF50RkqzmjcxerifVc1fxxGfOU+1jpd82oDfJqUL+a9viIcLryt9eT
pOnr8FXNkNlo3jJIg7yWqYX7Yxx5qzdz/aNljLMoLUNgcMjtZRn4Nv7R6icZof4gJlBiflXi+Wmb
1xIUVG1Jep7V1auKVTLxoncr21/FUw0lCGYdJD8/YPWo0VnQhVAfujcyVfS/gqBdeV5d0QdnIrc+
mED4vmH64VBKuj9tQZUhVehsniTLuc7YEIM2+L6uBrZxBCE2ybF6n2LYka4QHOU6bNHfAyIPPODO
0JgLUukfFRDilSgIdETk4T9kER+T3PfuEykR2rvUKauos0ujghwkVeiXKiKI4TsxcWA/RJWsvK8+
EvbVkX1Lsdogtpz71kAjrQ/N2bCZxROhZbh6fVnuqkK2/BJYNy0oSWBL3HUNP+oGXplOvRLQSkSo
DDae029yie8H1PdfosXyOctGl2Ds8F6qflgVDptDM3ZWLl///Tw759CSelM0Lo8xgIZ5SOJbn8f3
Tnq0tXYQAGonpZZ239XVXqRU9iGZqV2rq5mIOZ7jRBv2shADbJqp3kErNc62MZ2YMOxaXvZXMkT1
Ig3ltCoJ8RxlUgBM4Yompm+c2X1dqYjkZGRn7kKF7Z5Fojlg807gfHs/5TBbuPB9zFcRg8ZOtAFz
D/rKja6ozmPu34EDviANZzu2v3RX9XXEKVic6qYOV4wlK/5k3BUEr+kg5E8OGuevFwdIuLapVgRq
0yuvG/YbtdU+qXSsmVVLCgdTHRGCKDXGkTQ+lE5AUEcQ1DfYYYCAw4VdhN0l/oEEgasgatUOGgD2
jtFssG+6zh4x8J60hkbMKulZ75PywfbFrNBnlFPTfO0BTWBlstcMfiS9xcEHnP8tKbT8tYzNq+Ei
yxWyOMm56bg/2dadmQaCJt2ndcrvhil8hbmpAQMMizVQJs1BGHYM0fNVH1jyhyI7RTSZHrts5iLH
ASVHWXc3Ah5MytITmARAWPSf+SET93bGT1/6X0pkBVPnR4V9qc2DQd3JgtFXtH/AXkUaMxRoGepk
TEgtoKbLvE4Euz6Ch1bl5lsjJZ7STwyV6N5cpFmK9yj2Hg7PftyBPk0I2xe3RPYhDsbK3lh+yKBl
Dn8RlKiOyHC0pJb2MfbgaegmG06YLK5uiawbzNE9AsJw7ulKN4onz+nksx+K5Ny41s00xHyo++rJ
UFW0CIl/U9JGypOm3VOBy53SvOBUMfa7Sg8XZNmT/3jYGrXrHo3gt1np6YifVy+CtOFe5s3BrJ6H
rnUYJvKPYlsQ984xSBp5sg/tgWO3TVmZMPzN1DrxC0NKKsJpocBx8KmLlifIupUqkD8w/aDiNBtm
gpe2j0eukypRyhmjO6ZC5/QytQofK24QWz5vzAK/2mRWgLa7+xi0PL1Dioc3pD/O9VtKqQNybKoL
FqVrH/sq1DR7OCurstgghu3LFE09Zik8Tz7NmysTT9Ua5ihOiQzrjHbyXQtfnjF0+slSba8Lq5wO
fjesTCm6vWzdFQ5Vtbdc/1Uwo95mU2UsAGjTP24a9sGnK2o5jhU7l4aU6xg51SJrA38ZZfLNVznb
mpzvk8313rAELOqfEIbG+4ihcjn3/W9r7F8k+Lttmnk7Z2i89ZS4f4hb/fHy0d4WVvHL8zO1l7Pe
RHXqn5MUVEhDoH6BU8B+cyAxA2l/taPyKxtiaCmkcjC112ITdgd79puzLmlpd4u2PHZWWTOZ6+ov
abXPXIkPl1HGHoYBW0F5L+ddhf/9ISXkH1JfGruc3mMxe3u+c85qatziqXDCfVSJaW8E6anvuzcL
7WNtgbvFn1tdPb7iR8MYALQpq1zPOgzvjHoWbWTvMXjoX3ysZrxAWVMHzzKFgJ33G2OQ7H/xVx0J
a7ZY6HDLs126YkK2V24/AblAdvKNFq84V3QakA1jX/3wAyrWiR2KtaT3TgTp/FQayfPYs/Wc4Bhs
u4+pTXuO7x2RIKte8ffSNUIbVpuy3pjGJveTYUPPBvoghomF1sm8po9yJ+1H2RviyiqmGxh7JpE+
bhMeBx/Br8c0OhfV+oZj9b0nyLegHJalsLPVrpshgeTDdPkmCfHq9255QabOylko/a6+x23F5NEM
uqWNw8rAQ79qVJ38sGVPgtrPPwH6rd0AY2+XNPJcRE7CTr3N2CI2dCs2+CKVQolpx669Wib6S8iv
tfJl/BsCOpFZ5Rc41CeUVKNI93CoQc7Nzq01yBo3oVGsRgfZg25WIhcpv7Sf0Cg5elPLtsaSO8Uj
15DMMUkhDE79pxCc+il1IC3b9oB0InlzBZ51PF+a1R8XmRkl3jnyLTKD4EXXEOW+8jki1ijOeZlj
kmJB7zzeymGZ8tUh/WIznUrIkxzhYW1bpytePCwgjuknBOLd5wSw7aLR9lElHTM174UC0HhVHMaM
69/Ip/7xQRneZwNQ4u4VPKCc+nxRb/IBU1nYR6yNrXWNAPh2hzZlpjU+zFRg2Jb9JM52S3k7hscF
c0taSfD1L42ML6kfFUsS7QE9zzxhVZ38NPph6UXNu9W5l6abvsbE/oT+t1XkdXEHllc1YBivZ95Y
EfDfnJknV7lnxNhdPZsIduzushGtu0juM+sg+xyqoEpKib15omcZ1HbAJJC9ohfd6lC++PbgLDAf
oz4Lv/3rJj4tmxXBQ3IszNMZqpekv/4Pe2ey3DiyZulXaat14xrggDuARW1IcCZFkRpDG5gUA+Z5
xtP3B+W1rqoss7rW+96EhSJSGRQJwN3/c853RoWRR8hdNyyRSWgwDlciacPW4z5+CYbpkqfVS5jC
my0i7SVPe5dtJzxTkeAWncOQW677Qboz8Hp5sSM2TQUuP2YASm57N0pQtLK3QbCxxmP9JpmNLMYm
iYm8mvozsV6HXl++qyzmHyJ6JA1MvXz6zjX5Qd5qZP5o4oVUzY82tKKdMPxX149/Jhjndommn8qp
G/as8XDTMXdaBqXDGLRnQSAPtv9dTgxOmVFgjxhx4qU2EyPeVitkvKLdbaMqeSkmimydvgaI2DQu
APzKR6vz6owk3kT7duDEL5ApDiJNSSRKrNddgahFlRiKgjZuOvASFPEK3P58fFRO/+iYDxLbVz5b
THPdDvywLS6dVHPOSTB7tFqzYR83DpFNZ2Mk1CIXVtnt7SatV8wvv6Bpf+H/YmzM+CABqkrtE9ZB
pNOTYWwaA4iT3TYuvjIecWP1W0X+x6ya2avHhM8pfYATAvkfkxJ7BkGfou1We4ilJ2FlMSphcu4C
Abt9yvV1ZtiPBYlhLjULvaEd9s4gQ28umg8/cdBZk55yVE7vhtucJuQQw072GPAqAsabgjELh2lK
auJCrPGe1GX5M7DZyFFMua2rPr8Y9skd5i86kDWPaQqN4XF3kkP0FVgDHhdwV8zvHmN9Mg5GBX6v
irAmdzyjHNs8K/7KRP8EwkDUGBryb7+Sw3WuodcYwc9FUnxnpwK/wc4vMrJ3gz+82uy515YWhAy8
2dnhFev2MMEksJ6u+kjAlRGHspNrS6fnCj6UswU71qxw0K1aycQb5wxXdm/2nijrwzjjhyc+WEGe
dHA/WuIhSOzknKN3aGb36lTGUfUHu+qyD92kWzTT/mgx4apu5opLl+mCJL0/aDGcAlzkPKhGfzvn
9dKbahD27vFnuOO4q8oGazcum0ikZ9AtzlGkGM9Jq3eXtOVCQN6oniVb2tEAo45Vme5bvsfqcSQk
DSaQKOT0mVvVG0ey+kesSs6tY6/tfTlDjyQHvob5yjvHyGvFrrHbawk8NBf6oAOF083LG7s7+gEf
tRm3idCGagdIJgDtCs2rch3icmF1aMKFStDnD3k53dXYogyIaj1x9vQArt0UYdWiyJ51KD8oJETR
ghTofzg4pNpo6thUhQak4sFoePAKYhddV1znIb3PEM828ZAk6/ghIymzoqzO8kLlhKcmDq9BFahD
088fvtC/OkHIoB45JHGO+eJxY4B1pLYmhVnQfAWDgbEnvGC+Xhb1ftraAf1JTTMQZ26qYINpGdic
wijTcP3FaZCecz3NsXRG7HUaPObDW0jUyUubgCKKOT6YCxujJTx8KPJ+JWr/jx/NfzBXWzepI+e4
8XhLOk6StBZfxDK1shQFUHbEM0Cfc8tbqLV29TGWLAxyDt6hTDJ1L1djNd6Myak2jRCfCp7DCaDr
I074Ax6J+JjqRutBQlsZfmU+uKL84orAPUYQoiwvljYDrsKzd8mpPViEpQUv0r4MPWHxqZuBbwGH
o0nUG1oaqJiYzoRQ6tfYbe+AANTaqRDlshYqoTTZoUMtyNMkXDGZf50KxQhgrohsRRM+7npSZ5vC
kbm1X5pKNzBAFe1G6UWzryMBTiBesjMEDDX3yy2y4T3VP4qw77cULjT7CY7qtprwn8xzH/Joavx9
dejUwDFn2IrEfjOr7Nlm5rwhJT++DTipxhmJ06cjIBMfQ+HLNXHxF6Mnbx0bGrE7225wyIjgw6id
jRqz7Gr/RRNe8UE43lSH+zx679lWXmJcXWCXJhLr6YkZfEbACbhtph+I+zlrt5wIZpj03hPy5lAG
/t0Qd41nJOdD4zn2fdajMqfgXB0n4qJouiPtwFjoK4t/qSRrRnaMAIO0um2hfg1lxuy8pFW9SHBe
kZP04iq7dhXv2NJfEQj0OzJqGVrSHnci6bqxIws9k1rySw31pru3Qv+YeHFbLNJouPbwK1NhfdQy
fbqp1r71Dc+taqy2FmE5MtrdIoYM9UMKWY86Dz0U3W0SBaOq+kissNpSI4nddt5buXNgpA4echC7
AO1tPQQZuXKyUGXcZ0dj6N7cmuiOJV6bBj5NO9rP/Vy8iLZ7UrENtLnZB4naB4RRDmATk8ey18iI
si08St19CspePzkEWMkE9A+Sx2phKu2K9qVKnKeEV/qWRRaK8MEONaZkgqM0foT8Pdd4MBk8vJPG
gXFZPbLVrpYcGYGCwHjQEsJCUclalUWviTTFGcv4psbZ/8g9zAa4Yt1ioQEbUrK7oJrXVFQMtnLy
0QhoGiizzht0ZuWSMvN8uA4zp24W1gmMqkqrG2YY9oVW9d79jChp3uez+pCujHa5TqWa3qVPk5C8
b5GOF2EsN1pPTKljDAlgnWM6GFK4bMmAV6CaXE4/cwbdNCaqSpb7VhsRWNkIUmGfoFJkWJE0Pp5m
r3z3GcZPd3GRGLK607cDQCC7Tsujk5CcWnySUbxYU21k/7jy0hJ5BDIGNht87GXHMyMxiZez9dKn
86yhiFY42hnrjh4iZLprwWbsQrkcOtykvpAq5rF+a9vl2R6F804fq8vsitozMBXKGRUA+YA9PBdm
2AJQNwzPJmZZjINOWpAnNK0jEBrcr76E+hLPEz1qXCiBOYA44FBpkXFNJ7ax5IIINWrqVcZ/QOj9
Hub6TMmERSEy+UYnyOEIlAz1nKjmEEs8pxoM+2ZjTZwCTBwzE1q3emW+lh1bs321S4Jwo5TXiFMp
WsuSwM7mjTn4vxJbtCAjpXaoNNv0xiH57LKk2FTybhg8R5vBf3Fm5z76cK+nAK9d6YwHoQaLk/FC
SK+Ln3MHZNyck2Df20Syc+gJ5WDyabDdbUjjbKJu/OwXtmFfZl5pf452x7w9/cSGvB+dChxgCPjd
Bmjo9eQN1x2+75XdGSa4/Uh6hRY/YNRcmn2gb/VXwgU33sGt8v1HGQpqA5J2j6fOq7G+rXzwRxiQ
ncRLwYxqwaJcSWdiU12uOzfBg1kPB2M2HyZyDjvb6X5ryVtVsjjbTrmtlfkwJ2O06eYCOxs14b15
Y/b7Tslm49scLimfh2+lefQX8q/Kx9xpw/dxroeN6ssOpgEJeJ1TPWw5PVhncty2UfkQj/MvDTj1
Sp+GX/xAxPHNTtuF9b0AEOXe5jkYXhC8tjQPlRfVygeJhDglEhuwxYFW+v49yXBF55x6F2lvFcaQ
GsQSKjaHi6rqK2pt5flteDei4ELKCnyNOQLKkLBiQpwwWRzjVnPTQxc1b77jbNA5hl3U8QHN7ElQ
Wt1dSxJgFebVEXFtXlCCmLIhSjgpdJDJDjj4jwpECk9X4mEbQ1XOhhkQNnkFBwbwwV7Dpz+BlLn2
RfiO5AcmPfooElfDZmNfiQPdKkOcNd28dxVhAiZ0FxlgYyD+WW67LHh2x59ZBlQEaz6+DPqNjJQT
oNL71qPGOfdKg/sNU94J0nLXmiSZYf2eFm8Te9eUbVEz9JsCWO1Kw7PccUXsal3vPLPqSi+0BwKo
Dnl9FSoQvEukqw0p2KFEiWwiIwZOe8nZD6f3xmkvRT6kpyqDIBoATEvhYQeRsY+BbhHkGbGgpECB
VNtsuwjmg2FYD10GR0WhP61HMlD4OJuPLuTwFLqkDlPEFV8dRh9fUjKxsjigh4bRxQucfy5/Gw3j
hWT7tdLcEwcvfPfwEozXmFeuCLSVeHy7QW0tDP0yHG5j27zqSJtzqD0XC2uW2Oyzvm9oA+zC+mKY
SBVN4uaHLm7WcaPubpTRhEgrnEFlrYf5idAl3c3gE3B+B0XllQFgCoU1daW1huYRwOtW9lQSnUcI
WLbAwv7W8qiyLCmq6FW4YII+Kw7Xa3Pq8KVTdtBJZ9uO/dNosEkKXEvfELOuVhTnpjtwzjX265i4
uIWlCU45qJusWT423doYA7hdhirzYxJ0F5t+060PnMsT4kli+yCow7JW+PnFD5sQvUgYB2AHHGmc
lcCqkfcYpIakuOo2DK+R4/0Q4EEW/ngC9MpmwSGdFDDBNvPhc5iQnSUkJ69xxuLQO8WB2bdH/GNj
mm65tbRKAJkhcZMm3Gf1Hqai7UUu+a3gB1T+t85Pkw2QVvpwHDJ6qj6mIaEhNZyC3AHlTSZRt0N/
t9y1a8uGQtCPer6JY//a5vJTb/gYJNzdeTk0UGQbr2u5LfqG7Ibeq0O9SZK6e1AGcTw9O0RO/Tka
wNc4rxNmtpL6JPTg2sVMdh0//W1NJGgtffwFQQQIAgoiKYddGnBGNsu+oz5lX2KS2hdi8jexQTgU
EaYv6sWqnq8jO/XXiWYOC9kA1xEVYnTL3nVL7iJ2XB4lDsB+i7KHJ2QAyZDtFTNjdBB+xObbmby2
vhKINtmTVE/CXEY3Yb432/bUmc6uSREV+jHkPgH87xV5Gm/igldmCy3BxTM/Ed2ngaV66eZ88vTJ
XrHyxgx6m4veACrP5EssGBdOcbvDUOD1NkOjtKeDtbE/3UKE+/6rndT7hPqwiizsO0Nk3NMsVhBg
mIu4kfoKndSAdl4Vm66o/mAmGrVFvM1HE0MyW/aK04hdZC/NyCIbX4SzqRwDrS5o9H3nzgfAGJsc
eZmdVj7LzyQep43GInGMUbw2IewVxl/5JctDjpfcT76Z5u9JUq7LPP6Vy+xYDwEYcYXq5LIJHFmu
oLNaG87Eh4Lt4utUXYBH9R8ylANOJx2b5YG9mMvv+3k9ygIEWHK2mMkzYX7K3eJmdqI5i7Y44i1H
tSa8uiYzxOHTHeloJmWwLzouJ7ZdNbyfsvisNVBpsBU2kqfXQYvcXWf+iYlhnfSfOedTT+80eZAl
xk2VCXIDWBB4CODlSsQM11TW57BK2MoYf6LRjxbh89nQfcYHyn7vrG4XZcp4NLTOeGQ6Z6z6gMGw
iSyMtDevfSS5HfN1UqkDsMaxl+80JGwRP3RSPJspzFmkBvkjI+56TcVtdB+iNhdvrBP83LEi0WsG
BJvmjpmKIzYBcG9MjsWwsVoKH/VplxR8rmXCLBaCEKcllwcZvrN5lcbma9t/+EiGp1mv0900djeu
omxHGN2zyeQAwmJzai/DWoSmpnyMeqA7Tg1WruJ8t0rq6I2aLUNrs5d6zK4tc+JtPvjbnGVmEyLn
rQPVbqIpvvARVE84ox4nAJdrN4Wdl6X3STmXvsp/tDb5cfhf60QKHCvJmG9UxZZYKOSoCUdsW6aw
LU2i+CWGq4xsqmfXP5sYoibwJrbhR9lIyYMhZJI6a7d+hE0YlC5id5h4Y2FuZZsNa0ul0VoUy8nA
atJdnrhssLIR4nFls6Z6aYXKw1YI1oM/X+YMu6ZuQYpuDViUms5zb5L7CZjLIaN7CkuiZLjc8Uzt
MRxSawPCkgX/ODuUcAIbWHUx411L5G8Jz0Vm2/4VNwqxZj2c9kwNmjrbp2FF7glbJdxt5hkKLnac
xwejwPvitle94Z4w55wkRyWR1vxsi/PqKwt7apHoYVvVZI62Fm+3WTNuEhzU17OtNR60phADcWw/
wLfcOjNkygQ/lTc5JQOWkFtwcq0Lsc1DYbuSOLbiSSC1S1Nlv2Fe9VtO0qP+ow5n1Ll5xEt7l93U
n2q7bklSGrADe/b32azWPNtol05nvFmOtU8xxkwMcOOeXKLsDaj7kGkhvZNWpZrbZI7GksoBjrjz
yGUHpZzLMmvTDRIQp7GWncuMbkZ3773MM85djf8imk+j1v7pB05TWhpnyr1gxKOAhhabFejSRI3s
Cu/E4vnLo+gQWWm30WPj9zxlySYwF6ty7GfHiTlVNanhoJWtPABNeMDfprYYuMkp1nr9DDYt3aYa
meNa53r5FtR6DIQUHCVHvRq9pF9AHThXtmlahQfQEuvKKqsjzijQ+3DivDF8taIn2zBmFHn/bnZp
tf22eALqJr/TiL10xqXUUjCTX8yWrARXa8ZCBjL5qEzR75h3j0fusAujZ4Yrbfnc9EFx7KcWqKne
YJ8YrraisdEnQwGpvR30Yw2FagbGd/h+OT7JE452mOOS+GmodTxhU2B5mT21q7/c3/NiXyeheGfY
XUH4UsVREws7t/fBufTzAHKamR5mhNmndF12N4hs006yCZhinB2VU6x1d7k1Mz5VNYGUV4bLSNzF
gBZQ2LZ1tOpqYQjYFnr0kwL2/TBwcyio1fC9o5YNdFNtXPdX3/RwJnss44baD3HEYLKB9ZlwITZZ
du9YhyG2LKbSAqnxqNn5Z6FnYuM7IUDh3iJq5PQxXT7Tj8WJgUxjP8965+A6xM25NurA2tmy2MMn
AsE1ax8GEwjklfzWGmBfhi63oYo4F3zoMbKo+MhnVz+iF/ELhPwD1Y+rMiwazwrYw7hiNla+lbDx
ko6nxD3RS2cTWzWSGNVI378AADlyw427eaENDkn0rnIsr4b+oNrkNEzMtbtgPMaRsR0l3TA2npOA
P9pgeLzWQBRm+9N0gh5XB5ZhqOI7U8aKBxfsd0P8CaitYJmdsPy5Sz8BCD0PzzLVAyWEywqLE9vM
hI2kn7Qb7IM0wkhs260xvJrCMHcVDznX7oFwM3c/+onvHAlxUKBIXJxuMGPNTGrx0oaT+kqFWCyM
eQX5iEsCKOm4Fm35yRH3zRmNcT1l9oUFMAKD2k3HIkXldwqYalVb3bFO082V2XeX44DkRAI3h9Q+
bPc0Z6oJaejE5LnC7sTdBz/WeGrG4nUOrQKGovauGtLhXQSUuE8/v53D0KexOS9e54kh6s4iVMzB
gc3T9CmTJRzQzsmusLqrBrzwOOvbvAsecGvnmDIBxcbshQPqPTDm5SNElcE6QlX0XT43bKdbXXIn
dCzRyFuGR60mPkwpKWow06fvu8rwmYYMAsRVqYcnzfIfiRbnxLK5LL9dz9+/zFBCVepfAzpkV612
sytyJkzEddIiVbYVzvSaGu7CkWQ+aVvBiqUH2sCCl9cEDjy/03dDkxnHzsd3N+lnHtsYk5dXW8N4
QWrnStEJ2p6sKQg9PWY2PqphWR2mH6FBAZdWBfwvJJGXkjTByl6WmIGqKjlzXKHu+j03tYuvYiiB
PJNUn91T8glbWEYNz+RQ4+frg99uPrDOUUIGSwsBelDZtlcM1WKh7VuqE/CVW0eyf8VRX+z2MKmt
vZg47CvEn4GyhlYG/q6aLZyXZnZw2U8xmIPV6NNv5fqt5+4j9GGsuuMvBuSs+6BjA0px+TC49wKT
R4ImBpRMjWF1FFjroF8eciJ56oyONPsqbZKHzpBwECYq4piJ3fsEQdXt4UqKinoByEdu2XC7WQXe
K5s+739R1bfEm/5LuoiiQLkUcS94TYPcy9/6EgNq1zmYjzUO9fj3LC0f/Ciw+XyBW0yhtFYx3Zcr
CDzWEeOJYISCajapT5cx3u5/rg3km/7bi7FMw5HCMm2OIuLvPZtp2E9K6k2x13Xs07a06m06ZViO
Ev0iyuqJE4kX+vW80nBfMQoKoV22Zu41hjPjWy6C16J4Sri1zrBq8vPihGbUfC/DJHlQTMryvvFi
Cw5GD7B2M4QOhCVBENZiOwkZgLF4FJlHsCatR7CgOfuWjYmyRek0qBBct048HZ2cjdOQZLvIsJJ7
2woLY9xD6fvRH5T7L0gDDgCvku6UDKsRS07HDY8eS4mWD8Cts14muSUSAO82ifSbVkY83YeeNtEE
1QAiI84Syf4HImT5HADdBkJlbLkctR8FHl6zOhTLFGWotAdBlwy7uTHC/KRHb7PL1lKl+QbrCAmV
MKCkwIHIYbUHXy/VFbLiu6iH7ByEGo0gJgebyc/vWlk7R8YQxArq3njIHa7zso54TErqgnpzWTFn
x7zqi76Yj/7ZjbWA1PoxDdDMOXWbW0fG9MKA9VQNqgSWW3OXpv5Cno6dg05pDap26u5ADNsbBj8t
8VjEg0LTQYnM2Z1CxrtVpfOlYBjttaUlQNKU0AaimJp4jMNsNuqvxM+D04jbl4wEPHRATNqZyeEv
lgrjmEy8zCRmiDgYmXOyfHMX2cN4tnMegmDwxgtOQW2dWfKqD1XxNYYUbUAjnJv8E6NBtJLUsqNa
yk8X0yNoh/I18sfkrKFS4mqzuO795BwCwp2YVK6LTIhnoZFzSuf4B7GTvV3Cz8bV1uIQtOa3zKUs
CUr/H7MUYqdnXEzkUSb800n9CrjqA1jpwOyTURj1dPrFUjUYSz977JavYtUPDDuW3+ZcUBdTkNB3
SqgCvlOlFdeLPTMRRO3Xx45AXmCL0fv+zu/viXKUrG7Kw7/+Q93W4HD007T3FVMJ7GfJ0WpLtvhk
2cCUCLakMupQdaR5CKU73puxrvcLrt0ZoQkEzqsV4x/IEaJDx7bWRUCpVjSlT8VUVJfCVbqnJ7HO
XcksdWYnhQuEbD/3ZP7UDCe8Q9kjqLpgXyoTOIAzwa0fXBCbmMfCVh2UUdVbodW/Ky0UrOwNK0DB
FIO0V74SRW3d2W/iqvavacWl33U+vt9QWNCmfeJQvLFX6gYByNLAcdHrHLZyC49UMiy84z+n08Fx
Y3Li1NzT7P6CZgsyoIzLayL/VEE/UOWJCcCAHNMkTOlwZspTBMPqG7aQOK3BcojDF2gzs8DJ/nKg
XO8d0VtnCsCfaJErL2Ov0DGNcUv92rBty5rYYjczyivq1OM9q7e0FCPlMsjR8FQQJZo3/qhWSB3F
MczNh1jpw9EsCgpGiu4Um9SYMGNqOSNmDRir0Fq34zCcIF3Cn2poX8IwCqpUzV+MeOs1Zr8U8Gyx
d1In8mTAWOZ/fjgbfyt1tQiASmVZjsOjnlbfvzeIJ7Uh4D3oxR5HwZqtL4giI4+PugCaKQcBHihO
ftdcxyRmUiwDTlTgfx8Tz5V6dBaktY2Kg1IOLf4VreUP08R/8RLF0mv7n1q8/3qJrrJI8VqOKf6+
ltHZw5APD9R+NGJz0wQENQYHAQ+vlzjpacMVn2Xxb59HuZVkMBlTwe5UmtpjD9HQ0G9pzug9ZHy4
7men3QHXhMqEWS0qHEkjhGkw6EavYmZYrho29Iw6C/EvVsG/l8rzUziU97qucizdNV35t/bckjoX
W5/GAttYXgEDkY8E8Fb0UTmeNGR+abJjWfRQ7ghkRarafZcWKCZ/W54+A/728sWqo8hzx0/kJFxz
RaXh183IhP3Pl4T1t87d71dqAbx2hWGb7n97v4khan4BU36fxNQTUDNN2LCEeimcwcuDioRMM/wc
g/pWtU793qqf44QUb6um3rU0DTiOn52Umefe6Pfarsjct7yyTxm9omcHE/emps4NwbJy2WALAdIv
48CSl5K9KoAYiQC6KjPb3PVDLTw3y3aCM8Wbr8bf/XzVqIe8lWWABzq19kHkKtKyWP31lvFOYmOM
YLIfMU3a1zpK3vdb8/8D+f8qkG/invpPV5H32X7+r995C2324TP7/e//9vx7/Gz+Sxr/r+/4Zxrf
Nf+BRdtxdGUsrhYS7/83jY+c8A+GB8JmIg3tnqj+f6Tx1T8sbntaEXXbNXRjuWX+mcYX8h94doj2
WyTnbWqx/5/S+NKSf+sXNww4AcJxbaYKujItsVTF//y8R3nQ/Pu/Gf9bbzWtr4pCP1gxvB7V9E/V
EtBqA5wOha2AuJmMsvzyvrQtrNwZF3PnehH0qn7iPxFpeTb9ucAC6WylU99NmX3WHB5If9t7vH/b
UO+fXYtCEHgst1I6T0NrnGuC3oyzwAf1YYe1xXpJNEVdns7AWJr1Z44gpmHNqqaKHhm6YQ17ZUbG
0YiLpfYO6LSTbu2ueZvzRBKEz89JCXsYE9mtMpsHSe56jThGiYMLfVerzMeU/CENiPNucMgAje1J
dG3gURq+rrWfMafTrSJ1vxpqEOQQVoQNU5eAEhlRg0iRfaijEBod+vTGSeYd553XTI8W0Rxnkpvv
NC16bnAeQbfFE7vUWc7VQA6AJPhOD6Z12WVbCrY/mNlvu9o6d6RZVqMID8rm/VibAxFqoz4WvT0d
o7TKTsWg8QIEQh1HP3HJoFLD7aXRZ/nKGitx+f6dgR58SCFisSbDTZl4nyFru7sC2ik/hdWcOUSP
JywcTAJHkDw4WLVrLolg+uYcPPIs3YHxmcFzUsZLRxHOAlnpj1i6541Db8RfX3YUKz9ivUz0iOpv
QZNiJCPr2e4bcSxs4mgyw5fVF/5b4FPvqLsYbbsg6te25vjX719QYbRrKQpihl+ZO9p78HatWDmp
mh/ISXenHF9mSdxbrHT6UzWfTzmO2KquzaxUUBepijNlgWk0FkZ4ApWJVZbLmzPIknGl4ONcU6oa
AjXEIz7aZ3coakh6bNujBbhFvDd6gMiDOYdKGFRVityIgIy7dMgf2fJpF5VM7H6mKAQ0C9u6s2X7
lNfSujEn6t1DaBn1iw7y6UXXPwJz9p++vxAMJKyh6B9tCdV+iNVLnxFiwmX+DkguxUCFOpKoJn6f
S52Zry7VJm7M97Fopmcf8wNddj3JLYxx8LWtW0/A9kiJ3rgJfX1Yj53enSauabJw2u9KaVzAY/nQ
VwbNFKlTbNAm8qNLac6zwBrgqrh9YOsVeXktnkatmH45FW4e3CTYdXJ/ZWgq/FEM3OIcYGrA6hwb
RnUPhyT+MHz6JAejcJ6mmENhgDy4bQbFthnlkj4FuiwrPucb7hpSTIkjP5w5OJR94n/1ol372gg4
vx1eGruY9xh+NQpnTdo6ZnaBvhJX6Y/dSh9qczdq0odTMQSvSeJY2zJDaPom8WB4cTbUserb7791
sTJhrMY6aKEWJRiy3uzGeJtwXz02FmrLWDcE0vyFY46n6Vf2qRnMeBNMEGuMG6c0692HZswWmVoh
N46Rcw4NEQE/bcrnUHU7GfNPp42hIR/P/bPj1zABevHiCutilWnwmS2aFCPL+bEw9OkSJmG7Fhlq
msPNdqpK0z6OhFF4ULjjU6EN41MuxL6TQLSHBoE4Xv4casS8aSOK7b7/C7up6Vns0QH6MFv3C/co
qe3xJq12uDAvP/7HH/FZJjvg5qdIKYzoY16+EVnLmGQWtEMuX+JmQHoPfV5VFpxqwhZv9C9dfSo9
b2hRyctUYPBMhg/MEPNlqML8ucnTh4gI3PX7K4DJjGdCMEIJ98Q4jc4zTyDw9Yyoz1OU6G8ZjmiH
HOfzNA7dI0b0V8yRHuHkFISESG9ItGDHG2ZRapLM+dMMm8CYXjRs9YXZxajaQiUrmjsjgkHPljAH
ZseOvS2ADj2VbLJXU+pXv0MEvyruz31lM5nRSpdKwyS/5PAWr3x+GqmwnkMgp/y97havgaU1T1pu
ZKeO5RKKAFULdllGy7nsGuh99MtxjKuT6trPcdsZ6kCX7/SmWRSrdm4KWHr50iv60PLqrhKHurHs
95SrKg2N5M1yXfdkzxhcpixz3gd3btY6l9cqGkoTHToo3rsNS379Dn/RP6VRRQNL2f7pNe4nocA+
Dln/qjSTcrnIyGhx95EUXARPK9D8Ww68d+VCUV77rW17Tl9Zj/XU5Ote5xaucvINnUv9WU/F9l5Z
YfmKPEbo2iakO0b5g1+ULkY3vF9hYAdo+0b8YoOtXIXp9C58t96CIomeMrB5N6enBcHSw6cKFgCo
L0WfWVGQqovbcwJV8tFKSo3bPO7eaqlRJVRQ1ah10cvY1Ch1dt4cyiqKXkRdJZsIN/T2+2/JKdh0
WQAMmA9BoFMCSNJqfsSzeGN02Z3++rPly7yPi02Z6a/+AgR0ll++fzfkvB6GRSHksATkqS36BZTY
UyFADDaZS4Mwvj9uzIDVl5IkjbWhUZ4TISCxhS7p4iHfk5FMe2T+sKfB6w+MI2Pn9h3ajkXSCp2G
ZVClxwhUAgUFiFgzbwLXj7M3g8xdc+Gjq1Q/TGUMhyQKqCHQuwP1fhQLUx+tDbgwRW3755ITuZG3
8YM4lkn9mKG03jSesmQsE2Orqd/GzIbIYlHYZTo6ZCIaUoJJiZoa6U+Dj0PBiBdx3PSx+Tu1S+nu
d8XADypHmCD1glELiAM51F88hLEpYbO5BhMYFlV0b5WdxIA5x0+rctdWV9KsIlkfuoRYbzk9RX3K
zKFnQr24GvqkXojTVsts6ac9xc8z1WHulKwHLaTdrcabjFmZ31T4nXGGd5TGVEonMtQaj/D+AICI
/pc5Tgd4vJTq2XgcW01W+KHiCk4OQxNpNe8zriFs/5wl9VRsbYUbFVSHvwpDtD+XxEAD1oi79VVr
JTMzkzoQE3t8kC39vK9mJX4amXZpbf0BVhBAJmi1ZbgbDOfGIS9dxenw2+5wzld4nNZRRL6ua14T
W+4a5atd1VGpXE6/iQ8ogJ8adqvxTfrlT9oEe4aYgHjML9scaJiedI+p54o6tlswF91KbvVB7zd+
738ULka0/FcHAsOmj2BNSL3ZBR14S702doxDqVybwrVMZbPuo+CnSAgp6Jm8kSBpq/RnFNfvsyW9
Oe13+cQZeogI0BspQYoyo3zWeCta/QmV/F50LjBkwNu2/mdQNKZOrz613AR5EWHJ0AvtGPTt1Z9p
hp1sj6tpM7P/m/vHsXHWTo1VleHuvTc1cnzNTQ/0QwMq4f8Q9h7LkQPbku0XwSwCGtMUSEUmNVnk
BEYJrRFQX98LWXYPz6t323pCS8HUQIi93Zcnmk0fnE0rIzEun/HR1Q0qehSviLYghSCCHLmyZ6pc
I/ya7L5whkcQvjldOhltDHSnnP300Vz7EwVs5MPzZRmcHGodA5OBynUccs5sw76qU2MTmvVTSWW0
85jrjWNc1Td1aELMjNor1k8pFV/UZLTa6UWd9WLAXIwfZNOg6A8sfeWJoN5FnkPYVkW+AtGWThGc
9JpLy7I7FgwwefjHUkFxzrz+Fc/HqZyLT5y11a7VpkfB+YiaBxm56UCF0ueroaqRAdeciJ6Q1Kws
h7zM6VZOiFoNsroocwfYkPh5mkg9TGl+ykVC5dcVzXoy8NgHDcJvkEeLRR6hcSieRWmcU6wnK8ya
MVLT5HWu6e+36PK61qVcFBN27KEPTtr+mZzR13Z5HimtV/KKzyQREPpFNZyGw3dtco4YWv1JjNiw
atG7rO0nJ4e57cqPxP1iBrgNGrQd4AwsZLKronV/3Hz6MG0d7QwcQYHBHoqvuk1biK9TZm9ibXrv
Dfd5kuZ3bw/fU1xfmdV3S8QAWPz8yixohLf85ECcPyOLmG3cF6vSqt5laZdXTjQxfVEkFcxFfVy9
2QnHMvPAzrXGfRlhsMj6P8jrX0Jl3bc2sKLKu8v06bYs4a1O+fgqXHVdQqsya+3E0khHtBN90eqq
LwdgbiLMzsrWhzTbrGZK9U1qk1tNZsNCXRIoY7INztvboKArOjQFB8lsES+FC3XQBnIxktukMt8o
tN2GzL+2RoZTiWHHR5ZwFbbmvu6NaNtCQYdumzT5bY9tYqfgh5IAQOsSywDtW4asyG8aBHiaogdQ
Y7Kt3DczxfpXz/O3cgcomCR8t/YZG+Q2wg6AVj92UbyRdmAM8U2bIRW2ZX/rTkBowTYHpJGX+Fop
TaG3zdrWL8b4WtX9uO06CaQOGbg0a4EvwtpCYXovC1sdTGck3k9o1pn9vm+GVcN6A1+VabM/li7f
gTeP0bWZLB6lNrp1muAxLpsf9GXGSoFlgalFvdV0P8P75MFVxgOAlxhiqfESUE9FQFBpGzK5j73V
5j6rrBYdBIcU5pFxPxOpYNbdi4zM7IrCEsqveEp9+s9jsyEjJdp72oDUJBH3WvYYG2TsIqUxwYZQ
o1X9DTs/cxNOjCZhj9Ku9uIjHSfPx4dOJHhPCJlGCDRjt/0cEXy5tVxglimwjt5T1MMD55Tyq500
PmnbRQe4FSHd2uxmsQBvatAgFALxHQhyQnFzsGhpvE0loOO7DP1rQxvf7MZRB/aJ2IejYFEG5PvG
Sl9jrGnHhnQK7EniS3Z4HCuceJsBlwpzjQm1O58IzOvqPy0JKB1mkomNP1ztuF/hBn3XDWNYhyVj
35ul0faC+DbvOwqxDHZYjyCjozCOnTscQz7bWndN2vm9nXNX2BgIW8mCaJuM/ODGxhvs3rRWcTcF
DPAOfY4WBsYWaZp78rQTgo+NC8r96DYmG/RqAksYTGtkA/Gm8eI/VoYxvLEGmjriJ1qYvaqLC5Dv
ebiVtcnGOvT8VpnVsUHDjdQgyggU+c/1y42Ij19QwTnby+1DTgfYbqf///9d7k5EfGQ3Vu8uD20y
ju6YYsQ/T3m5UwSsCM1RXF2e8nLTUPebsXbILnKZaAMjLE7CmVp01yXD8oBd1zoMTXlOyLfsiuE7
WvIjcOj/oeBxHR9aTeBh0KBxtd2N2TUHl7LPKkbJVij7jxX3H2lFUG8yfdcGmiQ1oUT0DKxaw/ec
Eh2HGuCRSeyE4r72unHd5awVaMLiYTD172mCqgOMvKnkdTnFlL6/5rl0kAcxC5BMe1VX9saMl/RG
BYHH6TxMANBTGDm77pguf/oJMt3l0kzLZNUPKNJ05ai9GpDiLHde/kRdl/vzYD3VBF5sez1+Bxxl
H0WX7fvBrNmuOougalyPOiC7pIQHKGBhb0g/bo+1rrAZua5qj5frFXv8I4bGtMvuSkuKXZtQMS7a
clgFVJMmL4oWVVqxNaBb0XPPXzKye/3ZMWCozRJSTJS8zW5EDg82pJPoDfn3j/6fSzb1P5ZSISfx
mKcnF4IFbOVqBbXvIcuRObbGWXOsLziVliEeOj18zgaQDSkhjrG89qzmM0L/5cTjnpaYpY/nHDpV
ml8R0oMFsDguoOceahDZQSguTP0q1OqtiWtFV4Jszp7Sfs1+ZpNFbHo4NtikIAiFXVEifm4ryAom
W3044z1QluOktp2NV9zT3mqJDHtwinM8el/V5B5i7NnLEsGyWM42COW97A7hwckpmmNX342os6ui
Pmsx6UsxRQ+hvXXY/qj9scQHAALcDa/zm5zpRdLFgUkW9tToAqopTUexQdy6hYec7b5I9WBvqOHs
jUs4KhraOfPn1jz1vovrapUSz2pikctHXJGqlsz7+o0eJDcgHNCUESG9WvjgPRvqFWlCfEyHIxgQ
xGOpKFyW2dFiF+VmjySNsjHUgxepQd7TEvYX5K/pNyZoM19k3UfgaqSjo3Xd0Ia91bEuChp5plH9
pBWh4pl2dCe3PSGlOlo2FQGyMxF0k3NSMfCvRlYtFhJyvRinFdac6tBa+XZ0EXZ26qrOg6eyWtqe
wNyT2ilxtt9MGMp2jfk6BcEDAGeorG10JExULYmfXYsHPkIKzLpRIrZDRlTgcksB1w1l/hIQ1zlK
w1pntMbWTRQ/VuYO6DtBTzW7ABYcHPq0YqvmYWa5D36kQ+FnhwZtqOkJmQbjSE/yrla/RpQdXJqL
C5OceINPE/hbh9yLJM7kMymXFkrKijWdEMEP12aavY3E+x4NuEU0bZqtOVT7zo6gPFVmgGMk+iKR
RZ2JLtyTgL4a00X95Hov0DWaVaDUY4Lm17HRbprF8KdGdJh02fdgty/SnGBwzJ+dhyNIwYDwLd1h
ZAiGAxLxTF+aNgiUAdVNa0toT+6i8odDiW5LQbvAziVIccni+9wRN6GGG78DeRXiC5TdH9NsQSW8
KCc+GkjkB1UfRGbeJ+iy1sKR50EqZHool2AXWD+NZlxrkgCKOrkpa1rreXCNlFGuZhz71FDObdZ/
13P8Gia3hqxfiDjA/V7lOatJG+eTzYhmWZ3fD9GV1wfhK8LjT2mnB6PVrjDJ3wThM8CPO6NnFeLi
eKrc4A7ZNqx6liIoHR/qVryYFinoY/EQ6pgUsoE5Oj0t8fOk2D7kSXMwu/I9rad0JeJALtkP4H1T
9RqZXkQCkPkRkGW3ctwJYItVPkZR+kAE1w/JNDt9rn8q3Pci6O4ywZjjyCuspQ4lzI85Hj8CBgUp
8x/Xk9edqo6Iyd+mpHpTs8ces9m0ZlHCRqf238syR0PBsJKS0oVdSn9tyLbbe4Q7tq58IFDFDFDU
udpTKYY7ZNFvVQDcDjlrTyHfk7xBtAkj2M/pCfK1C2ikBG/EUjWoip9O63ZCV3KJVH9qmAJUKG9M
b0YzDt9VAq4vZ8efiHpaJXN4zdTnU227yyQqDOtTZwqrArXmCH415FmxeiOkmuADAgfHkByI+d42
WZRhxAuwbrj4p2xSO00C0Pko2s3Y5cfWMhKSka9RMy4CdOehTghjbjB+GgNWhsClOi1fB+Hdk8CH
9iHWtw5rQxFCXB9q0sOcjI9bZjPfNr6XtT6xgs5I02DBM5fj3fIVq7x69DL8aTYjQmqTY9JFnxr7
sg2qfZY5fIToNUGHCT+HAI1JokJNIM6M8nqwuVIQgtvMDaNnDirGyvJbN/7sWyD2Zhx5K8vS/hBt
9mrEWHZxRILKSJ+bEAnw8DQUJXKFPL65nEhdxqFf/bD4eMpjp8RvnG2STrBHc29ru8aOP5HWlmq6
vnaEZP/RaLhVxhfH5kPpAWt2LPCLqZZpMp3BarIvstMr2mM8F2FOBkcMM3q9Bpje7CIlPgJiC2Ua
3QJq/Mgcl0Heq29D2XHek2o1YTNaZzpfYJNQwV622yWAX1GGkiwdQUEw9c78+gd0sPHaDSmHaOMS
/wWzVaV8wNBFxM7csSZCu9kE1pNV22+jVVPdkRCRKXD0ww9r3Gc8qhaSZj+eXOJ+bMzHy+9ENOW0
ou3EvBK72kaNUcg6csJwYTIopOmPNdhiWw+un47TfUgexipTvfIrZTKh6vpH7tqYVIZjQh7LNXTs
pwESRN6K+jzXXrbvWkAfLXEm2WJSsNloewP+TYUuXJmsS1uKT8JdRb2k6YbaHfuKH2U6rcMCcVWs
y9dZvkNjep5owQC6g+XhLSNk3b5qY/9uG0jz3CHa2nkvr9yMdWjm5kRsNby9kThAxtGObjpzaz8W
1N1R2rE7Q3TYtUieHbmm7eXbCrVrYyEq7TMltxS4QyptLk7OLpK7OApvHS3C5zeRgWaGqYsy0vWH
zJErtM1PjTKQnjaoSjvvZcakYQzdp6pdczWawLRdK7xxMu+u1amSdsZDV48vleGd+5BeRlZrf6jY
WgJPwBiVhHxplCihkjLPMqHRjf+IsRfEcw2gL21+ZnuGBtazZ6XPt55GHWUR8QqrwUuwcljeIYg/
KNs7nEIzxXQQuob+2i7VFKaNr9HFqZY7/HDo/7YzTMZQOvdo1Lrej/TyOTLJR8IWR1NBEK+Cj570
d7WVeRleIUnbKI9DXJZLd7MH1lPnKI/NnmBS6X2yvHkKZ3a56LE3oUJ9iFL6Z4y6T+CIfof2bGH4
QAWUNhtIkJ/Fgnro1LP02D+BGQIHzs97ckLqSVM53Ggl2kbV0whuFdKoJn1CaEkxCnnsDlKOY9fj
qReAJREMYSHLUQUlITkdoiLjvh5Cb0uHjfyo9t2cbVCzvToSKnYNwSWG0IJkuCPPeTW3PsPzYg1l
n04P6ui2Hjmg46OAa+qEjHm4r1aQe6aD41XvJto1iY6wy0eKWP03MsMdfZWXVCb6CqHdE/biyY9r
QRU+SrC6VocihTEN+Po8le13odWAZVvDN6nzy+pZdvSl7RiG4xDHH9VpbHMU573YaRW27OTGzmHE
pZP7rVoCkHv6egXlak1bRoDcpAVNdnY05cAI8mbV9znZoIVYofoDAKR7L/bIN96E/XuhJlJlu60n
m2jdGUqQPE/IVOvcsaF9jILhXU9BrEwd3kDsvjtyvF8bvAW7oFPhuh+btzajvoUdKiEG20y3UmG+
neQNvJYNNntSolxGPkNLr9Fv+hggsE1yTKZ0U7Z6wJTOkr3ag0GjidPYLEEzd1+hSJ8UbKq811rf
ho5gCnYwaHukMgALCwzViY3FHMvgV03LjPSP5NHBlbzSqQSsmwKAlU0RkFfW6Qhsetpcm1Fr36wg
QuVisDAWASR/Bz21bObnkPhVxh4iogcXoKFd4OtTYvxUDjdZuX7rKqK63PEY0nnZUBjj1vG+s9SM
+QaZQQQt3mv3FRhKInpdkFUShxF8x1Wla/2akvv91HrBZpIzitEahJ7ukpKDPW0RFbCYtF4Cx7gz
xzBbBzFVQpeMDM8pXkvswJ56VnDXQIB5E76bQJ6MZicLB46DrljbPjqV7mx6BphjPmdnhgc/pq1v
n4OMM5nOk7FPHA1wa2gKPzB6w1cjk0xlNxPzj/yO2fytI2gSkWf5DTFoRwzEQ54d0mm6ioZ2AME3
Z9vMtA+DxxSXFM2BtfRdqWj2JEN0rRl0G4iOxJEK31Rk4hBmct7PLssQdHJrB+rj6LXBTlPpxkqM
GOUVSwSzGX23V1BWFsVwAq+Ok077Q5LRMa6D1MfG1AJRhD2FkDykoILSjzT7KdGPfdbjdk+J1+5L
r/WnbvrQEU9cZ6Lf0D3LNiK/j8NxXuPsvw4IGKJJy4kRCvT+OOqKIH4I1MDCw+WdTeTh1KblrmjV
7uMo9RO6k6uuUffsY31FsP1WJnRq+8LJjn1R7ub42OrFrUWmG6tXF+m6m90Pfei9kCBBDaesLO2L
6hwEOnuX9SgoJ6YZ0wPlrLv9hgS+eMfrvUd9xaiJ9L1zcK2NZkU2TF98iAQISIvRY44cxlgN39VE
RcQMk7NV6ED9xT1AhEOPtHdjdTiPCVMpVwk0iiUyy17zKIptzif6n2IPwSFlVE+ARjFH2WWrb0sC
4emxVPDfQ7h1pPppIORVpd3giztFjvPkToKeO2a2G410qibzKz7SPizDiFgMBzdEZtI/oByCNOKQ
YhZGcjSvE5HfYky7MpwYjx1dItG1tznhZ7sOB7fUHSg4fR2vnb4j2yZlx0RAOqls0YPhFtDhQgCH
MB7EnRuEtBI146n2yvs+6hTbjogtZ288xUHtz+bcrkyajodekh7ceEu2DLZl0SJGD4r5NtPO5sKV
4bi7NlKNzJ8C5cfYnPW5py7BHg7xTlwfrVl7r6PkycU9K06Z9jyY08Eo2e4NoYXhzWPqEd/G0I8s
CrLnFPvOUgui46DeBZsvu0IhhLzhrscfvPJSfsnZGFm5urm9NW2N9qAxvPQ6hs2xMPxprmrELeS5
T9UdJDh9FYUeKdB5NwLFt13qSO458mCNoh1FzVvA38MaD8OEqGOsBr5lpJTW1GuMemg3AaPgMA8o
VFwLLXqlOshOpGvQ1i54tsUT1bkFLD6YVnVqnjNoTwNAz9a195ALwcTSXNbWtY3QvyNUY8V0e+pp
0iEf7j/skuA6y6yLjdH/YWyv6E/KL9m6OGscMsKAvLvb3FPXsB6CfjM08P4h37LnZf2bKoSfWVmz
OtxOKmZLRVG+NgqdIMmqwHxPb9RLzQCOGSO2pSir9xS+Ldtjfg6C6Qw32GHOzk9jJXsysGoBdijf
m0R3hDKhzJX+mGUDRYdfhNAXAxtpfFRIYpgHfCcyPyZstJ6lHXUQ/CRF819x/9SVyUNiUraMhoRU
geEJhtJa77u3KX7vLEhSGTqUbST0DVjPwjeLItuWE978uR+Wnym570Ak7nL0P1Kq2wBEfcGvxnY/
f0hN0KzAhrJdXzohxnI4/hFdHmGXjwEgbmQTr4r2+6pNGYi8un2fk2jPSlo4s7PPQNLiwC5/aFQ9
z73PUM7rU7WF6KGeHTlet5NL1sREuW7oc7EuCLxUcfZuT5ChE5uMWV18BTYRFqSpJaxv3cfe3kW9
YftlMtxOU734Q/FPxtEeYY3aBhRxMV7pLaFc7Vcqh5TNJyvgTDj1narNU+xYHnbN1K8dLThmUn/o
QH7QVaFRCC01i4IXGlNQJjTWnzXRYDChk01KptQ6Z/I0qWis4zF/s12n25bLtORGI+M+bjbm8bXK
yFPLQTNqzJjWyH6yssmVL/P2m1Yc8SVEUQ4hxMaeOl0xecTlSuNoY/0pB5pdVDQJsO454HhqRoak
NXfNyXZqKh2m96BFGeiUvv1C2sUmKoMoo9tTt5sMo0XNYxNmrqOijVlsSvk8C+2rgXxHvkl5aISX
3rtX7qMcowKmLJ6SMrGpd4YPtvFtZ0l7WybzXajqbk0WSDCStEqGNqcIO642bdDbEVo+LVJoUV8H
c95flx0qXteoxDp2Q4GnqyvWdQvY0BUC45t13xjWR2mlf8JcBhjdJuEzqvXOvUWBdWcQPHpCGgXW
ZsHKlUVnXduYyoEFuqQu0vARDn7U0HIPY/WStvN4wD2NUcuqPzDXExJU4SQI1G1XGR0DA0vMUlHw
qRqNOI+u2oShtcNaUBI4ia2urs1VoWVnsuGIm8AJcSNhrWZhBxIqbsTBnsUNhQNq2Mm8a0ogVQzG
IlL1vjNly75kENuOCj18C9jF4dCywB7aK/wpwVeU02IbcXwntrfTSO7cBfSXNkLXtqqGfEdxZDda
wZmkdOYsg8MAsyesGvtBloFxb2blgWAJczeG8iGmF7UHKoFjrQuId7flriDmpaexf5Sud605erAR
o3wiuvnRMvsZy5wgP7oYJDGF7ntSUXacCGP0p9yieZgS3Cp7di3dDFBWwSEihH2Nvis9eSJ+lnMb
bYBdvLeZSQQaI01hw8+YGipkQdTtUgOuogR5eWAjDKGv8NoDOhDBUPKWIanADlloPr13cMGkHa24
hGU8FrcYsVN23XI9q+y9t2p5I1W/HfKPQFjpM6HGd3FmfFiZve2qXKMYS4BDQ94jSm8VDfcZhwKK
2q7Bw7jsfrVN4NhfXdO9aDWgq9gu/MDBvZSVurWrmZdF1XzZYc7C1HPAxnTVzdDpzJT9cSiredvX
4YFxit1UEb0MCWjw1EDal3vBblx2nF+x2xVnM45fq5J5OadcHRMItdjzjoSMlHvDNY/AxOmp1Kyt
hxK+TbMlcARmVzi/GWyGR4e2a5WkW1HSxYi7P4FOjpaXdq8tkLx1QAlvzQr5e2gqYO1tAfwI7NTG
iyna1URXrNUwpVvH8XON43UeVIvotmXkanizegGMII4b3n9CG8I5VQw2TmnOVIfFi2B1v3H6/pHo
7W5VL2Vis4yrjSq7xzzGQN+19kTNCUa2Falp5TA4EV8RHCerEJukjZ4wO+egBUy0s7rRr5tZK3y4
aQmSzqjGfT69N13+A9oA/1gAJbMR0Eu92fIz+g5rhCvPKaG7m2EuntXA92Yaat5kTnnuRU2NV59H
cPvDo8CVvSctRG4mHOmYQoPWSvFJBweg4yMfFPyZB52asxy8xuUS9RTEmv/v23R27ylu7/958LQ8
w+/TVCyF1nYddQXxNViBL/94+Z+qthHaXa5Tx3en9e8rBmnFXZfr5ANw1+UB/3Xx9/n/3mMx2Oiw
nP9v7+Lvm/z7isx3sK/++5bQDJKNU5sqO9kkR/99j5dX//tGLq+mR3aZ739fuNJSlhCXV6xTe27+
fn9/n/xy6+XP72cSzthwPnCQHrz+LbRNdXSh9RyKfNQPnRxx77rY3y+XArQPfy/93ubOM37c3+sJ
Iiuqav/5z8slwttAmPznNoLk4W0meDCW2/8+w+Xevw/+fa3fx/3zNJa2yHpkiBfepo4OfkxK1g3h
ze8bqXXYLevLc/3XxbLlWN3+Phuw0dDXR+spzQe25n0qJjiX4oazsDhe/iTTXNB/4M8/t/1evVwi
w/mKUGfP/+f2y+Mvt12e5PfqzCqUvQ+8/8u9v3f8vtjvbZd/yShkUYFf3to/z3W57Z+nuVz1uhou
U2tFayogu9/n+/txL9cvT1WoKpnX/zzN33/635728ph09o4eoPOdXdrdsS1YlkkTY/PlqhPgH7SW
P/9cFXBRMXD/f+8ehJ9Am028peIi4CJcHvT755/bBPSvlTGaFtC0/3mFf17m97H/vNT/9n/Sg+WD
qvN/ngt9YX2EfHK5+fIAs8Jv+/eT/T7Bf93/z4tcrv57t+bl1X5KwHj8b1/B79P+vo//9Wku//jP
/1xui1CQkVlgfKtYQX7qI2SEkhbaqhg6Wh8yN5ruNuyG2P87XAzGs2YRRjRfR3oFgomhsqSEdyTo
uDyY5PhFzOBUH/KtnqaAE/Gy+rahLZNYuuWEe+9wHezo/janCRnSyVouUa1rTLbYdrXt4Tfv+MyQ
yCmdCRfybdCQ6b1wnyDy1yqm5Ai0YuVgtl+NLeo/ZUO0DvqbVpbAu5k4AsWauc0nIuj7LzMINmmE
nsBIOvYe9GGpAdaLXBeklAu8rNBFALRQfHnZ+CgrL/WjGlFEPpaIixprNckg3uo5q6QwJRkXZ3IT
C4BPcxVd2aigrsOlD1OSTThM+TknpQQF0BJUbJMPIVgK00UHvpV2wV1VK4AvcKycYRZ3pmvr+3ng
ndlsV0fnhaUJW5suxW/YstDR3Tb0425ZidED73O2+nynm5K9Cju9G1MHikLPR9sGGjjjpR6DqQWh
//xkmNmhqKprVLok3rTmaz3UR9I/M58FVLy1lmxv+s9RSEcqiSi7sWMvN21xmCJ1RVWCPQZozZUG
jXYTko0gDLoAQWfG/lDz3VmdsYc6Ej2G9BBx8w+kjbjwdtiYt+50k/bjT+vwxYB7f6WnTnu0967C
KU3WMYCnC7dCVoAT6J3h6BTkTRsJ+5Ymeqn7n4TM57UQrAjG2XJ3wbxyoNTsO532t9a4u9i0+aYJ
hFhV7QDmYxyeWUuOPhBdoii69suJb/OQpj26QB5rU0reGdo03esaDEw1aKzMAfXgw35rey/a0r7P
95VGgaCCjgcmSA47c/FJo9HY6iR6rEN0jXvY3WPs4ddtedPjjOYzxAoA8oEfuvINIjXW9CBJ4wtd
GGQZ51Kns7OPtJ8OktmmGa+XI0hP7O46i+ZvWtgsk1vaA7X51mlOcC519VkTArrWOf3WyAD71Tgh
lYsi+FKmwDse4K6hTTGQwOytzJbstAz5lmGm2m5OBXrnbqIpktNbRPnyEsQpYn4QVWjWyL7MJW+Y
17JRkm2KDqi/GvsJ6ISFjk7z85DcpEl2q7l2P6qsILRBhO9Tr/mQjrX1IFmXSeOaekJ0igqsXF70
BR6IiEUs8Fs5zn+8esJeau6l9u14EJb12IgPhhQ5MHNxN3eBCzEHWFXUP07SxZ/mXSmX1XepUXlN
+wZ0ePqZglvz55qFMYXHytfc52hZQVtJHuCSKtTG7AtqIVp5BePHXRM3QVFcShgjVCdyuq9KvFu1
ybJncvqtah7atCaKdiD6iEql7VWvsuvP9NBgpBqdn3X9c0nI0NoEib1uAsIJUcGz35AjxAxs4cin
aHckTrQHCShYJ8t7OzGfNXixJra1LGOP1Oa1gIZWHQ1XAiQhLloaCC5BNL2EXv8ehHVD17j8SuY/
MDsGZGrRp4jhcLT6E+b7px73wamIO+gMJ0/6wu69925U7oZy1TghxktKFuR2oP8UGXpqYb8mg3VG
l/nSZ94V+CRoonK4NgT6u242k22PpKWrwE6gD6E0Bf8simwiSItoP33YYJWC7DEt1JskLQCG+nRr
Jhr4HzyDNpVETBKM3SaNMHDziKQgsKGF2YQcE+umVKjjkveeL2nVVAhhsFkcYMFHK2xaOKHZI5LD
lsGYu4ra8mQATs2t4A41SrcdAqjRSwsZtvTGKIBaFJAP0OD9GUIFMXbB9bYN5Yi2zV8qC8qrRTBH
NqbxJkzBn9iNoCAz0hFDZb9ttezZTnQwZ0tx+qW36fqSQomVEkFErH+VWvqVx/pnWxtUOZoldtgK
V8rJccwolmt5kK5jiZDGzehqRVP4R6JSIIUnZxgvH0RSn+t2Isd3uqoUhc6WgpU+8IYjnTxFrHei
05vtqNnUNUV1Q99qFZcQiw0nZN8ajodSMilAAk/tykcvQnm0w9ufkEtLV91pHcxDWXmGqfuTG86h
ru33FoZvOZq3IAlJxhXZPpJOvQoD7PsKLoFvu8Oxo7Me2gDQa2ZdUMYJunaSAza2Ru8Gcd+EvqEY
N4Ghfbo1Db6gH3dGbNAZGNAoOTaEu+bRlPPO6XITRJC+s+YBsnTxVIzCN2WGED1CHjLVZMKCkyu1
8o8nIKf36zByV1ZV36MBfiQajVzfLtuYTfsYNfNnOdoveomuhtJwbte+HZL954KaoeAqW6Ss0rav
gRyt3bKlk1rSlLFN8goCFCqxvQPwibsEpdorXfs3L8we7UpdjTbJTGJA4EoWkJm9piPHRAJXVVes
DYyeyClERBM+NyBq1iat9NtYawiJ5fxMkdNme3bdqA+Bv/gxgFSXd7jm3HwD5PEWtvQEnQxJqFtS
Jojp+Obp5+DET0Y9vvb1/J3QpO1DYzf3MfST/JH+Kh058kMrXKUq1uiOp5I/RvRgzghSyjnut6kk
diTH8Gp64XtLTliosOVQ3dwWbo70o3O+WwgSG+K6oDERC7guTNpPArmFZg6ruhAk2yweoa64S0PB
LglhBCgWbzfa3uE1b8nprmlrliNtekxq4VqbwE9G5ENgXT3VmWK/HCBoNx19v+ioayBPq8pJT531
KXKMR2L4Q3a0OojqJa5I9xVT9uw12omR7yFuyEBTyuGrD88SbHFp6bsuGfZjGfjtkpPmE9tjMUgg
lYixXK0G2oRv0URjUDnVOXYX9QIZn/A5bUKoSfAqHzJloGbQC0wqnL3g4L+zbDyW6WARfNC8oAq5
0r3uVgFAdNRwV3XhGwGgtEE8ylDJkL06nof+ALPnup0pahkmteGZYyM1hb1iEHupSVxmRTNuXUNc
cUruTDXNBw9ncpmf8QagtsEMhGeG00W92B1luTmDyNKG5U2WUCDB5cO3CYliZcAaLu3su1qMKyD5
BqTX6immEL9vIroqCHocXAt4DNCdF2F/QroVrdAwvmGD2TDk6r6dL8yl/tpovOuurNJNHaClz2I8
X7TWDQ1dARbqPEWd6oawxozZoshv8CU7fI0OMA4GdJlvlO54qxYPO3UWOqv5A3pqUqKIafHRUK8s
Itbvu37bBXb3yATHSvLO+4Lkoq4kMHyC76y9G3SPmjmxm/PUG5pfOFrkU8pBvTXEMoS9S1cjnrgX
yRwYxm1DVyQrIf4im+fkYRFWowmsQ9pn9PoQpObpPp979+DO2YvDor5iBld9hQ6ctfE0cHqWPZNh
fGXix+rD4Wb0Eg6XOr6HNgetELgSOgaymPFOhHH54wBMXyFgxXVmPAWte0Zw8kEG6hXeTmClEpNQ
ELs+7d5rFdakM5GAR5Gt98IzSxCSqa1rPU6fWWs/u7ZRra1Qoo/Wx0+qUjRb3H48ux5TDXzV1FXv
IbiaxLHvtDChPG7XSLdrzg5A0g21WwueE4vxLF3BL3HWdmb6SRj/EMFmdierlM2KvjvZEePwZIEX
lbo1srDSmFsJuFrbBH0MI81e4P0GtXF6rh+UxIhwSNna1DNdzDnqd+hyjZb+tnSLJxREH+yU67WV
1sheJR1/h4NG+9ED/T0u00Ng0x2Mo+5Umee8EjCiljytLGchOlshgjvQ9x6mnGS2rhvlPcKK+qa1
Y3jmFSTW7YLvnnBKQ5Cvtl0f3v4f9s5kuXUsy7K/khZzeAG4F11aZQ5Igj3V9xOYnqSHvu/x9bWA
5x7y8Iy0sKxxhlvQSIp6oijg4txz9l6bwGCJiKR8Haro2GbT3SRoznTFWwkkG9sNojE1Dx4LiWR0
KEC89whoS9Wn7sSUj1YWA7iNloOEew9xCuOVad+Z4yqEXBy1xJoAHFpLgE5bKcYHXcW8FHEGBnzC
sQz9WXL2ZSAo2SSNtWKPGGgmSpDhbRrIN60fE4uzlEj00k01PifZyyt/SC8jVuZ5k6RTjtWXOjae
FRgDEhsZctXuRa9PirY1oe6vmGvdy1xuO8l2jEUK5J9q4wMdn+zZu9t7bgHDSysUcRJB/doF4odu
KuPW07t7FQLy2GgkW/hJsg4rKkLD4ejPldFxKUxg6wckH1HjNyGSvjwWPwXjipU5tF8MtZd1cxWW
AKRGXb0NUdevgtLaxA6ze4XYZEBk+rth218h8yWsgvlB6P2+G3WHyYN2VxoO0inNQVQssM7FuTF/
A5h0g6QFXQLEJ1nRIMhQQxRpaZ1NHRBBnnWQ8CDueIm08lB5zUlBoEhKmMQ2VTwCIb4EqnnsqpII
IurnvgFShXm4hEU0W/6izSqvpytaAS+F/ByRJBXpRGJQjphM1O2tlfWvVt1/hGmznxhqm7r2hr7T
2MAniklfK1feUGHrm3oGAhw8hbzvYuu2ZRi6GqP00uFYUphRrvLIeY0M9Cfonx685q6VKoNQtu4r
UmASRn0exNDskhjyLDUmn0QcuuYEk6xSreuCXUcHWGITMBVwZP+od8qj6rQZ8OHxDodbB6bGuk09
h0F45B3Yar3Yzp1Nrx2RSWqRdDkbFpqIApsC07TwJUV6vhl7Yw6zXnVVu2usAP0QrufkscQBelQj
b88xua6KQLhDREYMcjteqoeZC5WXzvOx9jFdajU+P590OqfFewpDsy/VFyVJjnbV6jtvGHc5AUV5
l2B6Ka0WSVXzEZT1ZoSSRX2BJ5wCowczRVXJ7qu/VuMDlbRxUGblSRc6KGQ6kx9jutT7UMWF85KV
Ag2eHX2OVvASNIE7jhiSFUIS1pGjI7oan3MZJq6n7xIwJKusg/JT42oxI0Z7sn2JMybsHtPOjRfx
V3NIeuaC0ON21LBwWnteFs3iKzN+HAau3kaOoLXoKTk6s1k7Nkk7DAGIFraco8w/C8/yV6SjXjV+
sBUEcGF6HU5FrP+Y08i9IGrZtKFHLpuPsB8fY1RsWyV3nFXJGe86CiR04XAq9X19lY1bJ8GtOoY+
Wk+oy15MKIaSe/669FyZdIS0YrLbJB69kDD8zL3krFpomtiCGWzrjQWMuw8IAZ6JTeCBc/2zF5g6
kkeN2fUO4dubhZrFmgb6J056iEXxScSnsbXy5DNKsPr2Xb8t9eBq8hGqltys63l+r07XVeDsrZuB
qymn4hVO5fdQ97a60f0EyXLlOfi8QtYozarctLOeHG04kXeIkqNkF5+L6rqrJLoypn8W06vY0XfK
3AoPivGcGGrjJiHBPiECRpNh86oo+ifOUdQgWoHIpZemW/njju8jzKOdobbBQUvURzyoyiZk+vck
CfBDX+zdNsGnMzyXtnhGP/NgpcSItFBXDHQWBFZ44QpRB4oktJQWuwUKXs5NNLt5uSsrcyteVVPH
/yGehrSFRR+SR8GHR1NQ3CoJhMNGipcO7ofm992GLF4kkonjn7EQPPiTuddm3Zv0g5pSmDAnBCMg
s2eTIv6uVqT04XA9dvoNMMzb4ouF1/MR85XiPATdbSLZqZkVvNaoL5EQqC9BVesw5PMrI+kfBnQK
W+hwN5HVnYWDjsxmJisZw27YBJ57bN7DKO61d6TU7xbO5VrlwIyNJysw73WiIvDnXwJn2sXNnN4w
HuuKs8XHOm0P+1qoL21j/FAsJCH8XgdMVVvcuDRjiIkGIRqKlap3h7K9ikvzUrMAOJL8o6rRXr15
80qyznmq0Gpo+TnW4a8rXf1RlMOsFXhKWrJ06ZBC6wOooxJ2SkARRwtVTJvlzn5ScVMZTJBzr/mR
ye62CGCE2pHBnqa9txJ5QmRRrxlSUFMhtbeZWPLGFGVDiscXBYDGUGYObonyjyANiB+PjxXeYjU2
PgO7ok9FiOJGJpq/HQj/G4ur2IyHdVUmh6Ib8JOohVsS9xxr9bEClVUR1uNGMf7bqBE/Ai+7rULD
5S2c2uCacMKreurPmQL9JoY7TljXtdeLO69RcGd4P6dMedBnzxqOnQclfuvQOBiTvlZ8lUzCXkfb
mRYb0WgfVtscdCe8h4jjH/Is/mwIteaDSt5GrXsm/JIlTOA0rnN+57C/IiHykkfhPRYKAlPNd3WW
OVs5LNlifGsLv59TvKK1kjrxOphyuZ50C3lzu3Qqh93AkrkRI61ZNdSBzRJtrARvDpageaZ6Tgk/
QgV9l9q9XFmq8koGy1ktHWjk2UVnCQeKsmvyHIkB0fA9gkUSGl/CpJLrn6VRfBgi+eEVhUcBn9+m
SrlCwsbiYuKO8TB/mOVpynrXw/Zq0tFLYq04iSS9Rwy5yiw0JBnql7HHwhRo3nMUoYo1WsgvU2+d
wkkKxtSI6ZXc35llRiTAupmGaGWBKt1ORAkkefZuyvIN6fh1l3q2G3KccoY843YgcLndOFlOwLhN
incVra0eiK6lZGsRTVeKlx1JpJx2pSFco4X0wyVPcY1kbeucXagou73RoTCf9dSDjcVu/qUK4dwN
Fs0bME3syqnoOIqzi0ieIMiQvJnfVEHzEnRoX+dDcBrhSGeUR1vf5EChl3+F3Q/E5PTiWc0Vndtr
r/ZAVHp6z+qkuUZUnGA53zeB/poOpmSjF1DW9sXOdiY3kA0Xxiy8R73AdVilKUPzuNizG7tvxvSl
aKIPdr8Pvd00Bws/iMhILIUg8GIU56rwXikPSBMOKFE8GvVnxZZuhY5qjdg+BsWk7ysFFLIajYKS
ofTP6aicc6tQrthrPg8pvd2ptbbkxGYblBY9e3qEOBhq6IzLJN5n1YU4cQYE/AMwrJQP9r1kyXUP
MiQTeJiUq4Jd+cGf88Vxix27sGfTqABmHGsi5iJE98Vo7MYZhKwkaJnLqfSZRFhs1OxA3aWethtH
pzwYio0cf3TsNQ4wYKhjjaYGMsduefjrOS/dR5yXjG9I9w1jtMCFzrWqIcvRSvNdEtgbPxtebBle
GPy0W9PCU1U6I4D8NMZxYL2Z9JFJXAY2IFplz++znTQK1VZ6dPo04uRr82lKqnrXUaFXPdewrqIB
GTb3BLq9tw0IKDL8cHso/UFqnQOX9adlgfAeE0ZDJX3jqS475JKoCGq8KUoLqT0XlPZmr33hBuak
ocJOPe8HGStgc0xa6FCVYNWSTagiwapMliUbTn4/l2yBgmjT3lue9RE4OuYXSMQji7DXegcxhWdV
0rFqHP3ZAaGMFAGP8KWcf1w4T2CEqZFTGbz1jv1kS4gYdraX+G/W3RidJ9W8S4vrIgLDgLLmPvNx
uGNkOlSFpKVpXeNhXFWW/VkNhsXFEJKXkdxG8+jAUVLahkN1kqrf44IQnBFONrqt2hzbDt1j6ZfD
Ct7shuK657QWh6yTX45qsHuDn4JOHLY6nVDTa1eaVdQcWcJa6SPGOxBS11XUvQxpTTk0RNgaRfqz
D6f60sTNzqe9rRrslIXvcIEdgbDgqnKdQH0JR+vi+D9RQUUntZq9CGw4i9DOWB6j+7R/8gS2lM5m
jxb4yGNzrN9Dk6MSzlFmENm4AsRHyDzBwlGoas8xSUd23ACpi2mxQIMydlp4kkRlrcxOXrHHfjDV
9LlO7cRVKgwGnQaCwgeAnto6AVSoUyIUmfwRfTbt6l7SOaRJhU6TtifG3ylhVoKluSAVYVLMq8GI
4x3KIL5LPwlmYVvVNt8nDInw1ueYDIYrnc931TPjrSEAJlfI2bWzxF7Hpqm53tQ9aAmh0aqAddlB
+lkRogz54pNA15sKEPg+GWd3UYJnRJeHJm1gd/oMpuqJ5pNlEZJGk4+rTa5gNqVjlhAv6kfdXEDr
r4aJ/5Vupb/j1dWNmqJZ6nXkbfPoyXsr6bBgXFLqfdCcMQ5gGsRQ6ZPA01KM3MKjLIHM0exsVcXZ
dVedMiNo0rZwncyoqPkZe5hdbx/ako5fOLU98zIOGEf4MQyOaoN4DvhdFbe3ZcoQqDZq/jR9fqIv
f/ENuAotfZshQY7c09aklioOUYeFht3ULigl2IE2VC8NY3ccpSxilm7hsQkvmVSvnUKKnVTbctuN
JCaVEQaNmPwbsghXk8/Fwfdlferpt8c2loYoHp7MDB+o2jwyNePvTzYgDYGUbk9NvFxOW519K7Nl
9IWV6LaZKoiJKLPwDFfZImF9pteLQTlVHMUwwIAFNsg92UC8OE7mZsZcf+YNORrdwYhZSZMwf8rM
SezxnEUsYfl4lPU8EyLbYtVqKb4ti+STRibGKm9pq8mAw0Lpia5n3pg2nGhss0zjKU2wjVkaFG5b
rjMdSoTRF/hmOUXrwp5PyeuEqFH8J5zCIqmMtZQkAfMBn/HXPjcmn62nNSaUvRgNDaf9Jh2eKpPf
uDT4kXqMwWzwTZY1RjKQt5+JTIQAjOHbpil58vNblRYKRxSDbv4qUEhrKI8gEVyPn60V41aULKHa
XGVZzHpcE+TzOvK7vWTjvlKVlOTYVmY7hsUiMLKtgwwzCDp+XvmumrK5S3XP7aLxGRzDueisDmpC
lKOnxFqRjYyIJgACQzjxIuWnTBU+AQNEujABEhNtTyzcROPQISgZgAVtc7P4BDzNRzRGN93s1LU9
+wlIu73Hp9S5flkUqwYNKqz6ct9mpyrjSDY8XFOcSJBZCGYd59TLIdMPlo6zk7LC4JiThfY5+ERm
6T87YvTarLx1isg1jPJmqk31WIcYy2vvHe0e3y11E0P3gwdZajMULJkJFY+p9N1Vz4zZxD8VBZ1b
B8qrU0kbqUKlrlnvkBRIxXKTyf4IYslMh7HXGmUstcZELUIYhM++dqfnrJXpMMYbLtuHSHjj0cSK
swrZ+sispZj184F4EWWXFOF9oyTqtrJvdKlQGKrjUzcAqKpVusJD9dh0TETMHt+dn5Ex3DvgdYZk
4t37l6BuXhOTEZn4qXfhDUzdkU0wV8WuG56lznagxa+2ChxSzCICagySfnNcCXOSekmt0tfoefPu
FXgEmm7vErfkUcv2s7dp6BcRLfjOVx4amgK5njgrsuBMmh/isSNAkKtck7poQd6JlYA8ZI2Qw0J5
IEDwVpEFEBoDuo01EUKcO/SvtY49H9Q4mv9F9qVCtW86lYrF7Pcaa88uznJYn8kPHOUe34u5RLHZ
GetWdcdvFHFU4SuqCiPZBQKM51RuYiXapypsocoTN2XtRMccXfJalPCR5nygwjlxHGVrrcRrEzR9
f0UmiZAVQpYBdFbQvo9jfs0VNqIKFitMJSFM1AwdyBwiltdnnGV0/Z2ouFGn4jOq0YI0QXSvk1u0
DkparwH5ZNyjcYKBrr3OzHWYKh/02vs3xd8zfUXGrsirDvT5wzRkHxCwtStLsjWqakJ2cOZEmjrt
fKh214TG1dcG3bdUcazj8hQ+lY/OoPNQxCa/bW0/AC4Y9ikC8VWMBIIGUUygjANZsOrGTVGyDnsF
kboEsXEcqM91EYCg1nVr7Yu9beIZk5Pz7IcBUJmKnnZO2odbeWxk0p4QoGhVDXl5IPj8obOKaadj
QHI7YEpDTCAHixwO6wpSPCcPLmIbi1Jj4/3VmMRRwrHGmqjs2XmRDCqqur3qCvuO3DNS2yf8qoVW
XTVOU6ziECQl348AXmkYb5R9dF15I01+2ow4Cn/0rQaT1GIsH7XakzBLC3XHW1Fm3i4YMFjnoMsq
6zplIrbBwo6cGOW8VyjbjhGrlhD2lAMtizBteWaHNZwoqaodtil07i70roCSXXyTvQrbMnSwBbxY
hQi2XEMP7RQEQYXDF0suMDbLvtEEpOk2pg1jQuIYmX9KrkvkKLATwJvpdTeRh2s8NEg0b7LU3yoJ
+LdSs39aRof3sHkaGpRmsqLcsEYUtvXI+iymTznY+0pAZ41+WiYH6JQmH+UASUO1Gmo/BdV/Nvqn
XhSPVYyYouHg0uuHIa5PToXCB5+mi878UYvhGliO/JBdhU+epBqmRLpYe7p11v1ilTB/cTvfPDhI
fo5FNDxqExY+v1CYtud8AJb8hBuwawNljVMk2Q6eHW36KHmAEMHc1MLJj4wcOd14TW5DRUfCew1u
UKCwqqy9fnJbvdkoHcm3bUx2Y9Yexs67LmoGxBa9iFgbkOpY/JvYoJ7TzPiqJgIswRtQpRK8EZww
JMP1N00FQVC9jSU+rXiuzpijXJtRgKU7rjFsdmJfGs1Bg5jUpsO9Mk7apUULpBcGl4FwD5fCoHgX
X3oswBnDilBIvqHPFXMx4HMjRz0tET0RJXRqmKXRc3vXZdOc0X+y2hP+qjSNs6nhKDsy4GgJb5Mc
Lp/PWp9Xu1pqB7NLuJQDSHYTrXhLTPKavAG7kq58+Ub7TuDijwaiMke/ToYdfxcZ9mt8UPHWnGpw
tTQhoyh1FSVigibw8+k5SBCJi40OAxNbY067R7OM8IkV9hg10SN//zvrR4VfckOUAj/PpulPXi6+
Q7ZVhv811MNdrVtfRdI822N9zxQCCilpGnzoDXNn3GUksrPl0Gb1DnNUBc+1KcEbqYFjr9p0Ktny
q0ydLU+cilL7oXk9mKUMndg8zcoaH+FLYgMLy4pDN5inrjqOYtxZnEEZ6r2UhdszlRfRhj8rHSc2
LOthlwNqJhXYC6qvzKqfncKnG53l16Xcah5XTtZ08qucfSq7ywBQAu9sz/DEbe0QSZ0qi61PoVoS
sOwas82FxefT0r8YaNpuMDmXAUnaJtPkR5L6t5iFgyMMoeNgTIuh/FIACKNwT88moMA4K9MdMWqq
i2zOoLqA2JiZO60f/HPdFOXWr8s7fGAuqSKc/rE8VmxK/aZUMMqDHkidsmGFx0gWfQUQ1zAtNAeR
ET7ugVOUJl2cOZoCsbTvKmOPBSJwTnQ21kNN1KRthJo7WNlDUFQ3oiU+GagDbyPc9PhoNzbd8nVF
z88EmLsqGZevwxGGniXic2SWtz6s25U+FEysBoYYQxrRrEp2ZaMAKCmum0nVoDYTT4c3cYMtcZeR
IJ5noD5aesJhBnmnIT7QJrcuhF+99oIyc9WiOfo28RW+ilAdxZEGgNGFX/McsllMBvwuXU0J0Phw
4Cj6AUB8+gz0ygiwguMr4UYZ9XezKa+l2uxTEs/cRqPeTRrcIdTVyjpLcljb/U3jix+FPPmCVXMI
e4tx2E8HjUMuDYiVnfNF+No7zS9Z2k9MUHZD5jMriU+CTWngU0YMvn5tRcN10COp7lvUHtqh8BOC
mWgPmKl5M+iY4WhPVbuiVI9wZUCbVfpzPcC7KWmYGimYlYaMEiczr7JJ3HsiupOsKVvbanekAeyc
Qjt6XMklaWFtzoDMBJkURXQjscBFWCT0kgBQZJQ8sn2KnQJdTA3PWG3IXM1BVXfa1mrmVEGajU42
IAFQkrMcqk8v6j7jmllFNK208i4p25aTZsQKk7+gu/8MB+Or7XLXg3Qu1KTYqcrAvGwEZFiyazeD
H7RkGdhjIKN5plyLfHoIDItgoWGv6uKAKbPcKI1+Dntlxsui0Wm5IBo1XtvzT7TUbqkWXDBI1ugc
uTVKrrBq/wPJ+k0S/5BiBhzEB5q6t1jCdP5++fOcNFuBPsDqpD2SOIMayXkNWqTtTDrPCpiEFUI7
ElzS4Wyk9j1eKxrcqf2oVt259fLrBeX/v6kH/yL1QDM1nZyA//Of//dj+Hf/K/8vqQen96z+x9iD
37/lj9gD+ZtBpoBlqLYhpaPPmSD9V938x98UTdV/ozvExN2WxJpIgxCODN1g8B9/k+pv6vw/y9Qd
hAGG4D38HnsgzN8cZ/bTc2CZtka019/+eHM3vxJT6r88/jdmVwQqZc0cY6Cqf4lWmYNIhGoRnmca
wtZNU/3bv/059qD0GpuUPq4omkf/LUrA28lWPVtNz/QBvzkoApM9ZrHTRuiOp5DQSLbpQ47237CL
Y2vZAVvhEGaaGSaH5bl4fs1yrwtbAsr//jDXYXwj4N4vX8y8t9CTxaGfTRlaYmfH5Z6Y71VtKw5d
ydTqj6e/v7Y8l0zzLub7y01ex7tCxESBgmiB4lD2zKl81ygTF3D5a5fm2pbtE0Is5TDNJqJYRWAk
TFoH9uLHaGdHUsYWDmt4TtC6WRb7ygEPsE7Vh8xnxM+ZvOkDJTgleji4pmn+7JqWzCYNbva5Suu9
TaABtFpDPS43YJqYmtrJs5aq7EvFMA9c+bxZOjfL52h5GfWOreyop4qjnhCGyc8rjn95OBTibaqh
AeCWBMFCt99gD7RKpvaS1Fg2tNo7FqCouFJnw3G5YWgPCM+Gvy9lc048i46wYzjrSI+q43KjTBqz
tuWuobbFnr6Ym6M5pimHOPn7bSzvhcbo7+9qecj7aLY1kChnNv6UOu6i75vluQbB0pwdvM+i0tuX
lIBGWJDATO/czJPyYNMzTgJXKmzghI10abUESi43bEs3Wh51+6GZqlWTzra5JqGt3QX3w5w/itAu
nCMUQ60ajkBHyiNq1xGy/JEp6nyhAJbdTrSwBlLfyFzrYuYS9VmN+vYYpkC/LEGSEOAxwiqdcoqY
kESwm1oKNJF7+UatO3Jp1QmuQ7DWwCvhLCD2TxY6lt9y7mV5oTz2c7zfXKo5uX2ObOiDXo48d7nR
21TdqzZIyPmpkMHUFiTHJcoTMD9L3uty44Ukvy738tHomBvfeZN8tlCEbUzOqnBCd8o2xrQPAmS7
0yIE9cI9KI1i7+A/cebQR0AKjF4U6Il9QeMtzhlHKSoIxcCOKrfRnZ8O+o51FPo0cadJO5K8ML+6
SP0RFcz8SllTwL5CJAprVey7SHp8uu2tJOVxq1mW6mqd/gHsZeQQrYZNrlktJXTTH0uT7RrFK9ve
gml8SvIW7PmqXwXzx2GONudSCXf814diMFbbEv9395ffHY8rnwK+z13jVVAIZgxeM5ujqvlmubec
m8Zi7VruekiR1DYz9mixU9E5BxnSROnKYKtQbdYM4/TGdtZ97SBiD3C+1yWMSW8k1X3ytH6dULgz
SSsRcbeBsSFt+sEcopFDzDKPVtU9kr074uR3gm2QkWkchzRuhu2gM66pabcee8ubjmayq9XSBHEE
YnSy4JGaSgdYSvdB2rINQP9vJHRAB/hFdobyyRu9ysUKQxMqovtbdgakdjR8aCWro5Q6PdGMlaKZ
HxbpoLmkTL9jQGiOlU+xqFdOslXIPvRHDtC8Y9aWNGa470ISIehQ0T8OZ1tKbewaOv4an98R5e3v
AcXLveU5G++AG5tAA+fVwC7r6liW4DZXNMJTtzM1H/VDh4HYQMwZ1h1VtdAY4mmyA86EP+fXW2Kq
AH6Yonxeg5anrDmYVCrAZIhF1dqB3LP5JraJMWUgLSM68VTG+d7CjIMviHJmORZ+3ZWg+IC0dHs6
VVwQ4vwNn4RwYwGmJHagAvj6odXnYc3g9HIDSB0efeyQVut3VwHE262utiO5n2RGC/vG0eBoLh8l
pNlupGvMxAX/teE/mvrtRMsVOR/8rDRwNmpSjST4/LH0ZoF6GqQZ/VqX7WDeY6OvXlkVLFoVrdou
9vtbJUSYHrDnkPh6whw7eTEbtghfIOiTCRoAmJx87QkScjVYJSgZZpm62e+YtrVHZbHHzfcEuh7i
YSjhW1DgEjU2LRC1OgIu4KiYH3p6+4mXpnUB1xXrcf5RlIEse5jExliQpUH+O618NT6hbG854Qwc
/8chSmYe7Hx3ubG+7+k1pAmTZbPyc4ORHcLXAJ13gsPXW/uJnJVwIj1NapKeRq0lV6LHCYb0PKPx
bvQu7AZ/lc2k1qFs2cKg0nT8eUFpkBYdAWBMIkWwpbLC+hxFWxmnd1ndbspG5CDq7Nusr/bVlOi7
BTYrIqyqlsUYTp+vBctzNKmxGCfEyqY963xt4ynUVONgZepwNMqOHmzDGb/znOI6S3rrEJrJpaM1
te/7YTpCHcY2EDHt9Obo03oEdSQMnz6GdrBpxk2e9AHnK90pKshamEmW5eAi/9loyCxRyxNiuV7+
UmmlYmRcTIXzTUAhtBPWcJQOaYQTkF+/vRtm6K8pr5qw8/cAKdDgNo1I8FVuEvxQxDVzk9lFtAVD
MU/h8yMBZdkRhsrvN4y8sqNdpNHBwF5j4f6PmaLwXOaYLAuwfZOvauivU6voz7oG/jKASxPrwFjr
SruL8l5f4VV/1wPgqC3SUTjvz6Gfv481xZvoqznyoEUqM6q7QWqYrKz7tHA0duBC3dQjFCOvILmw
f0pmlKxnttE67p/HOKkRHnhnaIMd4SqVazvzKa2wvgRC2VdG+Zx25gP9o3hFPu+0s4MRAEDh1kz2
EcNjNRvDS+PRM9bZRLc2Bgca7tXaIPgg1Zge9dO4N4Vg0Ct+1rp5lY+gEVt4V0Nn55tGC6enyvFJ
B8e3KKbIY4Eun8wuNGhVPVnNgMOPGk+MDPhChMJGFAi0WNZVHatnFdjuNvSDNytvytUUAVOjfnK7
Cb1WmDF7tyYQTIAZ5opxn5R0tRM2kZuclioe4/k68F7kNZL+ojQOTa7H66Z0tf1A6/emDMxH3ChH
fjLQguLaCzGHGc189aFZgcWOxo03AIMh42xLudq6Vgy+xuqRRQy4F0LdIfAg7KftMA3aU801CWTa
T1PiSqAN8AG8jAT4pNxUFRnb3oSqd/Ko/gbzU5s1HyAAHjQtQc0CXm7ng59rMqLtceDSTxgm002n
EILUPGGuOek0NDTFwcMfuSLglXmkmr4NtXgZx167JX4HAicsRki4K1NHbzMOb6WRByfdqA4OhJo5
vjNfGZZ1zTg6O8ie/Gea8O92bhxlA+rFsmhVksySbMSNmbbRXRwiNdMFrjGAtwdhk8A8zIq6AXQK
IgFScKLLYKZ4AigctoqBTpCp0iMzJ5Tg4zwVztAFkM174Kq6RXylE2UGtDUZ5CaYrBCiYfba5Qrq
PODrvAU3s2i/VoS/bNJAxQqjdG922zBwDdSn3gCPEJl3DI9h8+T2azwy8rcMeZUFmBnqi6kzyMYv
G7nWkPeXlo5kRgarVYz0g4XdbLXJeU3s/qI4vNPuofVvYzM8BSbzdFY6HAMBgigxBo/SFiSe1+p+
IkBvdprdNALwah4zJZA9Lx8GWrfEjr9Z/L+PmF+NlWsUwcAhihtrIqqrmKJzYwAWEgwQNgVkK9GL
aZ/r3S3zbYACtCeiSjdWg+F8kojJQijnLIjcigEAepD31MHc5FgYPPOa0BmHs5j5c5LCYVFQJDaE
f++KFhkAXYW1pxk7GuvYez1CcgPfu/EhV0e9v+rT7j5PjU8Fkl+h8Yurtb0VCan2Tv7sYw3wg5a3
3dvtupyIzmn5w9CwDn7kFo49xuSvmiqTH4xX37sSVAjb5a2ttS8VQkzXtIxo3WTRdvQNa4PfLBiL
9KDB5vlFbijKGeKwQBi6ISJsgMsGWyyDUObtYnT+vlle9P0wW75z8UEvT/7ly/+fz6VhdXEAAw7k
oDSC6sifdzVivuJqg1eyW54fLzfh3+8tD3sR//Flk5pxqzvWpfKAdMcTxd5yrzHV4oDHkygG86Kk
7BmWp5ebdH7V90u/n1vumWZN9fbffvn7n4ly4/cfNt5jGEx//eDlH1cVw8dsrIJr4V19v/BPP+D7
3yHobC4XpQmWdfnu5Us5lfPOS5rDFHUOWM7y+RtU0Hp1uMFSjhP3m37wz5AEy3P5OO/ul7v/7DXM
0OFCKvPclQzg75f95bV/giN8v+YvxIVfwIRfr/yn76wl+GQd26TD/+mfS2y1ITgiui1kJaBi9taN
ZvtEtCLjP3Y17Y/vG3OuupaHJWCrVe+R6BAutVaHAIuN79+//uvxP/+a/PurltfHFXFpzZCzl8WF
TE3OuyMVLQQAAnl93gozcor76+XuJBl3NkOp0AtvqA0nLz8u975vQl//83MqGtGExXT//YrlHu3t
eG3WA96Rf/yG5fv/2XOcMYipv//579eojnNbzLmYqiK0YwD39hhU2ZdipkzeCsX+lb77vy3Mf9HC
FKajk/j837cwn9H0EnL6D9Gtv77n9x4m6zONSqHZ0lD5tyxBC/GPHqam8SXLsYVwbImW7LuFafym
akKaDv+pc+dT/3sLk+4mgXEWvUj0mLQeNf1/0sIkHPbP0dBEKhtsPElT1nRUO47gLfy5f6lNOhgz
p+yvRPlCIKFFU7xUCKNhRIqe618EI4s5ovlPQdT/5af9JcK59IVaDD0/zbsweIaR8pTTEKG1cGvA
M8YW/5zHJ/8idvlDyF7upXDDL38XHuSWWgPMmL0OzsymzsPGOpDjlq8pBSfFbXI3P/3pj/h7q/cf
WrumOifW/sOb1Wybv5suhHQM/nh/ae2OWo0sLpHaxaq5qhSgz47ZfOP0gm4IGpr62PkBirUGQ4rI
Hiz6egclHTugDCUXimXzvNyLfIf6e+DSG+iGBiAhIxunDWPAvdx02hSRyqO+La1HxadzLPDIrtMI
JcjyXAaoe6WRtLQpSZjdxCGcOw9J1HaySYpbWjzLza9ObDZ1kSsJ7UOsxQYItEfAEmKwZ1oed/Mi
tjws1O4mmzu9y6piGrSbsGWEbLz/6Hws97g8My21InNL5NnV0o5ebtIKpW5hzGmPrNjLTaXNm+DJ
Qj/Ph+SwF6TxuTRD8dIyemrbInabAW/NsqQZVq/vs7JYW/OaSrlJ9+dXD2h5Ql0aQ7JDn5Kwx+/t
ytuJrtuSQUATvYNpqkRs45d7znxveVhXZ+DVOsFVIzg8THGkcgQ0OZebcr6nDUqx6dWQTTdthKOn
OtXRyiRkyu/HOe4PNxm85zIp902p6js4LvRpKmJdJkO9qGHjbZenmknB1ExW2v9j7zyWHFeyLftD
jTJoMSUJahE6ImMCC5EJrTW+vhecdYt589Wrsp73IGAgCSoECLifs/faJvD/8IctE2flN/Evu4tK
l8FKvRd3icXtplJGbwYKhYVUNmiP5+8vLixkowKyFd9c/Ffsyj9a9Ok2t28p1rwObOZCrMp2XKDP
jh5v31CNyXu/fm06Edj1ZK39Lphfut5criL4lYP09mXFmkJvcMvPwRX1TVHZFGug2CEs6NPOHtBp
O5bxIh5LQs/f1YWGf6xGSSOhSBzmdkWQzVUTR21QzbWwxMVNbS5ojhtRIjLmvsetWKQasrrt537f
fL84YPiP26ggOOZ9cIiUcEWF3EsAWcGiwR1Td9Zy8CXyO5yS8BOjiVdSUFJPEvWyvrdY9bMR/urs
rhZFb1Hs7nVrGefZdG2giCP21mLppvYetAMa27mQdT1ei8jiqL0W7ecqdO1VJ/Fp8r8X7UV1/lbN
92o4SmE+GVuR7+Ph2tqLoswt8wdh3T/Tf/7dJoleUIaoKWSLApY8coQiqGfQaGSVtTGdfCNqXOJR
iuv/LHndbmbeSIydw6BRx91OqAZxiZrmqRCV54qYqZDvVCTt2+3lxdoMRNu2CVrReStASvzqhhHN
ms7/pp8HZpRly+uauG8UY7CsCvVlPJOWxJ0T7meC9JzEvT7825aN/FPqpHQXzbXpeC7hiLVBj4rq
TayO/hzyIFbForSNj4BLhlv7EhPz2wPi2eXtzturiW0kG2F/kqHZEXv+lsdk6r3Cz059aIOy35Vc
Z+Gj9ZynfGM+RSlp6WxnJVkvvpoo+olvLhaqRjfE8eXD9VHdnDjfXUt/18cDFX9Kpb3mI4IFM9KO
AGldUT68biu2Erdnz+p1T4qb4gFx3/XlfntOJrXpZuyTg1Kp1kaTpfVvpck/Xub20mpPBNtSrZpv
Cg/oAJyG8D+mV3ZPAVJJrA9xK5rvkufjFYiPiR2Vm/3MuxNrt8Wf96UDFxV6ouEG89MhBeJJyMb8
vGwKfo3zl/+3zxVPuz2Si+fdbou1P9/q7x/JbwGyOOyGUYXIiFI252zmdvMFV6PpYw1FspUy+U33
MHZhF5u7Ziz6+aqHZX0GZKBE2XQqvrSSshhObGkkcKKia4cZe9XrcNfEwjbkBy0i8U2br0O3BQTW
32+KB7Kw/AntpHDH+X3kgvyyrI4GRMpMDLK+SWdOqkoyod8i/ZoPfrFQ5wv07eZv981XPTIFmTaJ
pldERdPNdHYy8ci057AcLesZLo2dncmwTmROm6/jqnlnd3Q7uucIb+AThxhe0NjvDZlAAUnuHvWL
Hsfx9T0hJWR7S/yCSp1a+xBjLCY9O4dbze4h8ZCgu9LaEiQNwr4pAR3M18surXuGbPNqoHBiEgsa
89CxTZ+4vTFfD/3obYvuS+wbQ5OyHDlPMe1q9ZzMe0TsJeo0qBqt+hI5U7Tx6xojXm/8aiOtPIA7
XpAf/VHWBJH0lr914nrc4iNpldzf6/4zmpF+V8+dnmEenjgWLcNlR2Q3FctyLe6bDwdN1cFcDDA3
FrU0ObtePfYKl5C6tGqEe/G9qTgvDWNd2iMxDptDXikx003Izwb889Lw1b0yT7DEYkLx5+D73XbN
uKUIbaPGBZ6qTk8EX5HQPab7ri8eQoUBDm2+amVI/VwQsO4jvSqWajPgg5+b52LxG33yX/dh7O+W
cYLrhxTJmUHH4noEiNXQjGcHSk9qOsVgZhvS2QosdQkzkyhI2ui91zsQ+JFAgwTZdXbvX5rBUFD0
x4yXVcatZmtdyB4bNoVsdFxQU+VXPcgAkkQPXTSq5+uf4YC7FPdlWqdsJgJ7slz/LgblLksIVYtt
qcNaxxo8BAwWAQ05pMTVPuUb/LOY8tttR+Zkh4pN1GGcgPbqvC2A5EMHcX4T/+suscX1NdK2Y0hG
dwxmyNxmqeeLUDkvKOxrtEbn1VaPWiwW9NEsvWVEJPcOycxi0yLme4iNxNowX7nE2u0Bsd31KTjz
v5NIrV1xn4VgaGOTWGIWGSjQeSFPmc7um1c52DGNTTORf6K7Ju6zJJ2Hi+rYjYqxE3eJBwOftrlY
A+BEhkbJx0ta/LQWKSxV79m7rDXuqDLq13qVrgZkJXv9pjd9ykOiMgTn5KdvY4USziBxl5Eq0krW
ZiHTXHC6PXC72V8oaTs6Kg8Xpn3XuwT7cABAxLA2it2dk40frRsN3Zxr2G7/mv0EjngCzJxzddzU
K/MpOTPteADH5yDUXnXpw4glbaBUTGeVFKRDae4nHSzyQ90fq/A8z5KIpPH3Y/fSqh9w8hdBvEls
N1bxdLzo0UUh4K5eptIhjxDEEYrMbwYBCOzeeoGv3smOWXQuh2M7HNEVIOJKvUMj7ehFm8a9L5Nv
s/LDXYzDnTQzAiVougNj3GdHewn0ty+WzRdCdmAbv5AeVA2CYDqD7xV1d77/Y2PtjChayuNlRBMf
v8KVI/LKXwXPQBvKTwU+R7Ts1Kc2cGlAIfAkjAd1g7psyCkHoaJtLBkWzg6Dkh+uIWeU+sUGpvZc
RXe1/Jmc5HWxOBr74sNeRGdwWPxEl+Fy2mt7Yxm9j8d6Ff3CzPJBI6Bz85V0Rx++xnj6Dgtpae/U
b+U+cwkPf0MT/lKu7BVhYdMiuKAq2MJgXIR3lmuiGLxj0lkt5J29Sk/KtvgMmVg2Z/rOYO1jaCrh
2pN2NVrUI4ruol0rjLBpykgLb/VJFPMlg9MwPSFb1934Xjr7P8fv4KX4lR/L48DMf4nV/y0jYZdp
9nOTrYyz+lS/6aufEDMOu/bd2/Gpws20IU7lnt+csc/v9hoMj00BRkh3ZZ+2CQa3FRggDVC3a5Zv
TUTYxkPvu+rcj8EyvKUEjVIhSefIw4UDnOZxouWAFeVbz++J2Rt/+DAVZNfUVigkBiJ88Eu124Fp
LdQ1EgMoDgx7+qhRDd7OLRRIkdV7dTha9w5fK9uZy+zRHIjRcUFj75SeZNvXuQWAW210OUNOHBzP
wPm8Y7B17tVVdsJE/t44y/qbxEna9DWok60frophNT4mIMmcdTNsGwfw2y6aaTsPcKqyD604yNP6
R5Nip73P4m2Rn0la/CokF8S2G3Alnf+QFoyf1jeSpq5f5sYhhpkpHzyGwkSdXBRyk1/KcXkwnjpp
IR2UdbGCGf8dcB0k6bnmSDp6D3gFrB8dJHMgYe8OinX6LvQsDrq+7d7HJ6c4qgTSHxl73Sfvyk9i
PahMyJ8Oztp99yFzVJZHhTy7DYxRWmdkZu5I6QIhFQzkTS5CZPfBQn3NNk23QnZvvZif3T0Za2/l
DtqjjMV9UWRHfv5St7O9Vf9Ii45I7/Yb9e9Ph5+P4uIfQQI0IBbL17q+4RPy8knPpH+pnLS9dp+N
tG9cJ932dOB+yie8N1/Jne7S1dmHT+qb/x0/0bZC7tGSZ7dAOnCOX8tXkmHuqQ7468BtD7RR6HNu
E1y3b8lOP7+MD8ajtNXuop+IldEikx9trORfOJjN/bCmZY5ofdxgRNp09+pWP8ikdy6qFzVYdR/M
juNdvRoWuiu9Qdy01ripF+2KWBWsKGTvESnAs4GurUplBe8l5pTNBOK+e093GEZVIllNVPIL+YiH
ZuO/6gpqDf8xp21uLnMXnhpRKMx++4W6UNf2Nrt3fsQr54X+zWraxu/pxnAlqKb2BcSPjIR5yUlz
5e+xSvUrU18CyzjycyMQ86xtYeUbrxyHRzpjANZcShI9zIqFGm2mM4Afe1gbm+H+y9v6x2bvbbPt
xA81IbbhrtnKO7pSXbXWHZLRFsiaZGdBdvIj+3TXHEjdjFdqvqR/PvpbjLE+VWxA6Pys75w3RAkj
thWYJdraI22JI19dlGdr6xlLm+OQzsWi3fhuvCw30Q9oBtUzc69IIhiZGPW18QqHBdhBgaP6iCl7
Vx69dbo3X3DG2RsQVPSElxcLI+KhLNbFVuOagq53he2HciSO0cj9CYj16Hzod/Ez5pdN8JkpS+M8
JKTp3C5/CIUo+IhLpMZpI+0Q0VE82su6RQ6f5p1vaGyBv9bnuVHb9xpKHTJ8QtV+MyObsfVWN5EE
aEXRrkSDqpsnN2JNNKTEWm9oTba9rpIbILtR0h1i0Jsb0b5KxOzmf3+26GmVNVQAqzGiFeKdJebi
+mBbZFcSP4Q8xmn37b8W0aykkDTUQGJNPFDXxbuE3ps6kg0tqq/0vT8BvoxjdVdTubJ7CfrnpHOm
FKv06qdFDfVwZYEr1LEHMuAEr0KmBGixfYBZIV2kZABz3qUGEYnbnsVDlpasxjhGbEAGDwOtOXzY
mWOHxVoTzJOC2+2KoiMNZvmAMTpZFUIgNOuS5HlhzcI9sab+6z7F6fpNWpG0QqpTqHDw43vDQgDz
igpQpqC7ixSJDAkS2WV5b1v4iRdmpuyQgtUbIWsTiyY2zuUIPksoXm8LQh+YBc4VB7FQ+4C91Mnk
6/7VuhFrVWFzyr3dqZs1gJOQXB0hUzPVFqrepG9FObiZS4JiTSgv4dPKW/RQS8VUHhNZ89bE0XKe
Hbp4ORZcJhDKlYcKr+Va1zgfty9DOfY7Ik7o3g8OGv6/5KCyDU10jInpIO6xRRSPBJS4LyoxGkhl
sopKpuuk1JnAj1eDgS5F3JR7vFg2QyWiWJ8sv5bpCw09Y7ZJeSoqu1zTA0B4My9oH5M2gvLNn+b/
eKUbrykhQxCZBvzvQo+px1qHksYuVvYswxSystvidl/XyeNO9Y5CiIhFEtS23uaoKvXySa7rM6H1
K83yzG03q09FiW4Wci+NruOsN9eOr4Loa/H4VkxW1e7dMGiHy1KugwcZtH02NgfmvgFn1vJzbGKH
30jbBOu81l67mgBhsZDRRGRy38I4wwMvyqq3Rtztpt3k4R5xWy3JjMnFv1eZp/bSaClMjHBcLslH
sAE32RR5yrnofF3MNWSjILACD7iCswY3P/hvj0jQWRMsKqxCGni9Dco5dUVz4v834/5LM84wHJo0
/3svbvmRhL/yKgs/fm/HXZ/1VzdO0f+haLZiGaSUaYah09z7qxun6v/QaYeB+DIVXTUsemV/OQrw
Gii26hCipiL2V2XMBn85CtR/GJoGK8OWbVuzbOf/yVGg/tl04mPhmTBt09JkTVf1P/pxDfhCHD/t
cAZMRRJdzpSiGfRjR98MiVLQPef6kAFvDeFsh5BCACJUCxBwxSb0WvBBefqUysmXn+bHbkB/62mE
nZvBav7NGGp2SWVH2nv6+B5KNtmSVdLtBkffkqj23Nv2cMmicbg4jW2uf/tH/Jt+mvGnUWLe36L/
aemyjlMCT8bvjUYdDwSz/LY7+ygjNzhwKIfoX5OOnQElXgaBxgpWCrqnTVZJXO/b2j5W/aDMseM/
m2DCATR0l9wsBtJ2k/mqK2FWUjvzVIGClHuuHNZsCgamF2+VAa99hT3v5Nnedxf34VYesofcahXI
YXm1VNS6c72owJFhZ/D3ZRKY86A/VDOTcdQb8A3Ul/yOXBlC26ND3GAlG4CvgaaJoc4Nigdvsb/z
JAmsAc2Y53bAiehYRLUErkGjf5eNtvRIfVjbZjrXWN+vwv+yT02O1b91KOd9alomnnjHsGRb/aND
qYdWYJvOCGNoGsngboMQ9AHhrX5j+U+kYC6NYhr30qTzYUMpxFYXvTd5/23rfr0JnVI9YB1cw52T
L13XatsGhj4j+I6BXbSpILU8Io+PH6AILdjR6rPjMMaoPOMN73C37xLgQF3RZQd/kF2fMFV4d3jE
slDun+KcEkdgRo8Die/mIol9IsuDQllYapqf9UEJYDJ51YofHcPY3E4unUGEU9s1EcNs6mej2itP
GrXzzJnubAjOL4icVh2cDqTLRXCKlfwyzmGuBXphxKDNlt4qmjmbomjQpC9qcy6NtjxqWvIY4tDH
uvDXQlyHxjEKl//5GJ/dSH/8PywdNxB1N5PfMLXFvx/j1kjzViqS+pwZnzHN0oMdVxq7LkLoGbTe
IvLU8NDphnkaOh00F6MK08tcwHyHpoRfqmbGGb2dfAybzNUCacMczylL+eU/f865y/57Y9vCdaDY
loaFmgqRqs2H1dfHAyqG2eP0fwx58PWi9rOzrEr1nrz6U2YSi2UEhLi2o+n8l7dT/9QYzO9HgU+2
dJtyKoqFv79fwfE/lVWQn1e1pAQXSflZNkjHJUk1XKVS9DNX8swNtcl5LPlBLWSd4pPT5mRx0TZv
dfnBetBGx39BM5bu5F7jdGZ9RiW5yU0ovTDSJEoYzvMm93Ao1JDyT/lE3b5QCdKsZc88/Zf9N3/g
v+9AfmuqoeIthKLD1eTvXwiNB2HQWRqeDV17t5IgOFiBAIiBBygCnxA0lF3QcwzwG10hHTXORIcK
WtuacctDGKr+ipAI1PU8SRs5G9aFcicWse78VMjQ2ZGhFW0IkI1pVE8oT5FCLmvSHNS24syu8O2s
bOrXfQvyADj2vrRxYoWzCmiay9VyiEm5rqzkDIcUpCm6yFcnzYNlEOyJ/wjOStTiocYTDdubQIgZ
3MBwrF77BSMeD77RSYINrjQObQdFHfYwmbSlVLe/mloOzlJFbcFDUrJqwxC0sQ1WoQBqu/XNpD54
gE0XhQ7V+D/vd+N/Hki2NV8eZ1GODmhi/v39duDKZmtkhuFJp5H+sDeoC0Uy+nvbqN6EryzoIuwi
FalfajASc2hHPzVCtVTE3R9lbCk0VHTzEkgR0/9e6ig/Wt5DNML8DudtO9AkmjR+t218Zuy7G1Qz
eo9ye1yQcRhcCFge78qEgNXKgM3eZab+oSuetXCKB5y/BiGoteOO3WQt1XK8i4q0P07x1K4M3ZF2
dDUfezXWMdqX+jaYMDdNJYmtkiGXaHMHfRsCJpEkiEzYrkoc2Vly9jHLd171oyNh7JJoRfWiW/eV
Wg+vdm00J1m5jiuv5su76xH8u+gFleT/OLQ1HWsCtAbGOsheLAY6v+9iswKGBd1OOzUYMZalkigH
JnXKQaZJALo/VDYJvYCteEAsBtvzpCWcE+VQSdJYrm/PUTzpq5iK6re7ftvEsAD8zjNG5XB7NTov
lGAtlC7X1xUPe0nEW/y25WSS4AFxj3ACE+2xeLrUV+lOUmE/iA902/r6luIDBqlM1VHXX673aeIT
3N58dGL+GZ7Vyrs6oLr2777Tbet/vq7ynfr2uL9+hn99mdvbiweun0msXt+0LdJLpKwUwmU3RmPL
h3ze02IDT69sklrn2+IRsRjF7herOj/ZuDwHXOM3Ctoh16uJZde8Q6iozpb0kLxuT53Cqa9zBo1O
OnaMpqOYRrVCe+mM6deExZ0U5edR6n91OUyINtaOkT79IpHJXHVj+NTEwUeCf3AVxMNnkcrGKmpx
n/eWHVO9O7SOXDx7rXWGS4bNojYpqVbZqxoyXM2N6ZS1ZJFVir9ps/TABR+StJLQH8skGnKetggo
vVAdR/DllwwTYk89q2pPJuVw30tczn2AB2ECHLuHwNR7ITX0xpMWYD6IfIGVqnqU9JlXPfYZp9G2
4zVC20JGHuHn8ekMSZPmpkzuMmtZ96r5Wtvq2Qy/ywjIWGxFp5CQD/5tiFDN6g573qX1HWrCEdRi
uSErNTUJ6rBaaZPyM1hljg1bVMsfAq3lgmTOuqvuXU/e7ZRMTGMsCpSj9tLQan2OCymW0WyZmmnA
IZYVXsxeFhKVwjguwI6Xpgsi3qEzo7xNw4ScRdvDujv7fh0cpAbRXZKPrm047bYyK7fOKvVIp5oZ
fx6/EWu5CGrqCUoyfAPGe1RpV69yU32IfLTVZWOvJid9mHydHVwXm9KpA0Kp91LmPeH08Vb+EC5z
uceu2X1Zw7Cq6DVuGiXBVpCX2kXT3+OmoIRbaNAm4KsE2oDeplqSC5JtbN9UDrnMmVFBtTeGgAG3
UmkeqsA091yxD3FLWkUb0ICIbLqfMTqwzuK/Fw1fYZk8pFYmnVSbsyQ2y21hDWtfkeTdSJLrSho4
wDK76ollOqZtDv6kM3YD/IQFadNh5TdbJTK4vAflsTTGjQmhZdeW9HMq4uYWYTNB/R8iSqy0jCFY
RoxuoCaosfUMhR7EF+wp3P+LFDLEUlJr3CRTTrtbk8HFduqusiQVq9SsBVCHX1Yf75PhRTeibzNv
1zkpjK6hRw/AQqqjbVj7XI7HZd6X9rqk0BCp3admBcdEAi0qhQ8N1/k5S+OYlfFjJwO8LepVqBNg
rPQIc+hJe5JyaBLjZUC3dukLsIRBW/Ev6+6q0oTaxkxvkvPHQCtUeA6m6fpVcZYMtXXBxIJkpvV9
snxn3ZW6v3c8MLlR9qR1wBdsDHMUNeFmyTr+nxCDC3IMkCEQdcHqJ9+TDmpdLZreHZrlVMj+ssgs
g1E3OUJpQ/Gmp5INBY7M2GQjj+YZMQAdG3Azih2gKoqBevbKuM4i67OT/AsnLNjgdfwytlLMzK4Y
t1Dk9qM3Zq4Ry/vUV0HGzTxV+EP3eu7RVqKcG3gfqSk1K43BxhpS6JrZerOXx2Jtm/547p6sKLlo
PYHWnBDxJ1MEnmZrDliI3jWG6NzWOtzMVq8WkVE/lR3zQWVSjpIFYm2w+CkPWbGdGF8u0Es9M9ha
R5HzTFs1WkP2OCpyne4atfzBMVSi37TtrRanNA5wTJPyNlE2LY0fhL3D78AD7RbQv9cEiJKP2iY0
0+OjbeaknSbojABWPKqMUBdctrMtxOJwqUqltIoc+2dPrP2ST5itpNA6MB3C3pUu83lPw1KbXN2W
XqRQ4+xn+q+dpW+YipE0P9GI0qeNEWLyKe0eihn0yBFfFe56JkrjqB/QgkV4kYzVFOnRfWLDSFLH
mlYkdfdK37UV1CQjBipikl2+Krw2XniN42DTBV7ZAMAjreU97rp+wY6ssYqQNvYa1PGOXG8bHxAt
1WoAIei0zXk07vJSUneDV2PVK0wi9jBdEXh730xInrSRSWOTOodqJGMF+fJylJNxMVAF3egKPiEI
9Ifu0ne2eiDBzXIa4zGU6ZZwPlwGFY1xnVCxhVqlj5kHUpVoNgwxKjnjiZdtFOO9dbqj2uJqALX+
ZKj20fL4D09NsLO7wKYjhhesDqdHtbRAQqLWh0ukDOtO++AH1m2SNnyOOXFiFKrJ5lPLDSFxhykO
s2XR6wrSF3+TAkYaHNJqxqotFlXEzcqiDxvLDwuE9j8yJ11QRMY64UTKUtLMt6oczgGnThIGNjju
2rVlFesyp6XRphi0wiCJ133cg84Kpc0QQYDypGGENgGBVA5Ro2gKI2gNtLdEdkHo5ZwBVClYjSTU
tgRRMbKRyIWVSmvtNM6h8QpjQ2HiDpbMY0RmbJ4HJ7nzfrZZ/FNp6d0pHeHj05QuFWV4kzPSX0i2
4Hen9/BfCxQ60dCeyoacDb1vScaao0GN7NUE9rucOMgXHcEDJIfQBzTKXZAecYCvOcGEhaZ/9aGz
xViivKmGRE9V1vtD5zvSOatzwLzzFmIhbsYILy+yGQwHz5g6aP48bX4+Xljjy/Z5726apIdmaAd0
Qom18WM/egobenbzC9X9eJLyrn0loDpY66ms7nvHki6jhJVzml8js++7NGk+4XuFYIqV4Ay4tT6S
zOMhdaskiBWVK17LmkBhWlzD71VpyOlb0nJuUyihUZDJaJWTD0siJllNlYMZ1s2bRGiOa6skslF2
wa0mB8PKkdv0XSKVUWzKrqfXFfuUR4KOvl7dx7tgmqp7AqZnYNj8at0pQir5pVoSdnlYJRc5s5s9
XuhurVBqefYK542IjepbbuNTh3v/bWzp/Q2yj8IdXvvJj7lkFLozvkMbdXsAX9+DRVd0bMv2kSHP
YWDW7I5e52y7TlHuZXADKPDYTNZfNb3QP+E2zsDHrLqM/qDsjbop171chS+WagPhZ0tj0s8RKfSv
rW8PbmgNOkq+2j8HkPr0DENZJ71nab7KUdd92z5wCNnUokenqiRY66O6tRpTutdLFYHR/F10MsMq
Oas/h9whW22yg0tr5c7exI607uSqYQZvP4kdhO/yjstV+ZoYtebyO+gPZVxWZyThdMKAXn/kMHjF
poUZzsnN8MuL2Eu2Zq5326wNIRFppIOJTRxGu3Zgex8SttilrQAsdDQzPkhSAj0Ii+WL5wSPYlO/
9R/6aC4blLLtAmPMDynH3bnSgNemZqt/NHBOrjvSRr6VTVn3oHgTeBJSX7ZK38gPYCnojMzfuO9S
ULc2vj2f1zDQjaFQG4sjYAPczCOw6UBO869ef5Vwa390XgCSr6vkY57kzVmlOnjdIIP7CpwJcmTT
riSp8o6dJAXnkc+49EYt+3Jy5pe98pmawLx0vc9Po94TX5grwUq8RboccEl9ySYJKIndTCfPtOoT
0PUU08BofYImu36UqqW6CjzuZDdVeCISi0gDRIMrCxHo0eu2YiuGfIDoeC9i+STtKDaQncj+GKUH
8XlMDxp3NobyOU5ApDi1oZFzPdWofqj7zd85DYhkzHPHO4+FEoGbtxxiGg373eKfJbagDlER+pGW
F06exiEY1Qgrx9i818Sri3cxnJ5giTkPMWE6fWgcq3ADzng/Ao5K8Rp15YdLdlBw59tGekjnU9M8
uf9hhjmb8jkmUBY06b36LvY1ez8loO9GPQl+ZGNLWDL71tNsY6Hm5jaMpJC5QTkBLc8cl4NpfIsG
KFLz6zSg7RalZcb3xliVcEf0CGaaFL3BfN2J1wkGSglBVA33NdGc+xHA5xo7tfrK8GAvtiADpiVb
KXfup7LQd2pKzGeUE+GlWvlLrvhLAyvzR2gTXmXIY3jAQaw+GKX8Bd1x+ODHQ2LjzMS1CTo9yQEl
DWt+gqwmR+qSxnOiat4WYlKz9gK1f1cAFM9PVI1ocBvqGnuu54mryUENhzd7Fg8WuR1QQC3MM+bS
5jwUZJ6LV43i6aHv5fYpqmpzBwkIkUYcjh8m/XbOhR8gn0mNI2h1N2MGnlUKfOLjy2aDpGVMtVPm
e8NFSWD0iheE6PreGFb82NaaBtbFnq3CfPyM8KGkbvofxZgzOsmiZtsPhvoyWfpWfMRcG/1V74/K
MWpC7Q5lJhjW+ZlmDCIeVL99H0ameuhGztXXB9COqUkbvNlDQ6qZBCGNTBiEVUilxEt2A8h9ewqV
AzpWwkVG0mEdk0maZNfOXZGhJirrUrkr6lA7Tk0PWHL+7kMR7CjzTC95ZjA/UwZrHQ3O9KOAQacQ
0XZHm6MFTejF7lBU6j6M4Py3tvTj+qlUDjQvzInECQ2dDAP6AuKBOpjOsW9lz91kFrvGwa+tDm38
0SB5m/+B7RyZV9ahsSN9AG2p6lEjVvOH696pW/ixflFzLvessxHUCJvmvVMp7XNPYfTRUvpkP2jI
cMSXSKSDyoX+3fbLdq1pGYfMkJvPdhUyPeVLSgqaAXGItX7vXcRhN9pMDRGZyGrwNXRcun0lpous
k06gcW0nDNVa5DgKMNMnxa6KzHdJiYptqhklLGafoQk60o2Jv/oECdaAWzdOnAk7rqrtAxj4fBdZ
0E96gi/2iq5sehnOduW0CaF5nX2JmulhbCr9lDu1C9zW2WTMYLnEfJpjLN2poQ6xsjeNZVfDNnEG
2Mu0X94tu6A9oyBsSns7f85tZxdG/YBoqdT2Qwe9NGMOGFqNdbJQ9i99vVWXTkjjbSI/S0r0d8oY
2ySyDQSNgb+kJd1tWxPdYmDxG0VHMbgBWUv7qYnLg0ckznXhp1iwLepJ8z8NvYNNbgHHE6vDLPVt
O/VQDcA37FkIcbv/z+3ExmKhzTqJ60307xs/mw7iaeIFxP2TaLyL1dudnMadZY5Jf4FOFiJGPZMz
4s7HOVRYyw4c72qy6/HEa6G/ItLP7eLsJbPIWw1DZkCgW6ZNbjcvYfCW0uFiQJwmpPXSJa9b/Ffl
vIhblGVhgSeH/Gv4s17d7/sGaQEg8pVhIwK02UXrxPywGpQCEolV+7wigmXSc5T7bdJyERgi1+4u
lt6a1w2EK0aYNm72jfggU5zaaoP6GBM+ZdToiDGU/GkiIDtiMc1ZenRjiDbtGzdoMcWGZfcWIiQ+
oCggyABdHTFgrm6UMEG0o+WjIhG7h19ZTdQ38rQ8rrzZ2aSim+uexZejOlrswUCmcsGZo8+nfaN/
xg2vKjFTWWeEbSodwoC6bp7kCFkdFI1iL+wlV6dJ1CjHUAG6IO4Tj2azvRC1zSpooW1DXlwGVgUZ
P7NWDBT8otGQPvN/C7TIWeUFs7gcYCg2OwCp/NM2DMeearDXoA6kuwAhugvl4KxH4SptmVpCFXKV
Waxj2zO3aobO5D4X3jyTAWyZrbf34gD+uFYb1+Pj+upGhZFBvG8aKpDPUJkQiQu71ou2xG3EW1w+
GRQDRHm1TFbzRNd6ZRqUHKIwkRbGZBGF0qHNhFh3D5y93cgBjdSoRXqu1taRkDpIGmEM+J0uNA2R
woFRVvUvIaHcVl7aCDUdZ89kUW/glQmaj/A8VR1KsQFe09KwB0ipc1uvKHLOv5E6ulBVzL00eF99
XX/jmgBP14LibErtTNJyQVS2eUkIHFmpoFqEAUJo8evZkiHWKjpnlPglgkGbAGITNNCJzBPtZQod
80Q0l2m31p2Ul8FhUhPGh1FBQAFPPdV91y2TGkRlVUrM0yNDdyNrxlgrYbvxsIPXrQkSwlOJlO3i
cWMo+PxR17dnKZyinT91L43RTocm0pJDVuvFAwBWIsFG3zwRtaCtI40oiRHk1pImJDrF3NP2Xato
e29AIDoOjC0gHx8tLg1LZ5QIetXy7GK3xpp8Ne/gE7UuF4gr5fHJ13vvLs6dyAUQmruGnEwPUkaV
kfcp4AdSs42DKNwrIx2OyCinRdIraI3TRN0HunMam8KCCCwcHAZWoLbMwXkBELxZbtJBu3NqWWE6
qx6RlmdXO8NvxgZJyciNQtcrW9KXH4fPsmM3SwZg3l7K2xczkNw6Hmg2zME8s5Py/7J3JsuNI+25
vhWH9+gAkEACiLDPgvOsiZpqg5BKVZjHxHz1fsDq311/2+ET56y9aIQgNlUSSSTye0dd45J3kAUR
Q7QZB/M+FPgKHJwjZebGu1Aw6Kwrdv5c1100x0vxAplGve1Fccqa0Tz8dSjknMdPpvWCsIhPP8w8
jDJErYfS/c0yNHSpWLRznFcZxe3hdgByIgnPefGKbtgT+Nocmia+i/LU3qQmaWO3b+X/+VWHNxVW
wX6Z5uC4dBhGhEMGl2E0H8xRaGvdGd6CBE4ctOaeVB+dKzEoV2nrx8DBKkShdfucO3hzMaASl94d
bE0sm2BC0+km49EmyTQhpoQuL5/NkcNttCLy7tfhdqqjYUGhNz+iA5/Loi/2N5/T7ZAJjSC3HPns
YIcE2M2HMuhIBsoxYRh6KOhGLC5Fp1+9mlU+9PkVbgcXP9Svr/z//IofJugLgctPYoLumjno7vaV
Nfi/n94e0EtnlcWy3AUV+rfbQczuk6TKngPLjDd/uYyyinXsb84jKntg1sPAWmqzt9UX2E/CmOic
0HXKBcvBcxvQWuZPYqTLTCcHZI5tCwUZ2XaGwUqznGE/dUySRllihnDTkmqXIFvBugGNuqztpt4D
Q0OBmhtKe1+sbgKosfQHvyFzP/PL4oilMKTLk/UimDlYUriRO9QzUcprdTtIduuLQo+yXy9JmyXo
BFMPlHL+VNz+xKTmGvIZ16mqzYXbUmmWfOitHR/tDlfDaPS7m0Pstmy1XJ2rAswQIsS/B15rF7Ae
6ToI8Y8TpopgM0OCPHl9vijm/EVSu4N9ojDa3nzWmcOlZua02f8691qsEH6b7s0+nvsDunBpoRDG
DYnJps7X6ZwjB1bAh701Z7ugE+Sb0G+vfzN03axdf/teIPkgek0F48rnom1I0ylRG5zjKYvXaVij
qS6S/ARX6ClAZvwnIR3Bkx4MWyfTG9hdhjGzsCh5T6qNPsTu3UAja8uY+wEHQ5PwHMfsJeRk0qOE
orLSThWc9LnFkgwEHPB9EeykMyUngYrngEZvEw1h9c3LzHMExUr/dz1gQ0HjmjyFtjcQtzZ5lxyN
QSFwOsUehKAI4ZYsKHFCR4gLpc9xvOurkg7RRqPj2pUmAKEnq7Uye2gaKtzAYk37ZNgkjCcyvM/6
hEhRYlybVZgFQMrxPK44CFYNp38wQXjXg1vpxP/1/YNj24xRhu7vQsIUzUnL77Ma7b+U4t53qxwV
KNQNZXiEMGnlm+FZzSKr5tU6HkwairrkZKATw+9DNyWRVMnJKbHntaFrYuUJvGvaxV+17pfn2xlY
PFtA+oOWaUyikSIS4XXIreVI1vq31tLkWlgG6gszi14Hq8IlzvedElvRYIbEyoukfqmzelsUsf3o
9cV7PQYE0CUCTKmiHMYcEcCYk33Fd1a/WvD8+zIy0lVLJchrYUx0mAQ5pND8qIvxieoY2mZKj35u
ojYxtRihtteJZyIUaaxfHekf2M57n5Vl8H6QIpNkBWVJehMC5WyirB8eG8oAY3V3OwhVRognBm8f
VwlKibKgnUurEQ9k9jVo/ZbBgI2HstPxvoVuZ/Z4qRrNfaG1jMzQPjlDpLRrrQjNe8qj2/UYzW2/
0VDsaivn0rGb5KASa3wI05q2QFuOy3EaixXaL8qsO0WSehrjIogpfKb7khi2iRUobcd6r4e2uVN5
+gP5s079d1m+eF0CtxEpwDZr0lamQHTmuiS4sW/A58K98rMLnryk2wWl0F8GNzqoIQnxcgTV1cHn
t8+HjgpU+wk8Wb8opdn8Eg63EUMOaOTUhOxvaM4hxeVrmaT+Io0TboVeox7qKmuPg1H4P0RCPYoi
OpAdpGr3fV2VLzUEB4kQ6Z01EWJlDeIivfwRZsq8RqForjJiaYjxKo1NvK+HVt1hhH2SzpjtGtTy
9KdzpUfSFcco3zgjVNfIc3jXuNXlVG2k7VmY9fl2ZjiI9jS9grlxqoVGTdhS+FN4t9OGlKDXId3W
U5F99h44m9/FwQX18ns1UD0KLQr2bQtn77i2+WDPh6mbTnYMjk6ccMLE4rD+VXzIPFpg7tE+LVuk
FQujrvtVRL32g7AnygJC2DZfJLjiEIvkI4S26bP39LtcvJmAlRjiaMQojfDTVWwlfCJ367x9R3dF
a6dS9sH3guJK3/u9LSv3WzBDCUCVWHXmxnknI9uuTGwd6mMcv7upXLtTOL17XociKg2zVeCKdlXq
hdpQe948NVnFClpN0fcBZ5JbOvIHTQwDTTNdH2zZnrmHomzWLGThOwLIYJO5YXboW917aMeYuWh4
NbxAPFe2HkEgznGroW4+23715+ntURhOSFKbrWKh/AoXFYvzMFpvlFDTpegHSFbm06oe3mjsQHFn
9j+VrU+XDi100Hnp3YgY4OiSVsKyAQJsS+oAQS2zpawDuNJoBDcB3tXldy+DvkfiEV4tHyIAlmTc
BbrrPE6GPtMwRYXzbuqv+da2A+un3nSfBWTya56PHVm8Q3ZHJCGThEeWflZH8DhjEkM21Bu0ifGz
FQ3vdE/HC64P98NU7kPlmtWPXhL+lPg++THFDvCHRCyFJcsu6UhECwZEapPyloyBIvpEyqs/4V2j
5CvYas5krmi5x1w8dP1dlBrvaRRMe2tSzdmayGGjxfoFz5iTxdZzJ2X/lHHN58Jq7iItoFtidA30
8pHFu+EW61pPslWr2uYwWtI+ll3zVFTp1ahEs47F9C01CxIZ53yRg2qiR6Xh/67bTkO5X3avPOeN
XDCyCysujBqqeFmRJrIcb5WSXsmIZlnu61QMZFmrZaKEfBMw/Fm+HyrduBOV2qZBqG8o3iIgVQ93
AihpB8wULW3ZWzualvX5/lqsNawV2NnAZYSf0vNjUrihOkpOLOLM1kVuOk/1iLVIkTJ4SBMBp2cX
ZHQkbbAHPZq2IrXPcaKH72FA1OGUap+hocHRxWRfioCwi5EV+bsavqyhh4PtRXkWmoUHou6Mi4qx
S2gUELrE6Z3iVn2ra6N+SoOypPgAfFO6tf3hvg9FGWxVYxvX3jDTo9dkxmPOzXPBapqy883F8zQ5
HzEh11pImYmU0lxPvhnsDVNS+R3H8VZNAHNuUTX7jtR3cgI9pjOC3rfQItzE9GA8IZUBV4gKZwv7
VZytFkukbWnnGJH2Gr64fCxrUW/wGJjLP9/BxiTaMTCvMlPDysXQ/qGieIMaWdvafZju3WJ+VXTx
VCWR2OtJWh5LHx7XMNRKdPbwGE6DdjGabns7s4kphGCN1VnlmDtpMKXN0U9XOCbEF6kGX7VtkJvE
u78OFFk3qXI+eiSx0yJhK7Z08rC6NA1ERlVNz7Q79UusUda71z3j/hlPsncp+vaVdha6RYrtqGYp
kX5U2fSPQ11sHa39AZNx38c+wkJNsLWIpoF2LtqfQyN+jjBTHDXkc4swj727kUzoO67KEfG3Qfo2
mq0fg01GPBU50w6aKn5KZ1Odcg/1KKmQ0rUnJQI+hYpWqUSa04Uy3XNuM4qpIQ+JocX9gWVk2pgh
3Q+3YVplbXP0U3NPd573lGIaSrsoum8zZA+D9NSFJcrBu5/2jFXl/Beif6Ik02eDRc5I3D9n+tie
AS/ci6Lplrmis1/qMNxm3jgtBt8o95DG5WqqFFEJOc9tSDs58OOeE71/jRgPX8whEAu/z9fkGpbv
M/P4EdFaQhxLLwmJGNmhZRAI/DXp2Sr72a8feQetH5utXebfQXjvmjQyH4iAdTcJ8NiqVLG+bV2a
pO2eBNBGEkdlVepF6mDpFJsss/kyoX69WJhRNTwko/2pl5mcR/j+AYl9diThMqc8xYhWQaEwedbz
X+4/B3M9aIqO9bs/7yi1YScxQ5CKbC0L90EIuqvqrus+XW4sklDvNXhRijzIiO6nbubvfazo5tQ+
a368zlQRcavzQZTIw14K1j9CwJP4ZCvxZDmwLDLSpjtTI+i0R4S9Czza5ClwXkLhqw8KiON1W2c/
wWhg1QwnO/UuuyVTRo+VW0arlCrone1ios0FC/Yk7fRoZcW4aEXg7IliKnbKpUDK71vkYrSyYlU2
B7GzQmtVOkX6auc6EAt4fd4k3POJF/jUuVnoYZA9ldQ11Y7SV1YnvbvIFM22dMLuOBZRcMyMgMKd
Aj7VbOGyZPeeFVUAeUt49OAYW+U13MOiufHT6fmFfVTfGnHvpTpHsVinJMG5RIF3+b0Zk33PrwD/
hPm+5M/mlxLPQTORR5IHD2WcUAqBAHcNgGU8ZlWsP3IB1zg0G5hRy2Lws+rTTSqOV69ea5HCnjyR
Xut6IQ1jJHttuX8gi2rN+og5qT6WEXf5oh73AQL8LTsOf2F4ZrrW87ReJjxyrF36W5mVL5pEk+U3
/fNQp+cqoUqCvUm+yi0TmI944CPbLO5u6j1sqvh+aO3qqCfaGQtacnHp1uYOZ4VnkK+M6lQ9PCVp
urWyRh2NyN8beqbd+8FkLIaOSzkFDXutEzjKvH0hMypKo+zSuCK9aNVk7Bs7vL99K0sM5LSZidUz
HS+lmVyDSHeund4YyEu91y6qJR1Krx1l2EAnjzGdNgtNVuR2DYValxbVx+SVHx1j14TknwXltOpE
nW+JkaqXmb01oSu+CeoTF4R3frNlWz3GJau9yjL5qVfGUhRB8JTQEYoHDxtNEH2L6d3bVLbMd03Q
DK8NuqQ4H4i1zqx0r2mWekpsPrDQHzvXC5RcFHYA9JeJCrVL/sSrAShFlsQRJcwiGD+bdh53xTeq
ynC1D76/6ycPV3SUnMaOfU4x992xl6k/GmTFHbWBSOwck+ryYcL4wSsRj+3wivGEpF70FBBMzvDK
ngUhpV8/tlQbmGWQPDBD5Ks+r+kKLWS9swEwZuwgON8O0SD4ubnRrUiNJvmpca63QwK0OxKZ0EfZ
8NpniKGqOMDpKkK8LdLDgqPpBz9s0zPlmsPaylHAGEOT7NIm1A+J35urLMOtClJ13wj/TbO1HbN4
x9aKpSBuGV/d1k0v+TdzZLmL24DyCekWGwWdgyCFgHqqvNPtSJsh7+yYXJsJosZjEuhoueIuZVwo
0MMUquEbFlF21bwE2zhobUxb0X3DQOMl2niIWqzFLv69o6kRPx8FNHG4PXWnDaK9vDGM86gYM4vU
ofs1psQOka3NZ5K5bejTh1ZazZmE1lMgh5CRkvJX0vC7dw1Ri+OgzW4oMSRSibKiuRIy6QQmw4jd
tQtHBYhJAZZqll4afFPC8V5aqrcPKdsRNKKF/zIN9Je+MOTnuFvS/A6BybpzzP4Ubg29wPwaVsmz
Hc7Vwnp/rsyZDcyUcVcHlrOv3PzNqEPjDh3Lkezkai9amT87uXHIh4r2TL0K1tE4lIAVcfQ5jIcm
3vau6V+rfuyv5kRXXp18wWM1Z/Js1QMTcAa/5/mrwad/M8uKArNPXJ2dHuJVV71Am9VCQeiNQ+CR
E+2SgmwNFo901zQeZYnzQaoEcEwMR5xB2clO6njHHsg4DsMAfFbY0MO9bl/DprkLciv7IMVeIP5C
kFIHT6Ugybprk+I9LwMIHMf+IaDZZe6VbERtdvG2t63I+TpkdmGcgan0c0ao1xk5XnPoa+3U5NU6
B5Z6dzqEtVUTRsci8F8bMOEdDB5wH+M7mPN9VGNjIsP86jdm+yA0d2FnOSw9+9BMr/WPVnPR22lw
xq2hI26DNd3bGJGRY2fihbjOaBONGvB/YpsvpkQuMIxO+tRnBlC9q76iKX12SmQ6XRtNjK+q3EBq
UxLSwyRjoFVG5z4RUH8Ok2wNaGUfBoK047Eed5HNSrcA9GD3pgdiY4Lq3A2dHjATqFepCuvu9q0w
VO46L7pyZ5cFmCF3zTTS/TW3VaLXyx5UE5nlaTTt7xaQ1rJotdesmoaD31b9PY0/wz0h1cT8YQGE
uWkREcEmx7aL7n/Q0xcmvgtWJTI8ohabnac7iwbh5Q72XYB8BPIUm9WdgwSicc3g3GPXemzAM3A0
as9O22wmRYEz1jSS/DXhnGUbHRE4l4/S5mKa6+hMzbKBtlJIkRFwMgdU3blGSD+0X5grLS2eqcnm
4puye1zh5ppQU9ZY13iWUVTtKNxjw2CQwIEsewcrhhixpjW38CnMTC3vz0Pk1d4hyalnZp0qP7JM
k8fbQVMEPET4AoFcvJRWMh0YoaieEPsbD05bJDs9Ig6C8jaJaZo5FAEESQnT4FoPuLNDWTcP8Xyo
MnJULRRITiVXDazqyjCO9L8l7wZJk8txpENEUv94aNitAHWLGBUnKeWNJDtPZHG+g4s21qlbEccy
lOYdoXIp3m6v2XUasOHYa1QnjIOzrkFSMfDkLjljobsxouqplY5LT/ToHr0561zFU7XWJMWiU6KK
U0Q19ZOKr9a87gZG5G67rK+vSEMY5FVj0miqvjKJzMQaw2lV9gNxUCliDemqbIdK/YBRHRVM/qH8
LDiP3U0MOrZ3fcSF6evPomubs58gvUoqUyOMLHgcJ825DCQcXMeG6z3CKPZrru4IlCY6kFVsQgPX
1N+8qpveB8kMalNyt7mdIhA5yWJCIw5EsNCLPCSayrDuSjHS5GpM1Fbb5ZtQjbjv+6++N1r6kgOs
DAVqoBYI9swsuUkMal3Zc6ZMpx7pOqhLbCv0X2Nr6Eij1vW9GbX3XGgw+SYhBH6LXlTWPmlJ80c1
LOhLwRNx6LuKHE2CJRYTBVzH4XYYLqA+1aGBWiX1CDnPDr3tQSamfsn6qFnVff6SmX21RGgs3mU1
7bJJyIdKYhwoin1RCPllBQG64jYeHnunOrE7IIgw0pHbFkn8DB3oXaJZTu6K+mDX7K1dy7Mec99D
qQ2ml4jwgPE9rOkedvwYLaQoW6rHBjh+M/+KqoCRJ1KXNO4t2kZCCpMAVA5O2y2EZXqP6KbjpZGE
1u52itiL8H6sufeTS+BumaNZ62pB+gnXitD0M2rmYg1SKpfdmOrnQu/0c9qbrOgxt0RDBOppaN8z
zYweTUepp4ItshaY77nU9edI8lIE5PT9+ur2Pa1zaxrTSVlqNOSTmK6eROqdgVG692kE4irHDmGT
US/zofYIBy1YMgw0SJhRSWVwgvEbwOgTXR3DU1SpHhg9wQAgESy3fVbf2cqMaHyexHJSnf1suYg1
x0I2b/xJEGNRXHy0jftcB5RxcqlvQ3sCX9Sb+3bCfgLNwtje+KQm2eHgfs4uWTN2UGiHQbpPdTRP
eo54BzTOv5KsgZg5pAwpTIcLiY3dNowIpnXtIt1jsiWwSzf8Q7JJhdWfSA3JV27T+h9zDIjTlvKt
i21nUzTyiw73YG20KcoXEwFWleraIxByuSSOLHlHuPgaQE4eyfxlS8c0vpcN8oTC04IH1k/k9gk2
vhS5ERglVAFFKuHT7UAhKfabyXMOZp9Vq8nx6NIuneh0O0QtBEcVio8bghuiszS0ICBLqv1hskTu
q+C+YfXaJdrQ7mLwV/j0zqUTB5pZaNq6gGlDXm3ggoxIVy8nI9uixKrocaU5SHUEDFUIdxjwKJlz
G4eG41gDf7I0eyvhvnY2sO8yqaHxKKBiBIKZ3LmfeNC8hwaAa6lSN6MV2VFrljSxLGwAZUMc7Rke
riySW27Ww/9NXPi/JC5g3MWE+T8kLhR5/uN7E31vm98jF3497c/IBcf4g1gE3ZAOGKUw58Dyf0Qu
OOIPx7QdXSc4wTLIXcDR+Vvkgm0bWBFZbubUdMzUqiDM49bv6LkeFSdsVRwDv9D/U+SCO8es/27n
teAvgON1kx5JmiYxKv+z59E28TzLIup2daoTRuBTMBxUJ9z1BE/TskXzavPWaD+TWjy6ehfPZoAG
AxWTXhJLRU9gSh06Wqpl5+avJVsxvXGvbucmBzrp/WNX/Rza9NS5llo4mrxENHsv9Ig1A1TSYZJA
0gGA63EPX1DNwKBfWKzbbrTMJXRCPj1HMzmLGfgCB/aATiZalsL5ANB+xov+kBpChxLqz5aGosa5
19e2T9wbox4FrM6A1oBfss7YF/XEQRgfsYHDbZy7tYZn350IYoisB2987FLvWvf2Spvya02Ka1jL
i7Tjz7b37pQMzz2q5KEhtlevL4mBuLdssGy0rdSXZVe/TWF5xdj3SEXku0rr7agPa6UjZ0aU+GKJ
8L51kp9dzS8vuVmDL/8sgkYQ4s7L7EjzQZb2EcjyZOa8TknA7xw4NQHFa9atjcjMre8DQfY5Bey3
MrWta1NL78VvaedvA6M3l5QP66sg/xJVvK5rdx/pvGy+AvvHEbCOfZvaGc8nHSGj4T1N1kKOZ5Ky
GSbA+hZWsnMtC9ULFeuot9Ui7Ui31uN0p6OFD0hpGpCGrEvd3VuD/OY7zXe/5nlRR5FaStBV0Wdw
WpkNHgaPJG+fFE2hqJm+GXJaxVbNHiTEOsREvpdszZddYj1gQJh4O02YT3dPdyDE1PxuA0t+WeVr
MPI6lAjd19XgvsatOZL4xh0dAu5BBcTQVEO3xNfF/ZTJoMztvd1Xq568R2VhN4lUf2lz9HBiytdt
VQMks3WjVC14ThirF3hd3ZVX5D8V5vt1yq4ToOsSQRQv+G/bYDNetI6iKqxwXuvGpegrDb77qYZ1
vPausVPnq4gwLtLAFElyTtj2qMHw5IVZPG2sBhbfcMZ7rTO+m/V3I4m0R1P5K3QPIeaTUodSX1We
9Je2f7AmOsZrhxkSzIOsd4Gejd+1t509/oh9SO7d7WLxPW+g97tbT5VhLSf9Z+l0+op56AGAl9Bc
3btWQ/DKsHVJIt5fcscwsD4AEAEeGQEzbU544whSbnF3iSvS7lyaumNcO6NfDnszReDqL8syxwqT
m49e09SL4JE8IbIJPediFgSOuYRStan3A+IjjLLH0pw1duM2teif8iWFPuZ84VXJPg2BXzLbvgxj
8nNgk7YwTV6V2iTdr59ploVvJVwJ+quB+IXPKImWBmoC4D2r5yPCzApZk/FeBTmqHVioN4Bzd9UU
suNjqrwlvchvfSxJ0ZgtrcQLMqEuNS66patvqzI7oYgZFpG4Oh52sa5MdoExHabkMyHOPXEzSFBe
azrVfupG8NOqSRfuN8wGV4D8jZEYhG+w3XAdLpq6I1E0zHCyFtm+sgaNEwI6hZOg4uBx6cafwnDY
b81hKKSKveV1OO5a3kLHcq5mTam2Sz4Jj+SLEp3tAqA6WaWS9RQZcrREvIIBD9yTsqw3J+HflQ58
J2vtlizyE1tPSAAHI3J5T5wwbyzD06ZielmUSfbJVtNaxk21z0oWlhxudUniQWrO8rCggmLVxaLU
Q7mpU+OxBWMknrlqd5mKyeYtoXL7Gt7HM+drlqSuxRgxs8QslkVdf5iF9xNePSEEIV1hQh1WfjUi
ES39bWFpR1dR6UZR+H0STgSnC3MNohAtvfBFKZajxIEHGntBxzXceN4WalWpNoRvBy6Io5ybQXIW
vBBADu458I/0CyBIj8QTYNZ6aDRr6U4WAYsJ/apx8lMUmY86Ny82XWhfeo13sLNstcyR2iw6pKOE
krvPaId2BcPz0rAX1VnP6h6nIpU/eobpw3MKljcSlwlMJDIm1PMt5TrWcki6dWdA+nWJS8GG5d0b
AuOjuNNm6lnz85NZ+t8TOgADw0hWYRl/EbzLtpt3K7Hf+obAsclJpk1R1iAzY/lJ3i5/s7JBa3Vz
KUXIpZcSq6CZ8AMWH5d5LQmU+TDWSbyiK+MRLuKJgscv7GHPtcQJ7jYNi4UM7p1k9tuTmertMKmH
cHNQJ3LbWz0EiBqjBRj/XQQS42Y9y21u0f0tXIDz+YaFqA2fm8YvWmjKRyte5YTMig6AI/rEjXSH
p+rDafOfoZVt46l9Lyo+BoaRfuka12IGor4EPt9mpEeto87aY4KBKPQ0ewHOfaScozoOyt/ag72t
WO1HZCVaENGUTi/f1Dvnvqe8PtZZgX3a2KrQX7eklLM5YsGf9B84J17oX4/QDo0Pk8C3NuXVe0Qn
GIgDNyPNSFjKBwQvjuRaRvJdc3MCKlcef1fusr+Isw+9T17rUj/M6SIR7hUXkLPU9R8Mu/HS9fFg
wHYuEisNlrg4LMvqll15snvg/AJxd22rhW8g+KyHRl/2ksXGS+TeQ3C2dJom3xgKcCKLdGZatdRS
/DdOYDTrds7CZgS5qm5iqXBn/qs1H7q2XlbtMGymeYGU1MEvOlC3hU5V/JK4xGrwF1VAbBBOtmjZ
M3cg5kPKMFoOmp8LruplxnS1yRyEmLfbIRePWDCLvqXz7iumKGbQjC2C4G6pBdqVKKQ3oIwE8Iw6
0RzvcG1bD/RBosPVw43XcqcMxdlGhcb+jW2DZpdPGlzhMvTOQhmw/gWxlyHpHCBya4osw8u8dYlK
kyYYRVmhaVzGSX+7fXI8Qaili4QVMwfdF8iknIESXvIOPOrWEKImEwblWlN4X/1XKJFdiuR8EVw8
RyR8kKx8aQ9OsxpC/96c+nDVxOjTQ9iZ2IBJLpi86ohk5t6gh9aW2Et1xsTWttddR0wxAtGFQ6uy
85IVbJUSjW2WTDa2BwZQNPQEQrZuGsN65CXPd6aUzbEBxPh1qPCZHuu+o3VxROFX12s50DgqGP3c
pjR27MDfwwrXI7allVLZbXPcH2q659Y9TFqqDys6Reaf9miHzkdAHd3GLUtkcH4NtBUoDr/OCShP
V3lHUKo5a59C9EMxuAvmV/3pL136TaZeOJvGpWSSEZQKUrjUg92Se3lT3v6lV71pcP0N+gxQFuuz
n5MYnbmSR9KnspRjPy3biFwlBHd3lhztTTLX7HpujYcBDdRSE+rombW7wTUu3d7cTU60HpR1MbLQ
2FLaTpp94odY7SrMvjG89TYzcxwCDdrHfJYC3wS+Q5Y+2zW9wtXtAcgya9lENXmmdAscpsbABkaq
aAVVHxsM0F7iT/tIeVAdqNLD/EINCAk7ZmAu5GhQ9SKbU9mG7bJOie1h/A1OYOknrTD1rZil7eT8
S2w3Yh1KC54WUB5B1pNv/0Cj4z+pSbAB87rvRVF3p9DRu9P0kIbyUlYCjUXq2qT/UOAbfkPXKg/C
B4pD5LtPmzhdVzUfGFdRD9t0xBPQ686X8EtscWT683ZGu0/Cjt+ZFnQWPd0kybFBu+ztK8oW7dwJ
jo7EBhMXEfpV03nPNbgqjD5w9a18c3SpNgUJP4ebNhvuGlP1X+ew5uZa5uHXTaZNQw+KtV9fWglS
RCdh74hIaKHV5ZzL7wPCpiGCrp6iE7Y5OOoHF8NKZp4orcFSGWNPCex8eTsz+4hxyqO7czm4Xbnq
XIxQt4Oa/+dfp335IiLqEWXRkLVtlyigsmZ2HjbG2uxxduiO7FCQUc9ADOSwSvKoP0k/dMgJx2Yz
1sEFgYR9NFzPPlZZLn99RUaCQ7i1RljN/L3b/9Iic0dlekAvZNE1ypPE/CQSBLh463JYtko/G8I+
+33c/Sj5ZctBr98xpYAW0Qp86X2fcGGv7Y70o8jzqGmneGIXPln9U9Qo7dJk9jHvkfVVgvaQak6/
01SOMw7t+/Z2ak/hRWRhuXZ69mZlr5vXNIqNE1VW4aLvUlIJjIyIOM8NiJIQ/bdyCrZIVpMHOI6E
6I3hPWud7KVsPXud5mwQktxmey5R6rW82qEjr7/hC/f/NaPImKfx38K35mndkhQGScmHxfUEaMLv
CUWpp5kYh+p212Qq35r+ep5Vo2R0V0CrV+KxGBww8UfdWOC75+71//PvW4armxJpu9D/hhZ4o0XS
Q1O2O+UMz/ZUXWqHzSSDoIiSLzb7plLxopXhwTem7f/8b/8t/+rXn44yVpoW1Irn/u2fZvOvWVQa
tbt0ZE6cB0bVetchHQ3afQkusfQd1s7gV6zd/2Jfv7Cv70WbN/X4+COIivx3EIsw3N/entVH8/Ev
PyBNm/Hykf349399zqPmx9e/PDUfzQ/1X573J/Yl5R+ewyLmeHT44RwCevqVNmo45h/A80Bejm0S
JPAb8gVeJmzL+RMr4xl/wl6G+wefdtsgmct0yNGjl/D//Ns/ZXupv53/nvWFhf6fLiSoc5A4TK/s
3on7Eu4ttu+3NLXUiOvc6BP7RyWK802AMlSpuSrDySNYirjHHmf/KpvYxd8e1V3N+PWoOavobo+m
afLno//dc28/6vY//3fPNbwPCrbDVUAMwPF2cNO0KtGP/uMcXLk6OvPhb9+L0T7+43/U1Ik69QG+
bKpPfx3S0vv9NLLm1olk51WeADJPsxPRYfRSz6fVmOtrWqWdrSkr69V0mq8kb/q7YOA+F7IJc+p4
QzHJ+M0uKxjJWW4SkLPuxQ28gM56u0r9yUcjV/nH21ey9Pxj7geyXvx1nvjc9joWigRgfm05/sjg
I+Jg5RI2QzCMgd7AAKM83s5D2d4hCNCZnqJ4N8ZWzuIeFqd0PoT+4IDqExv0twdup7eDjAgKTMpE
A4qavyx3XtAjJJl/0H9Qdl7LjSNBFv0iRMCbV4qeoihRLdN6QUybgfceX7+nij2iWjM7s/uCqMxK
oA1JVFVm3nvBICmc+MBcBsHUr0djdqHyqnvY/3z3LhSjmeI8PfBWsSy1DRvu5tlTK+W+hYSKLkhq
XGPZF3d02BZ3vpJwcTgNs8ccFm07kNpZmBnMAyVNXBujbdGmaOe7oFTMR62IgFf2dCZLglH4nYYj
2OWnKoNpSw1Vqz8nSdzsgUE6ttWcOzVtz/w74HyIIAKTPnkRvxVOyHGwk6YNwdP5326SD0qtfmvU
FNyG0aCx2Iq66TAI/NT1In0l+ZvPvt4sn3595q5xN8X91gRXfaohg3yEA89ic2jDMWja4ePY8Eru
BwpGdEa3myoRMiuazi7WGXrK2RXUkWNsr3J3Ls76SLuDpSThS5IiDzGMXn8oc2AgiMyRohia+FmO
0vdRA0vaxXcdOYaub2P2emh71QhzOLm1oRcMBRRpD7BpbYLMC7a9NtE8NIc01DcDpBhjgkZA3VM7
H1X3DANVveiVLP4Rjqg2VGHGcXGC6MeEGsFq6VIIjATN3Hby15yvrEVW+ojUs0xaZHT8Yl3S7XoX
TpABqE5d3E3iUjlkGUaPE7GcqOkH1fjdMKOELfDgqvzudCMdmCkQ84yTfOlVyl6YeS52joUzKxCH
F2/8PPkHvZs1x/sHoAyaMWeH2WoNWsUTUzvEOXyzyxb4MKBwsFrSeZmPG+2bXWbh1sks1N1DBfIF
CuruxlK+K202HgGkGncZuX03JjP7DBSHPV8ViZyDG0DvTXvEBNojme49mukvl9xcckf00QOhFccy
aAdI7033I8nRkX3DBtRU9FDQybDQgb9+j4ZgO8b0bFlNfefk1YbjgX+QF956PkIXvEekmcmXydXm
Azz5M6QFSLajdA4j6DGsTWfJcjO/BtAD2I1uIx8yP5qzFb1krjesVMuPb4u5zo4RDE2X0D6fof7L
ipcPS+E/7dI0QRR53aaZNvsTHQJJ2/RsmwVLFavPh9XF0bKoC+3Q/YnIe7qLpJCjLmB9imC5bwHh
oaEhhp/tz6Ef7L8NP9/bTDMJOgizV0AG1KeuCs6VBaF1FkXxUwG1XNZkkNtN/ioVH7O8kJs3eYdl
yW0OlZN0ZbLlXg5dcccIIctKxl1ve7/j6rf0maSHvOO//4wqR0oyH/LHya0B5vfF8BDpdX3r23Rs
WHZb/hEk/T4YjeA5o+KzM10/Wwe1W/7RH9ooSP5oMjAhLSwaWziam2cFVcWMBvJhbh/HYM7vFbu1
zlnYHYPJ6V4RcA+3s22bK81pu9ccHSrQEk14yqwm2NYBVCJarQmRnSl8632EHzNVHW/7nCp8llT3
jvA37ggdWzb7O7jH85e5A/ki/J0XOxBKxtRosiR809rTQGfKKwRwypb8j7mS7oCEWRuX0VMAyvfQ
mnDb+gNtlIYe/9ce3RWHgN++fVQMeeOZnBPY4fBV/P3bN8eG29gqlI+xlhi0+bJ0kXab30x1tm+g
4GPPUPrGuZtdlvKCxoHUIycQtM3t3EzGOQyUl4kfLK1ZRbycgLvf1oaa3GZl/WskfWhM3tNFFGw/
+WXs2Nljs5Bx1+nYru7BBfA//g+Pkz4V9RC4AIH/kc8Zu264VTnG3SY1DThZMQevrY12lvhxW751
X0G6/iJD9ZBOAhnaz7RQv4cWTur8ANYnCGm1F9ufipUGWgm1uDYAyqGYylzm93Dq7fhJrgdYbcgN
MlJTM6FRvgt/jX6f/RynjNF6BNp1ufc6S9ubttdrsiJu7qm3CnmzDxevRL7DsOvdJ/81NvFL9Vaa
tlXctmPmI0wzTd3iGnK9V/osEO/6kI5beauclP7Pt2WeelYSfViORbL253T6wuJJA4yr1a/2RPI9
QjDlG+Du45wEoJpi9L6iSOlgkCTj2FpefdaiTKCk8ictHuOTxFG9W7MAWdGR9qT3GbpnwhJz0tJZ
qaT1f78PBs0PT7neF/AnSOv3P0FaYu73P11GWnnq7JISTq1Yi8KjW4KcHi29WGaOGRylT46uF3hX
mQhS88ZGBOcS90/BoWhZ/vd1xPmd4t7k7GQY0IbD1gUdsTj0/P5DHsNI0UPqRj+iWH1s59p9cJ04
PjaJT9Ze/KLZEnzv6BgRaa6IbvW//C7+5t3fzxGqW5U+yfjRibwP8dIPeuB76v8R1R4Vv3QGTe1m
2q3//q29jIRPnZtqFUc2XVRhoxIovtRyWl7kt02OZCCrIwSUwJ+QKRQPuzzc1XyyUjNsYErBprhK
kxK+Uy8nHQ5mMysMFdIpI1pKE+q49KGF10tacJFaj4YPID0as+IQWW9zS2egP1mHtGrJM5OmIgeZ
ZN8ri9ZNqpFvGdvk1TXCtn741r7pXXtHZ0SyaDWbTdbVLo3/2A1YvzPOy09RHHZ1IeaM2v3nT7Hs
psLhHeT+QCZWs2AH0WjvlQfDgsbSTleoDXKkTJLtYJXKlzKyi0eIiPrMOfhNHBxtu2ZX+G6Wvspf
OB78y6xHo/CDF0xLlfWGjIx+C5VasG1KFeZcMTKET46k7zpblL6yucbJEXI8Zy2faYRyPM4gpj6u
6XgFRjwHvy5youi8kUPhXz4ZMrPI0lLLRAl62VrU4j5NOOVjZLQM9JLJW/z7L8X++y/F4XBoIphg
Wq7Omf73X0oA4YWijqHxw8rb4KYRvOySnF1e7IZmiIUctkJgwC6DldFGzf7qqnI+mDTqjdUc0VkB
D7N5l6ClFRthczRpUbkDwv3LH8UmNdqJ+vunCXnXiCxPW+vRqu08pd0VcyR46IseJhQ9e63GSNtZ
hdWcGoEONsRI+AvS9NtLbAKB8snsErQSev1ppvR6T18ApYrSeDLI9N2LOajxPsw1wjLN4UtRpBME
OEq1a4YyPshRPEy/Run76Dp7HQWDg9SH3tSbf/9sNOPvPwDXcRHrsFzVIx1kfsrchU4IwnVS6x9J
m8/Ibjmlt6Y0DmjGre5LuI930rq4HOgGF7STTsuAjPBNerFFtJyH8XLaD069m3IXdF4WWv1m8ooP
j5ETMjYilUivwNAu/LKG/reYla/IwJypzYIxIUEytWht1NStRz2v3ga/DCCBzdVHFbAhjeSKf6xK
NaYzNq92rk3dLGHRXGlDXD8aWR7fTLAtv4knhokDjRFdC36QnF0jrDemQsmyHarsu6nSiYAm8GvU
Zz7AJuBRWmr79zIire2BptQYSJv8zoqv52h2KrL34js7UEFeWEaQriXcSc5cAwu9E6BKekPQy2ke
vLG4tDialRc+6kOnLyPPbday4/E9AnbYBCyHf67E+ZEUeA6juB8tG2FKX5Q62bry2Ps58sQZvNs5
J7UHGSh9ihfTuK3FzYOcuD4rkwfXXEd+tVHavVmFq6p187suGDkPi5EDDuuuRNDgQK1o9ckvI+Sk
uFOGXm+yxJ21uPP9sTJC+mWYHo2Xx0rXp9t/f2zjFf+xZrt/+7Jbum26luXals0r/3OGvrUjNZ6S
nCYBcEaa5tjUQ+eKE7rKMR1oYXaQJvov8IbW8bwsZg6CQF+Z/hQYu6Hj3FzCZdAogmTkNVw+Upry
kW5pnSBCzNZRTC43MqHQRiQXQEF5kJ55MKa7RLqdMvbXwaDSc8eiri+u82RtYS2mS2wza9F0d5n+
9RSNLNKirpFMKYIVumqQwvdKV99qYNUBWIihvDRK6h+yYCUNldrl7Yfga9gkZkLV9Q7wr0VlyeOk
6zL0u4gFyEFMzm/SAqxvPq1L9uw0aPXFUfrkxSKzQEOXiHEH57ZUIZawwzb85bsGhl776wnS55WW
t/+P15356fDvqBb0vxy/OP/zhoKW8tNahKC35ZWt8i1pkhUU+hyLFfTnllrRjdBgs7Jc1xIXmYI7
F9AXi0sExsdYyDUF/shqmczzr3jpk3fO9CXd9d95k4inXp/1+/Mvf2gUO386fAmSMWseMnHpnXOo
mtX9Zc8gNg4cwa+ewM2S+zK+FTyAI5/LQwJJ+6OnwL/TmLRlBr5nPeazHR+AFlbAMZkdtdF6FDeY
dN1fbiDjyg00GqSNqFGJvQ1gNKRAAPxvpRlkVQdDpVZsJSQdKfJfszLzfp2VmXc5q4rgT/dqdNY8
0Y+W7eZy/NOf9OweCH9+uShB/2MuE20nXXISfF2/i/X6z4wmjnuYUOfl6OkG/5KsyDv4xeBhEzvH
uG+QLNQn61RNaneAYKtcWY0PZA1Wt9oPjdd5RksgqIqNP3bhksUlfOwrI3yEFXIF8Eo5SdcIPwob
2TKkjS9mjesGfeW1HcRBSkQ7jlZ4NGt77skRo9IK6FhFm3x3nRgTzzwi53Ajw65++ZCuzfsPE+QK
5wW99mw2gGTMh76G2s9K2M3FZXFPB8/3dnLG16kvIB7RhIRAWU6vflec7M4dznQT/ceL0PldD8p0
NDpvTVM1LfqKNY4wn3JgHereQO7m8dtYk+lXF/lIxy91e+vIPu2hsKCOoqXG/NPoKWLPsdo/krZt
tgmoKYC2mPLSl1/sfK7O0tAjvjdo4/hraYZaDlV0bD1Iq/Pz/rGP/D8TGGrg+FTKO3Kr5iXPNU20
5Q+DcpA5rEuuKgUujAqmkId9jzNkFsvr/BUKiACu9nITlnnslJOSxhi574LW96PpTV62bCE/p+xl
HY20eJTJfXmhM+8+6FEvkJbPRwCXlIOggawGxLV9jS/o4gR11pp7Mx6NpRxl9uh+qab6dhB5Guk3
p8Tce1COfqFz87PfGMA+o+2FWLSmBv5/7eQ+aRCJz9R2qD+rtueaBlJdnz5TtwL/MDV28a2ZBneZ
+369a7PuLqa/E0hgHo5HJCLGoxxBddPs7Lq54zwHE4wMFmY2+FABecY5VVPn6BVRti09L9y3ypAd
nXimiSjPxkdWFrpVoij7w8lGtDXQ7FrUgmG8T/QfDth5VC7R5iYneCSJn5PhcifqSuxIqhmxwoWd
Tvl9DpQVeuxNl/n6Iuz1JPqpU9lc5lOY3cxi6blebEAqt664XH2QJi5U9PRoe6Ltx2N7156L3t7l
fr3NANa/GHEIMLg0aT1OFeOltd1bX0cTqUun4Ry3/oFXYPJcOid4n9HvFRc5khd3rid6uPr2UDSp
tpW+2uupEOmBurkcmyk8fUlL2uquB215Nr+a13P3e6x0yQhbKVe+1be7pgymw/Uy9+V0yNJsm2Wt
vjWMgFa/6+zFdkIKVoAu0Y0fzNNsD0sUbaqjISzpall1Dmo7HqXFO+aXv4fpbT3FKqCgd58MoYbz
BlFwsxnI8dbfYloVVkM72jsjR9k9Lafga2bkKDPb0XQopix/0ej0k/7C94vdFMbxisxc+NUoUKbN
EFw7mbSUPGhm+2QLP4hUqpWQKmxyxckpIgHiQ8i6GrXp0I+D/ZgbRfTUFjBmQPxjwo4rDJkxMkM3
fDdSERb0H8IQvafFMfwP0SlD/R1/IX5SvBsdHVCizs7BtkXbw4dSwWgMOTxfs/EtC/m9oB8JhaW4
KIAT1tUE0O7qM8EiIadNIvwSk6epessvz3q/S8Z+MmU8jNo5evP8k5yqfQwVpBEBX5AYFZfJUm+A
ko53VxdqAOpiqvR8C8zavITRgpWsbRWsh/QZQ6ItrcqDlM5zEe0YkRTRxsr7UtlSub6koivMkibA
bXKBkGPGU049EJ4mAPKYkHpop141j9Kigbj4EliXG6Uns/utH8fOfeBF32M1yw+ZTdIZ0Ii/kCWw
SRxAPvlU4YO79GPc1adYVK4vtbZP93WGC5skcGG4M4KvXZIlz03fKytND1lSpsA/2jPgyNRK1K/g
CHaq1tk/fg9NHFYfU4RaNH4to3EcNm4dOlRe+vAO4eDwroLx+VZVobqF5AqUSYW6vJyV9uCCMmZd
3Sm1Dl5C+rzegtlNSdobI0RY5sN9yJI4m9SlD6AKw/RkzO0baDb1ObbZppkZyTFp1uVgbugpz1fS
bPQ0Whnu4G8uwakf3ugpugrSRHX61bHC7mQHtfYcJs0NYKSf0MRRTLQM63GCG+tY2tqrXMWki9rc
gfNtdILe3bkNEvNsTgV1Tnkg0+jvWpQauaTrSe16LJOzekXe6NN5TfHVYjcC0d17s8/bp4XDa19F
5g7SMbjcdBDq5dQcDHEJsrKhYMhoLpKCt523vLrkSIbJCGnKC8B9BPt8Wj6pugOPDDqXnioI34oi
il7tAmKVaJ7mYzIE/rM3nUKnj15V3/IPM2yh9MBh6l5mLh1bzXbSLNr80Oca0np1/NVv7D8SbXKW
ge3DFx4W2VMbIoaY9tOb9EfCr5vqP/odXlH7SEGMSJZDRxtGbWnKmqishsqJa9n06uvmdltCj6o0
qnH0oalfs/ipFL0xrxcIan+ZvmpB31ihyyln6fulQUMO60qPj3O08+miPMZeXK2C0USgczbcI3QN
1iIYBmSEcqFTFdoAvshMPpUdvYpjVH01IY3axHrarptZLb9WunmMWNkfXZN+Y3n7LMI+3Q5181L6
2SqZK1SAbqMKWbhr+4NRlDGksI6xlz52AtqJfls+B5omptxBX3tml+h2QXJyuieIgWGf4VTO4YBi
43KMlBrNKApY0mfZGhUM5wnVzd/Ccus1GTj5LMJS8R7M6TyT3CtuNMjWlolOm71ldLTqe5UvJivR
++D39uk/zpPWp3IeawP9koDwVNodbYtT5e8rhJOhetPnffkGewKoD/ZfUIGjbELPncb1MrZ9yzr0
TqnegLw1byw5dQmQU5dLbZWbeEDjneJnBfI9Ty+J6FKYLt/NlTxyoVCHnihYj5U8kNl98Ws27rPi
AQjSWvYvyH4GOYLB7al2umh39V9bIYa/JmW87Im4hnnq8BTPzbnQc/r9YUFOoE9x+mx+ReiY31SU
KaS46unVQ3Jp4ZHjvUu84RKmzE5/zOBFu5EbHnYX6tq3tOhSH5O+607oU0XjGvxpO/XJvD6ZdSq6
VDGuDwX3e9saMLJCJ3kn65JZNDxoSjK8oO2MkCXsireekni3SjCFKFzG2Wtj1HdRQ4K/kwniPGiD
s89autDKtjqZMMQ8Drq6Z9WeQPVb2baZauoFwpRhOq1Mt6XWw2zrTxVp7TG7v36Xgyl7Aqik7i9f
ZsMuxy34QQTZxNddXloxCu3iqRsKdX/1X2PlMy8/GsUqLs+Liym6aWa40zmkJmcy0QhHNRYMTp4V
n+UFdtS3OTOng7T8QXPv/eRVGvKe0PH1HTASQH3inn96zpijHfvvPyBL/7zF0gHeoqLg0WRkiLTc
p1NLMiZN5sNg8NaGerYnLxde2DDGZspuEg4fS6ux8gZ2LSgy/mlaTrSl9bWBiOAgD5qtd+rg0D5L
I4G0ban7bogQFodQYOHaUfXH8+WQmyTqz6pwgtu+dq3tpFnRjT+O1oBAWhcsjaoslgOEb9sq7l6A
UI5wjyHi186zd7LMQXPIHxovbm7Ge+mzRboA4VZqcX61kdY8mcgB+zO9TQM6tuepKBpzATmC+eCG
80r+pTKdzIMKEe9Knpb9ogsfKFXf2EUwPMoIBJwo4KAOt5Nmhfb2fhCJHmlqBkBfyPkGcH4zjJjg
F1p2S3d2OU13c9WSZ9RCtBUDpMlvQrfL7aWcQofpzStdcwslzQxZUhBuIRrv0WIctXPoNP1yJrlz
DhIILSFZ0c6x8BW+qx8VuW13Es1jjYwopafhvRXqlE3EpRH1Jenn0HcvrTlSweLF3sG1E+d+hpdI
vjqaIpjXPexIG60egkOHQOEuzP2HNh2bo2xZa/UcFStPKB6IV7q8gCJ8SBKnOUrrGiFb3uRd78+Q
EVEwTpBJ0NlzfS/Kl52uNeGx9X98ckvT6fXwSKpKGtdXpnw/yjm/+3F9WcpRZR77xgWeLBar0o1h
daZWt+fcSDNMbA0o4xY0y7jpSL4PrqRRteLnDjZ/wARV8UeVtffQRvl/2u23Pp9AJClauYJBUf/R
tNpbDqHt1yCxA/DXobEvdQ7UumAAQZ/IOcZO6xwjqyl2uZY8gK0yUEkVPjmRu492yB6wVxVxAB8D
NC17PdhcU3Njnq4Lrz/yLXhAUcr8/j6AxvTigVbrOtVqzkkJ++Rgq6l7hP8eAsehJrXYWQqqjMLp
aXRwLivk4db54ERo4VjWvlRHcERdC8qqMa1gqaiJt5abA94+9UM8nVLF3VQ0sd1e338O/xtr9nsQ
JMv9Qt+c29BVVo5Gm+UQJekX4l813+y+dRHgi16j2GOZXrN31NJYVTU1JIjhFjKi6CAabOs6OWZA
Ru5s3wQgWDn6TnELFl2BdSgFGKIWF2leL3WlwtmfhrurC1zTsDGmOpqftbpBNtehidZEjFqnGnk/
Usm+dxUARto4Oxt0FGGFL9y4X4NgUm/ktCkCof1GjEoNKHCisO1GiH0ZveFt4rQGigHPxG2awKTW
AWt56AHH3TSW77xUjvV9nK38ZwmC1/Fo41vMwYT4aT1+SxR6KfQOXPNEUhyxk6J+BDS28HTdfkgb
t3os4i5aIfSWrOWkEbXOyVe8tZyUrkCDvbYlIYmcIbcrajocrMDigD8IPdZ5SJ9SVCGOyEbly9Ki
H3ddNWq2ijLKIWFKcUU1bWoociid8pKI6csIFpxiUeYUX64x0uR1a29cwLxwtEFcsxjNGrmNKH4d
i9E7+VXmnXoxqvRIgX2unFCKxRySYtz6dQDUKUPyOvFhSOzccXrVIYbzRuel7HUkJ8YSUCopngq2
y/l5zlUIri09PstLoDx1PsRbCknnM0KE40Gb6rfrvFFDXjqUo76UPl1t/nCLMWaj4AzTuEGBlkpJ
UEKbgu6aZ+twGw2qc6dpE8zpor/yHyLKQNXWCK6+GhzPzgH5T0PkQaQVW8EHS8yx06DkLCILTVld
LTEHSVvyMyOJe0hB1d539Mxdfm9VStJ/JBN62a7LxuO86Q++ScOeX2bo3WvKs+U2N3U9w3+nNP1Z
1cAAp4XyDG/eeFsZqbYYRFRcDnAiVyB05Cw0yc0ybEq6i0taCOSj9SJN77UWMmmx9ZeXfuiLTe3H
v/4GcWBkgJMTSJAT17gdZ/3cZQ68agi4IfljU+rVBrc5ywv1UkTACmvV+pD8ysaVGiQYp/CW5L1o
Ybk40wla+16nlOoHMUuYrXA205P8vhQUlx70lac43EnP1X0NDTUru5cTCKiOIhQREFi+SrARW4Sk
9RU58gZNLjv92dBcJvjInQzWOc1u2ycrRZgenqcZZiKItRwF3iS0PXX4NkWTj5FGew8+zCc1cOp9
H7gf/FCWx8diLr6h8WCcWXxu1NTwvshMS+H6yD8N5Vlase+8ar3vX/IyOklQiOiqYi8n+6D1lhTi
0o00I8NuN3Hk6Ev5NBvStr2jK0DiXL9Z91oRk9L0qBX7tXWrmlRWakezFyCuw2/89h56LQmeoNd2
tyUEkWs1KqrjJCpcnKY3DawZP8C/Cr2ctHuEy0zZdMjRb+lC6s/p7HYLGRInZFvoAnlLB4VPpA9p
XtOz/j9y4OY/bCYd1XE0F3C2bRnap9OYQV9noHll+gYz5cLuqw6EuNKck1ZP9mUDRJk+pfYsfaUg
j0iqtNtIU07MhvP5LgC8W7TfWuURVmMYT27c0ctQIkYZ6q8BvRXZg6GCDyQbRUuAY0AoKi9+ZlXI
jqt/zIrSHPLAgb1fd/TmoIqLDJGmCZfcr5nrzR/ukc8Zp/rrv2++NdncUaRTUOS7H7DVANRhHQL9
Qx80fdF/+/9qarUJh8wYvup9nq2zQAMrJvYTklZMjsowZVmP1PZcR068kz746QGMV4KwmTpAA9Wy
AdmIcHZJ5B4z3XBukx7wr18EHEZt7fRp1OupfvGN76P/f9yg1+vWCtDPE1VMi4bgRWiSWJPHYmkG
ZpwcZGFSmok5xh9MOXsNvt7bFvAxfwq+mkEDcBvOT/9GHTXn1i2K4uROyTYTBFbyQr4eeRLPMDYk
YCG1mr38ZDvGjamr1bc6mRTklfMWVr4ebpWEQ2TomgnnAsOAW7W3f0Dv3vBp/7ARLReq4PG+1Hgl
22VTLtwxzV/RG1RWSjhqG2nmo/NFKZz8IdcpxtGdd2d4RvYapUWzDZUOqIE043le2IM/HQFtTs9G
/jPO5vx1SPP8YJiu+GbzaJAGiLfAKAZyltnJVGCKyOunKFJHjhP8DeTD1CwK1vJvcDFN70vh9vlD
5+XVuemtuywIrZVlxdGuo7FuWaMlQkmjhMoSJtiFm1TRN34cXyO3MB4NNTZ2dqSFiFzE9ZvrfFNa
J/z26Ua/017+/fuv26La//H7T4rK1h16QaCEh2RJNkd9yO/P8AFWimdnz/bIXuQZbKW5bsIYVZMA
/Y++8w+K4A0L++ohDAJzIy3pp7LmIMkoZqUNmobMO21g22Ews90EcnaRhyayAo7eadDezc3O6KFK
ryq7vC/s7iao0+ksXXkBzV+vwJUuTTlh6t6jXXc0DIqbHMA5t0gxPklLXgTZN+Ausio9Lb/ovINb
cubG2RSdP6/GmFZJNpnhTa2C0rZoRngZI7oS3Gx6opMu2FUxbCVh31utaIeab3TTcZfyR3z5ycuf
ctQWG9OsDwFUhfB/BHBPeHNzMil6XS5lYgrReCv9MBGKEHmHI+6QwXlpf9MM374pvRJ8XB90FKe8
pDq076NazkibQq/r3riu830sPRq+RaAyqnetat9/ygNI8+qD0WKmi+1WeiS15jVl0OpBRZUNltPQ
hacRBIjyHMT+m8m7/yStrj2lZuE+ZbqfPahOeKLspDzrsBgfVNWEwcfqlGdAStHGJtXaDHSnngHg
5Gfe1fFDwwcSJqr1qMRcqnAoFl4ZVwfpy0pvU7TZtPGh8ESST+kEFb1gLdLdEu6Sv2w5usa4Ilqa
HPvuQpLMeq+N28shLiR5gb5V+STbKGTjhByZYYdYVuHRaT6VHPYCUsnXOKsAAdYo8cz2AKZKLbKs
G3hBoYURpryobWCdcrN8EB29+6m2IkGmmvjHGraAT2FxBRHEBR2nzpBOJk0dnuQFLkRYt6d7aZAN
JO1MZvm56PR5l89DBqOViHUiwV9saqRthenxZTq4bXzkjROfxwaujWJI76UFQ1RG/SISb6P4LC8Z
hJnrGXwV24u/fGYZspcv3Zss6cNjXk8/Gr+nh9cuXWlB2GA8xcr8waLmdrGaTNfp9vU/zEl6V1Kv
KJ6U9ry3wljdy1E7jPNlJH3gMKGtGVIa9LsU7TfLLfdGofnqyna6PF1cxpoJTjGLUxjVqHnv3Gqa
dmMGC5vu+uDxlMm/gxNyXinUPc9FBq+8mYftU27Bde8P1C0QGPwZc578buUaX+exBQEQQRLWRxw6
mrpewMuYBcA7utusUqCDDJs/fbt1X3MPETaz1LKnApQYRMuAkf79hfo35K5r0FHF4ZGXKi9Tpj+1
VyXwDeRD1ThPkNVBayQW5qHsqpt0iNO9TF+PCkhVSF/SvVx65awUwJCzKurbl9nrvXJWt8Zdpxfl
wz/dLx8nbwh1OoytutanQ16N9LW0Ifoav8MH7I6Wew7D0GRekliIwQy3ph7BGRN1w1NZ+zW0tfbw
ZHJo72h2VRT9ZJpR+TK70bwfHVTlpUmmUF1BJzPxkmTWDhxa6au2OkKvAYuWVdxUU5VuOqv14HYL
7S3Yn2pj9TrKb7N1lgfBqZ1Rx6Dh+TEeLGvbBGq1CaBaeVJ64xwBldoGlmA+Hau9in7JVwvVpGXE
NvdoGrl+CD0Ifzwot56zxn6WWe73UFgIfoVC3gfHrwh1vfGlGErkT1vdOZousGRIz8BOxUUHl0TI
nq6bAveoU4I9Gu3gftOz+Wzzo/ymGtVPJxztr0aZQV6c+fMLqDUgkZDUPSF1bLLn0btHuNqmZdWR
pFCVtl+5VWie8hx1eRqD0VKqS3Uzdghz24PpbJGf8OA+cbK9oRTjzoGG6OBWFcI3NmBALyqiTTeW
zl0ZW8rKdpEx1mkLpgQ4dOc8hhQojtz2S1PrnOX1fICnX8i4ZaP2GjlQpzblgNTuPL/yL6m/swE4
OnPl/LSGbG12RbgPKNpsq4F/Tm/m6WkqpuohL6tvY2xoX7XAVJdNAL1N0gCE1OBGlP5sbJ1NTW/b
ekQXDckYC7Y0N/wydKeRH/du9tCOKIFKg5RqIONo+uS7iVwb/Ojdz6lyAzgYuvIp8tNgrVuKgQRo
HhzdwMpQYqiCl2Swnwdv7n4qSbzuOlip7SLWtxNnmpvCSLoz6nnG2ujU/uDQzcoLMSjXXR2Wj00W
87oMjewbsphrrazbQ1JE6Y2TlO6Bwr9zuUjT5kjOHsSC5k5MaI4GV5kcqlnMUAZdhp643Wjn/JAg
/P3+GDlyI+hlHRXyWF3xmuU4QMHoq5G+h95dXwd0LX6h4TFnwTHzn0b4dUBD6nvOOfFmrHP1Qa/m
fKvEprs1YeC9R12Pn17lVN+aoL6R9+Su+2enq8VTmZnJuuOrd7AMkNkodCJopCGrXfiwo+t9nO15
Gz5GcvchLobYpUh/3c2Pwbvr6qcqCZEvUYOvA4qAg/jyjP/VJx8i/wTUN18z5Mpv7Mi1loCFgi8d
7MsQm7j3uoJklHTZFpqbFJNPqnBBxpQBoIzUjZyEuzyjnYxigDQ9fSIfZ29MR0Wbthn7FZi5OyOd
25PdKu2jYIcP0oQ0ltanKI9axqoXWS2g05Dn6V5zqgyje9S74ENYN9FpmXkvCJJM25I0XebBFrjQ
K7e+HeFWulykmSUTn59l5UvSRwj5aUVwj8wq0FzyldKlDNaboXrtL99s80OnDQDFPXEDu4zy8O/r
CXmG3zfoLoARly5PSqv8ODVN/dSAUxl5Nhdxrj9R/6QYs+ZdW+6H2d3Y5N0eKrGQz563Abb5yxJz
V0vMychWLOvjb5F/v09GonzEmvXXn/B+X5QoaLXWuWAD8ymn+N1AecW7VZuenknXnu6kR14mmqI2
SgyD4qeJxk45BchEsetm6tKr8/8h7byWI1Wytn1FRODNaXkrr1arT4i2eG8SuPr/IUtbpdHM3t9M
/CcEaUGlKshc6zWHMLFgMswpN37g+NTX/k6W5MFsImvLg6JGJy8UCQhEt1v2Hv5HYa4tJ3BLcAAx
LnLGyD9ERnwfzV5Gskqe4b7S42OIT9+1gehWvcmzYLyJcSw3s0m/C+ZV65hV5cpOlArYSW494pGk
Hlk/JIsx03/UxHmfIs39PbV6+FxrvdiMua9hqZ1YNyYaqiCGg2ZfFgLjC0RECWNYD06ZlY9If26T
zC5e7FxgtdMRG5RF7CTxyaytdlMPefkyTjrakNrBxkb6RknzbEVMSgd/X9j8zIVV3AT1etKQwUob
RdmzWMBKLoMEux2n6bulF2IxJn27JjLtPnel/oBtV/Yz60mhDAWUEKBB9i41yKT/hx5ENwsEtDV9
C5FH20xlS1JDzzKkvqdynZVq9oV32S+IIv5vXX/t2q65S2EWmzsfIwi2TqVFXCe17kRaaIeYSMka
0oX1VS2VTThY2U9NSd96cPfqYSadrRGjas5NifVZmCUswWfILyH1bpnW7JX1EpALmNNIcQXO7TNE
DgeT4IRHxmlQgyogRBAtWjTOWPTFFsodQv8TaOYNYebkBxpdyaIHCvvilvhxsihNnsY+0lY+f8xd
GnntJgc6frZCLO2GFijLGPXh0R+sAlnGwj0Tbkw3cY0kAP8xRBkMEspjkCGRxRp8OhvVCDdCL4x9
oCrj12TgHVAOHjFzvz4P8A8Wst70mwkh1YFu84NrwNP22k1NKmvRzk8wZcyZrbXeuiUJFO/E+8Or
PXkx+QgRUahfA+QO1qnthqc2ruqbVEv8ZQBB74eG8kiAW1+kqsVyahMPZJSnH5q2jrhZvXpBEvQm
sxP7Z5amv3MFQwGnqsr/a+lrfWIW8KjyNMPUNcJpqmVCd/tXJEg7JJqTdsX4DFrHe6jNL67R8eBF
LuNg9aj6J2lSvWY4OCzQRutue1EZ94OuIa1BPaqA634UaFbW7tIoh2QvNyKyGDXWx6JsRQTsWEXl
vTe56cnXIpys8GJ4SOukXg5EO16NbLqPJC7Xc/el5VR/Grv8boyp+6JA8VxmAstUkj9/2rZRj4ra
kLzpyvFb6OQPDYpBj/VcHwLGXwWmMX7rT1XsF7dCJfQud/RFMqkbMRtpyf2+jAuQ4BrOkV5aezt1
zHZrFchrVpYRb520Z2UJcZxcpZvXb8F0R2gr0NL9CVvOgAWSOghYqJT9oBCnYLA6shIDzgH/2iC7
2KXNENkR2eVhnbnDc2vadxJJKLGHsNzT01ylQBq4D0snRWLCFSvIl+rZddpq7ajzZkhV0Wn0ouFX
G8Fc1QPrj+NWD7HvKl8RFLCQYqy1O8SQHZ7/GrG49+H4ILwN55O7DLdnI8g66h8mYwxuO9MXOyca
8tsGWsGiCOz8a11H7cZ17Gyr1E3+FRmy1843cTjBOfPRgzYrq0cvd3eIJyDxMw/KR3Z/po7MtRmq
7UtU7EzDz756RWkfyRLXS1kclPER/s1tPAsC5bV/42CP/hSINsUF2uhXsj7Ig1tAddWT0Y6r3MPt
Sk1LBJFbluCs5E+Axz8ernWq04o18mbGQna5NsgiSFGxhrPkrHLRjKtBz9J7r8q9NcsNlRdl1G+R
mKxOAdKOe5zjskMGcuFo8APdGXHXoRGCGY0a9C7wZfxrxyweHtLUQ+7YzZvnBI+kxaBp3VdkxBKM
HEbju+7POeCy+F2XzWa8OGZaaG+DRV0Yo7/okiAKFmpBEmaWxMa16dHopzxG6hsXLJkxGxryAn6X
3KtzNq3Aq9afDURkGxmdS5sxk+Lf22RO7t/HeUkdrnqR6xf2gGfOTqyFF+4kAhNurIH7aQg5a+ZI
t4GjbEyRlkBd+UZ2j54a7FnGB39gKu6RKo9eiYVoPCiG5Cb1UuOgIm2zyWLdeXRrstgR0iy/Y3vJ
r9/5VWuVusBIQ3lwtanYtiwGDkOAXFJQsd6s9HRELTY4Rl7anhs1wcWCSN6CwGfwB8gpPkLGH6Vs
XwuSyy9Ol5Sryu2mW8Mpx91k6OXe8DtzkygpkpVxGm3SsNGORq1FZ7WtcGkbwuQFEb8v6AB0v0G5
bLrEDL+PCbodpT2GdxAjeNJUebgL6t64d0LMgKtRt3444htLZugGaW6IcyRpCvZQiuOcnxQzX0E2
gAh6OzO1ETdRq5gW6mjZd71oX+vSw+jVHceNgz/T1pyBWK1mrtRO8Z7GVFQneE3RUm3N6GtXxMDV
+HrsZNGbMBlsAvFQ+217L4rkUZ97eYWR7lB2RJRmLhK8I/KphD9zS3Q35BP4KErISFeQ1BSNDpnm
iFj+O9hq7PqVguTUraxycqTD6zTckiswjmkyQLgIHG9rlg1PBjVVVo3WdU8JErQLte7FtzYo72O+
HcGixKkmSTCMy+PyOBp98KOdNIj9QWQ+Y2p7WRgoyU8e1F+QSDZeyhbT2w7rvbUs4tbbLRWkkY+X
Vv4sgRLzzT+v0+1/e/fZhkGAWAfBj/zfvzG8NTFBkbYr5Ul4uQa2yTCWYzX1typubIcGef4NdMni
yS9Ylph65vwqwQUGLT/ia98RXuN+TG5YFtA9KvOnsgoxNJr9Z967Z3hZXaZOIbjiTjT3nadG3xOt
Guyxlheidj51QOrT9NgS8f1dt9phwCPpW9v05jJq4/zOTGp9V7Dv2AWFFt8FsEaXGI0H3zIY2QGL
cjmox+WEKCg4DcSZF/r8JCitLHpyghgXFbLzIYJXT4kg+Ts/QWTbe2lM0Cp/L72PA+Xi/B+yMkDm
Pm+UYJwYaBiowOlUpFU+wegI3/gmcELnySC1u0q6MSlfUgtvmHBKtgDFmqOrCriZ8rTuSEe28+HS
kpsjau2ynDZkIqfRXQaZBZLUns4S5yLhMPLsEybmU1EIa0Q9orVNXNZMtIE6bFwH8mmP2GWw6HT7
7qgplXNqE7tfN0hrPCNVEqBoyweelSfEGKxfclCmRAxy4m6jGuz55aAmCfhZhq7x7KQlS/30VtfL
8FcnxNrVG34lVTAr7AKGgd333Wnt6auntc0SLov1oI6YBBdJZJ/b2FR28A/VfaIm4dkCLoCsvFAO
Xmh+wSIBvVBANidCdN4RfGi8UbIJl2c4cbwrxfgbZeO4NfmCgMcD79HHzyJBZBTrrrdBBMKjyyC2
rdX7oFEiBWqkuupUjy6D4vlK87bpciVfV8ST6tukSAAAbXvTy9YosYbRl6kNvmu4nZ2EkcSHqYw9
FrtEGXHBLtfNMAQ7c45BVoZaLKxq9C4xSOSlUH6NpucytVZ4fKnAXDX7a9n/aWace9u1w6YmnrJz
rdiZq7H7Ku4CM/maOZmPPBpc3abRX5Ax9G9klTzIopelGwLv8elTvdno+rJD+h5vuwc8OscjFro1
CkXIHsqz60HWJQGmcFiv84Rye/Zt6mOezIDj1LdO2hxBRtc2X+hubp/03tafZevYqdap9h6Demj2
epYYL8nkbUjS2Y/q4IT3dSge05kEVpiNt9OyxMY9BC8EpUMPqCjrfCeIv6/kr1Zzx3znjW53KcrW
DMMkXxu3Vtn+seat2QBQf0MYx6aKohJr5wr854Nf/DJGRzk13uic5QI31DaRo1bny5pXd+12Ijqv
9yuC0yxncN5cCzVGPa0JQVezVGOXGayQKwhPZRxmj9YUf6yf2PUNuZU9zv2tLvNeTf2UjiD8Mzzg
npMuXJvyjqKs3LP0d1fC6NWdPVn8A7JwWmRt656RpC+elTZYy33mmHflPiM+vBSJ3j2OQ1huSxdT
M5ko9BMcE7LE9E4JH9lLHt+VqjZ+AX32dAHBgPUyVpOhqBvWxs4h8zvl7OLyufLxOPhqtckdBhPd
7z4uD3aWW68iwTbTYF12i/OAv/eUptlGARZhaT4r6INV+dUi5J80f3K4Dq958UAwGHOU9xNF+Vzz
sSkHvYDx5oc+edU6ryrkPplUAPsy54gcwq3z1ylvSBnpkRZsZGsPTbIqxh+us8hH9uo+/05MMIsW
TzInOXVWEaG91jivXVavm7TVfmZFpy48LZnuUxZJAAFtd5NGwnvO2v5J9qiziA1rlD63ZVptOzeP
9lraVQ/dHHyTPRyEJ0qrH88lz7RVO+uNSEMroUKmUcMMv1wtHNnX2zHhSayIlmnnxM/ZEN0Yelrd
yZdPQYkB5Z38Gs9t11JrBB9K7+N8ny/iP7/9PbSF/+3tM8NtyPxoJOr+XQvJsJRGCdRhfJq8Q61o
ottHGZgkzzP7VV/EyEqPECPkWdD5bIAw7I1WceMrYMl6f9PlyP5AToGHT2ziiIGHS/ZcfUqcBCtY
HlWI7rfxxvZzosIztFiCjONZ46bF/C6vIKxFiBodbZ6sXxzT+5K7iX4rS2owLIw8fkpwV73T7Nw/
8NyuceNxrFcY178cgHJYFyFKnUzYkWQwzG5GT6mIQQz3Yds3kP+6XxZKta81kTWwC/34EhtdtIzq
9C4ZA3FTxLDQI9ctbmrP8XexJpp9ze40Yw+5Hruqfxx0dTqlUfdNm/T+caxyHTuQPtjYHlmFknfd
L89uFgaf3S7RYmVX+e2PsUYHLjOzks8jMFZC8+rvGr/2XC+dF3M0/S104HxrV2V3H9olhsWj/ppm
xkrmlbB9wzZGFOGdE1f3Qgnj/TBE9tHP4aLIA69PEIpFhdzazBOaeVX9H6HzviVDE1Xe17DwEdo0
1ProOiMOqNzikpDBuDasocJL1Ddva55OS+FX7sYVIAoWsLZRbeoS58H11VsDGNx3DcDMoijxdPOd
smTDM24K1X0JrRzfbjcqFpWosU+aunhr16q25AkgXjzbjha1GfY/A+jwdVCJcNEZT31uen+sXrln
U7xryc6vRgfGwpjoy7bV2oXIQnebmK13LIZm2NmucvCnIl9rIyz2tOkX6mzKi071sOnBxW0Kv2MH
nre3egl+rwF0+KNLxJ1LsvU3KSdiNg6+Gj7mlcgFtYcUWIxk+9HhL1pgPk49tIX0NGBoeS8PVaVq
RyUBwjdXJYpSL6PMxepltoEVzgj/QJRfB7e8q+y8fAJW+6Sh1H+LiJL6XCjalyLQcPOJy+Y8WjUO
9gjjllkcs4X7HatdflKj4MGD170PnCwyIWIX5kkhAO2tp9DOXnHnsbZlp9YbWVRG+9Yt2R7aeo/p
kt3i2KPk+aupxNGqVrvwqHvdGZimC/4ZFTHJoAk9zrDZ+5WUYbDNRvFWLxsTgpiEa+Yusoza2DdM
GvNV74/PZEby2yqNn1mdNDcYJvNLmoR2wMeix4qWJzXQ8GxLkOQX711xn7m9cR4GZ2elZogFl40k
MGf3slGdHeL7wXEOJb5A5BjpIVBI2HsRumSXcjQ7Go2wJhf+kPfrksjyF5Yx3RroPa+1uWgbtodF
ktbtc/SZN5FXjkuBDj3yL7aRHy+njtmxTWLF5eItQm0S8IJydWUZiptShB6S+ONdNcbWrZu1W3af
a9MzfhX4X+DF1f4QptXfTW2GY0/h1ps6ep1qgL4xO52xi5s/wnwUriOesRz2TpWPobpTpdAqkg4S
ScwjHQk/f6diYr0o+TnfZUqHl9B85pjaXcZD/yirZGNfNNlWCCNYyiLgpuxG0eofCSnhonGspzpR
+71o7Hopi04UTETeku+xkttPaAuLh6wrlulcKgsYm5gtdOtBHZTTNB9Ak72dpYnRb/vQ/n6tuna7
9vWMEk/nkau/j3Ts5giK90/ll+5hqJp473a+ByV0yHaRqQVnEUXNNqyN5IZU4rgxSqO6ndzaWXsZ
0h5CBHceb+ZdkRXZET3iFhcT09t1UeGeDJRSN/qoTrcDrhprH/DHQzclSE+bQn0q03vMYkAduFN2
j651vOvNut7HGPjcjlEXEfdK61fdz89qxS89ScEWaHnzLa47A18nI7szSLvuAFKpu77sElwa8KPX
iKLusUSIkYJT5lcGRqGug22dzcZCV2v7t1tmjxpriGVDUPFOGMoacZHyjwmpLORZ+Br03CH2EsWd
lUfdrh7bG5ef0jbRXbEdLLAyqoOdQWmH+otqNT90O4v/5PYZlCYCC/yY72xyz69OaJTLqteaB+Re
uk2VtsXJHeqjF5MT9AOluYNh1M2u18mPqhiWYVGnv9WQbZaXsyaxXTPfQC8sjtOEh4MOjmQVekL7
aorxTAwEh0CE3nlkbxrVrr5HuI2uhatWB8KUzkPeiN9wK3hQkrVnR9zY91nTxUcjwhnFzfrxJvPm
7Ytl/Yi1MoCW0Y47LcRB3g5YIiFZdN+B0v3pAZNbYKsyPoyZKUCY1+qmzvvuhfAECRJ6RPPC2a2K
7F4X+JV3Q7PDSjXdO5Nn73H5KE78LxPc/Fr71jMrbxWJWa5qiL3dqEfjKS+B4w+R5z9ZptncObiB
JDBThSEWRkW6Nxja9BwhwLclg9yuJbgr4LNc2QJ/cgn96hA2BynitohaAf1qOnfRoWn6pKp9/qD6
BSHT1jpadZ9iF9WLfddpwRpX2vwVIsZvsi7DXeVB7SiM8BfmxqA3Ejxxe6VcRjpx2NFT7X2PH8R2
wIf5IdCFR7yya37aXo2YZ6f9VkhZVGrkPFcqHu24Wr26Y12uitzw7rL5AMFeLPSYL6pvKzq2Z1qj
rabaKdehX3t3sqPn2Xgtxaa3uNah7Aa/xeLBMs8iu6XWYN+5l7kvk6W2tg1ANfRiehmVIFy7RZmf
lYAAIPxA1s+9kZ682PvmJIZ3jgz212HzOBlGtNQnHcFaD5Z77R8cz9XOJQSV5YS+NtATRPG9tNH3
eZ+Ot+V8iHb5mOUbNsfRrmSnsDLtTn9B7vS7UQ/DH/JzE0hlFirstmslzRZN6xVrQeybx2UaTAcl
5UFtKtb9wHNkp45KvEorW3u248DZ+YmSI9KY83vV0q8AYdLV5DYsuNRyPE0+6JHMwNY2to0BPaCk
2Ljq6JyKqsOCmJTco1U42U7WXQ9a4/7VpXF14moYlUDAaVAkbJoXtxH4bzpm9KVH1H3VZxYGbF7I
FhUsBHjubWxMUAQgJIDvQQhS6JXAtbk9i9pgC0iE6jEjz7SAlD3sZZ2WGfain7D8g8F1FxuR85tc
FC4IS3xB3YfAYJUc6ep3VZn9nsxiOpgKTBMcs3i6j3NoolIEC8Hkq9JE6atQQwDrwIFm4LJLADw8
gErvkTkz7GUyuFgugaG3woiEJJ5aJ7Uc8j0WH/weSlVZ4XSrk9rz/IfREQ+BHZzhRgdY6cQKAZak
2+KGXNwTT4OSrGBmpmgttHGbVROU2vrZLsb4PBDXIBTS1s9JWbg3XmI+8f2x8cmCzQMd/C+GuDOr
xVypYBW7OHx7SABLgrhsiKvGv2nLn7Jgh6G6LhyRrBynnu4SpLEWhtYOMBOM6e5Sh9rHVk9dsBdz
F9nAbgGNFAUNGGow3UuWqpWzAJ5V0wbPqU5dl76dYWCdrJGNtJD5Ek1LHpY+l1OeRHyvUrXfIJmP
LqKF5KSiQu3ONM8/ywNfA2/fwbQy0BY5W7XNCyCL79tKSfj581hkBevca9OAOAqfzN6qLede1rVu
cdCTZtoVsYtLmwmzq8M0XPMH1ODUHE2Varwh62TcqeNoLQ0/DO5D7no7OmO6U9haVnowwUYb5xDC
LQjWVW+pJq9pkJteiYEcsbHXHlLfOex/jUZBorUby43nErgto8Q5NH7DWmw+0xLkcy6VsiwPLb6E
1TBu+i7CHNBWSVGUMCGFkr76SZh8w0xgVkRR2i887zHvjP3gESxKtDbj2r+1Vb4UUfKdzRUJ+NmH
Su8sXi1zUR6Ep4OqtTyiA/DaaNIHx8ZdfqWIVL8zmofIbCA2qjbSKz4fMJIIKCerXp3ufVsX8De0
2aJ2Ih5gJla6iibFuJeHKoQSyGqr22iB+lZXt11Hwkav9kNam5d+QtNuSOjZp6SwvE2J9vCqczTz
0EZEWjw0rJ+00G4eRIORLiK4T6bTr71EVe7nhbrfNdqLAWL1RIDAvxStMsuW8SjiTaaXMaa6PQ4Y
JfL/WySYUnKxxU/XjwucA4TAmJ5Is2jN4d5CSWM5eiku357vHpNa+RLixv4gYEiaXd08BeNYPxWg
kUqj1W7KQKmfPENYyx6Nap6wFHFh8bdaT2jGb/0bqwBUBXXLv8lj+5c2TfFLkMX1PsLSe1V5QfJi
w5ZZmxha7WQrjAi0O0OzBL1CKzYTqNwmyqPqmuoD7w9gLFQPTg9vMSzshc1G8+goE4DB3jJ2loFb
JSoiNoyppEGwCfQYPHD7OSOUgH+Fq66I69M6qtq2LHi9K4ljEWIJ0e8EJrqWY3WvD7alVnbry9gO
0Blve+J8c2dWeHh6TSDjZWvSE/szx6m6FIFp8cIaB3UjO+ciJb85mMgZztfFsD1f1x2BscvYYfBX
Dgntrexs9K2+qkPXv7SmdtOhb5FVu8vYSJB460kJyT8hmUJlSYY12WLGs7Mcr7/tkb7fZNFUntzk
CPokwv5q2WuqeFI0p3/K6uELLCrvXJj5sKt6yJuKMYjbrkWCLuo9uENKZF/qWu17NaGndqnqESu4
MUk2+2qJzm3MjhmgeXhwhStu5Rx5HaVonuTR1s2HZebkgiVe5KyAT6fHIID4DevtZ05w6ntZhvoC
lId1m/lWvMPC7NC2U3bXWclzpybBC3xk/YCvBYrXHs62ddK2G2Lt40a2Ah5oluQIvYNsLcz6McPQ
7C6IXONL972psmCnh4W6KoVVoxhi16sG3uq2iUly4mmBDJKH1621xnL+r9N0PjW1rNKXHzp8ODUz
DXfNkfBBYD34kDC/2Px5j54JjHfwgi8G37Z7P8XdYS4pljBv42B8kKV4ypFAzcVPWar5o6FvRxXp
1ir8MtVoB7kDOTo5a9xOBqbVU72KbcW4HX317WAqe0cRwe21mgV/eUj94Fl2utanZqetw5FM8aeG
IojV2Y9+3F47yy7EI9jroGMm3i/n92wYrVrTnuHDbyLRjq/uZPurqQXUPOKWelZ1wl1gp1cuWi/w
3+twGc0uKPKAr9LbWWpYLj/vnHe4g/+JbNXez9Ii89ZDD6HkU4PsLFtFpwQfWiH7YL9ii4aoBLHX
y6xN4y7SZgK410EqJsAyTvkBubC3Q8xS4ZDOB3l2bbj2uzZ86vdfdLlOPwGITxZy/us4Wbz2uV7p
v+jyaarr2L+9y7+92vUOrl0+Td8EMzDvU/OnK12nud7Mp2muXf63z+Nvp/nnK8lh8i61fqw2XRg9
XP8EWX8t/u0l/rbLteHTB/G/T3X9Mz5Ndf3A/qerfbqD/2nsP38ufzvVP98p8g41q0OjWCIQwtIu
mn+G8vAP5Q9NpKIYlafu26hLGafu4jLLpXwZ8GHYf7yCrJRTfRz193d0veq1j0reeVpfWz7O9P97
fTYzbL2FGbM6v17xMuvlOtfrfqz9/73u5Yof/xJ59RYOhFWJfnO96vWuPtVdi59v9G+HyIYPt36d
Qrak87/8U51s+C/q/osu//tUYOq71YjDz8KMx+amG0JnXYOIX8pi2M+SAWbegNyhFYyWtVQr118p
blPo27TB1K+pPVaUc7PsOIwBmDjAKydI6vVBL/BsWsnmoF+bZuqdwfzCoJNV/eThXuqxCiz1Ut/q
o4GXKkmlJbw/bK+JqJezXdvFzE36ukk3Nzh7SHrKU2uYEmV59XjTnbeB16qrFZzvGzEqx0363Y8a
ZW8i+bzMsyzZkpMiHqVmxQOozJ1Z5e0NYkv5g0L05WR57Z1sk72w9k42nl0PK2jh+YPspidYiYUE
Ww6yi+6rLJFylqbMKjukZQGGy4y1xXWi//LqutvfOZbuE0T9D1f2RpSXdP9HkBtE4HJXnCeQWOPC
RvvjLMtw2MPlkHpvzdcG872LbSp0KQa6FOJtmBwrD7Kf9z6LVSXhpjAh72oljBajjskCyFN5IEqI
SOm1/KFT4rpn0Jfj9sMYkKd/df9Qi7hi6i4HQxXI9KHhj8ubfdNrkXMjz1K8K/o+786f6lkQRSvW
p3yHPg0Y2vDUJwFqDX/NIXvIQ8n2FhUou99e6+RZmDr9Dhrk70/1cpKycY91OdkH2SirnFRsMnUU
+wq8PZhJ8oQYOeH9WzvL3K69S71slPXy7HoAXmcfZXGSAnjy1CWZ4tfx21g5rDEjfxUZdYvnWTZs
gAD0yyiedG+Bvl5zt6g0giSYGil8a4FQE7azh03sFe2dCNT2rtZK5+D07pOsutYjv/VkZa3LXoOu
8pABR97YZtAvx3mkrLtcQ850rZTXcZ1gvFxHNqjl9DUr6mYrabryDB2o+ze+7ifqLiJ8Xrm4tF3O
JWdXsneRhQXt0K48dDlDcrgHtTWMFF3zKmsOSqXYnPuKWv/LeasZtbqU3f227odjq+n2Imj6bNXE
xht3OlE6zyW6ATv6ejDKBrFOovmy6kOXz8xr2R7EuKCTFWWKS1dD8YUcLonYyBcsInT+MU4jZm0a
EKWb1LWP4QyKwCFS/ZYVqAPNThrXHqGtaYgGi2yp7z+BfpIM8PlGVjqzWyj8V4sAyKp4xwahaXTM
7YDM0RwB5JfyEJFFRbjyL4E8BNkzfOXa/iKaV0o96blfSzbs0g+ohVijetIgHVc297NCwSZq63gV
IvUeLkEK5sBBsnglfK++L8VY38s6ba7rIHVjOUSMdiPLsvnTPIMa3zadH+x7uxGnXrX6kyfIEC9k
OUaF/ujqN0VXDPnq0kDwCTzA4HQ/QsxtSNzrPfrLAVbf7zN0efw216e6cJ7P128+VdtqpGwVfbjv
3l1CP7xX3lxEa39aEkPQPrxhLq8dUoDHSx9Z/jDy8pIRfqQuA0BPSxh+6OMqZEyzNHoR8MK2+Ww2
Jw/p+9koTeWuZdnci+Qy4lO9LLKD7rcg/782onOnBYFPWFMeJObMjJTz9ZD7zVvRDNpFB0zkJBtl
/WVsDxtnGUz1tL4OI6rur/qy0pYXtVsTwiE0KIEYoGlEESBgrVorTvNqjF0WHNrcEac8ztmYRk21
j6e02if40qsPwiJ2oA5uvpR96rljIhkJowcyuiPrRhzyRla5oV4sWYwK5EEaTc2Wnm6jVzw4047X
nHYLmVW/lWcZPqD6FHXna72Oddsp0y20i+jqqYBqF9pQWluH24biR+X1QFiPvwTU9ypSELG+NEem
h1Tl+9Vk72a+5FAopGS42vUGwjpvTn1jXq72oT5PK9Ax+OKJSd9PaVRtiVOrj16XIVSJs/0vHTuP
sMvED7fNxbKG1H/nv/eNDGf61Fc4X2suk1boKQcaKQDs40Nw7Q3hpDzYGeg1iUtzZUdEJEE6vNUV
EKuKocJhZx5xGSznEeEc1KtCd9HMLTU6ZtpKzmgP4U52+TxknhtqbYTqOyNka2FVq1R3nMG+BbOe
r90GoWH+dfYvO4QnoiXV99CO0fWwmvS2qhO8fzEz3FjwXJ5kXynX8q991X6ySNMAfVD0Wlk4Gq8k
yRlocD2ADJNQnGHEqoGummyVbAPZ6rgAHWSrHFt05CFVzzC9eukzz9IkT76oZz8p4vVE4CvwU9ei
bK1mJyrZmhW4ytQmgKZGQ+XX6xamnza3CJXA4JnPrg3XunBuBcGhbe0YtoLsJw8CNeZLA9yNXxMZ
vkkIkqjXAfISn2aSlxhRO0ERmoll5+u10/mmQF815wpYk+GY5doegeNF9hC/woPCDkZ9DfgASBZG
SA2LTnutLA2QVTk+joWAn6ckKZnwQHt1ctUh+an65yCdVAwQ+cLOw+WseZvX+4F47383qz/oaGMo
Cv4+LB73lnCtreb3MLPBZy3QD+tPkR4FL2E57YOKaH/rxtNTURXLYRZGgz9X3OgdtlHB3AvSImtn
G48Z2eolesWfwpSyVU4JK0+cZGtkqh+mzMecRDFzuG3xi5RCSobBK0DQO92DiuD4vnNDe4PZlf1F
maIb+R6+9kgBfu7LyLE2YWMhumyiTiUW9WRVW7lOnuLIOJpOvvy0VoZUyQp8UlXjaMVvrW91siVq
6g8t48DrZ3FZqpPw2RlF85jM9o1GmqKiYzaHVhWKuHkvkhQNzvIw5c4ecnR5thX87Jio2DWaGz3I
gwfAo0zA4skS2hb6uTLbo9GbGMBkYzZss070PGQZMPH7f3CytF3O/lvbAik6TGJa9VC2nXOWXUbd
Fze2O22vA3R7SnY8QWHVywFQma1li3z6pc/lulNyWxZFeJnEQN7xNhxJfMq7cIDhY9vuWwvZVx5A
TacrsE1iY87TT4pbLgdcER6VdKXGGKcUXSMex6DWl5HA+FbWDSBuT6Cifnmz3qusqgoTqaBMPTtz
lQCdvklqm1XkXCzZ9D0Y1lfZJrubMTxSL4Oy06q+eRgz/xXtEHH0gkAcR38AhS5P5YHHu6Lga/He
4XOv6r1F9pFFv2iDaiHLSJ1Fa92a+suc1z5ZEY/+8jpazmvV49t9XKaQ5TJznlRRB9tPXexG5Y0a
eM+hVeOk0nnmwe2VCOzgpHIqD9eybJc9ZbODVNZbT1m2rz0vTbIrCYlxqQXojMhOcg55dr0k3gSK
sfyPV5M92aOGqA6CTFT1Zrh1EBhcxYOWrGWx90LqemP4f7R9WXPburL1L2IVCXB8FUXJmizLSuxs
v7Aybc4zOIC//i40vS3Hydnn+6rufWER3Q1QcSSS6F691nlwZ2c1goNi88ERjvmPGPWW3Ud7Ne3j
ujAObdnmNuRUsMjkXpmsx/uIRQLgpMLZeNhZXkBq367Cdh53NKRD1ruPujmkRxo1aWpcemtalxAQ
Oldq5JlRdEFj5m1KAxaOU99bd6Hs5sT3egGWAa/4aqD9O/HB8TLjJ8JA9kfT1YUnMx43XVIAp9S0
PuA946V19PiKRgDgKsMrHXhqCyCIrHCfK5vbAag6zxrEXdQQ1fr+XEZs35je6wQ2AMJgQUiQTGhF
KwJnHkAbq+KBvS2PQ+X8fYtHayDgXTbU7VRAMzTSj4ZY3tFwFnUPMJqd+DTU3Jw/lvVTkeWvVwMr
UoP0pe3seC4yoG4qjqSNq3TLwCWa4l+WRmtQrEOxTNmSygKI+DY2dxyNcuDqR0CoAiiKhnTgiZ0C
R1NF6w+O2xDaLeYmtmxgBJ+44UInR/IIUikuik0TeOwtAB/XYuzmDarwoK53k/iiJ+4qlXXxm5fm
mpDkodicu9GV5qO5/+N8iohBTrtE3K7wdn1y3tYAKBhcvgChe6D631gxOLyyFhJ6KxvNOydXEwE6
MyIQCVjj91ak0T5VGOsVRfd24vgy5tMDHQRYU0912IHWXsiH0kaTR5GGxZY+EyimIclgtcdl5KKM
1mnWtMroz/HmpU9X/MGbIyX2bm6v5o7qT1fqmXWHWnWEDqccrTdZ3e4BFwS3FACwj1Ps54kq+CtL
pafe3p7Kv8m1BLVhH+SNmwS3OdFY5Ss5RK/rkANkxv+H69yuPf33z9MPs+5zCwxlTW7xY9Wx7ZAy
aydCjvetfBj4UTZYBq9eOT/mNk/3E1qAIQvJj2QaybvEUHiDppzAEB56SdQUiqS1aahNUI9YNxEI
n0TWyICM5F6uSOETmpACNF+1q8RNste7dC2B81nVJpd30MQIoH6XmD6SGuY+aQoL0G3c80WERx4k
JjD26P5OfuRypBvUjRB3r+814ZTskOXT7vEDic5un7ubqRIcXMf/2HTlgP4dOnNatthLMO9ALFmF
QJb8y8CsekfzyUQTDHx91vimgBZFzSfHOBTu0WZS26TFhH6OsT4CK9EcZ8Oqj38akoNCJFit7XZG
a+1/j6WV8iT66thgRGvta61xzaczE6CV5axUtjrXIP735v33OOjBakAFI5np5sEHbiwaMsB4tTIB
YFa9x5GJDm08RO9kuHNAC/KQg7atiE6GE6H5DPVl0yyAcZ5MDgBzeuXKHBZ9tpfYS/s0tBq03oMj
SQOAea6emYEkPLJAzom8eKNf1pjxTvOQOvE1QrPSMw4ZfrYm3mOgcGEX0HvbVrXz2IU21CRvQzSH
7IYIhCZbrfMWbwSysktqm9YRFOHTwwyaFEvy/gASNPkQmjh0iQYW7CZha2eocfOaUjs7zu7rBJpF
B5fny1Qa0fzJytLAAZRmXbtNjlxnL7eVkfBLjUaroK+RJzMtC5J6yhZqpvDryu6WEHJILLACM1u5
r5n82UeWsUdqmF9AarrX01g/Gb1wE796lugVuwjlkr3QToY93QnueAmEtAu5zzT29xJpolkL6HSz
8umatw+TR+D6TgGLqYFhP5A9F57wG0h8bJelbh+G3PQBUydfPshtuerZ8DJnV6YsAmECNnZc7Sfd
RBvuAPVH35aGLf3qZjTkDNwt7RcpHJhvRIK0fom5LXFz3Gy3ZaD2k65m/E6hdT89IYX2jIZK7ZOo
pLWterO+E0WbfwKT3zcG4OP3XwOmBIIXbYS0DFEBSR19MhxEXkQGqMc2X9tN8X5oqiEFk5eCb0Py
fphb2YCnC2Cs/bG3+KnIgAeaQvcL8K1GuI8M0KWjiQcsX22tSaRpUvOE3C4/UXQ3iXXW8vFQib/z
yjL3MSieDugkxX9Vo0GnEp2hVQsSMVihYz4dkBIir1QhdEaHtkOT1OL5OLYTwff28B2SZjb6olUc
LUdjJJF6tEI3+1RGoGuPsqFAGzQOfDZi7W5qkLCf8RzxB6sp3b/z3CwOQAPXSH0mRXHogIjyMyc0
fJrUubkXJH2f4N2qdDTzBK1mdK2PEh2ASiFdDcEaJc9eHPYQIfdevZY+tJcZ0gAnNOA9Y9dZfemL
dF4ZVRI+9z3gSMZQyeewSayVJ7ryOXQgO1hVkQcVhU5baRZ6dnuOjiaUDby9AXXapU/bTNNwGRpE
9QC2mnfDm5f66v5f5+Z5lPjOiC25UN2fvAc8hreJgXcFzznZiu0E5TOg2CVqhocxagKyTYBczuvF
raYUQ2UErVrBRENX4BmsDdxWq+9An+IGGdp2/2JZ+tShxeCiDw07j0WTr8heFoO5LnTAyD0F6kX7
M17NjC/h3Ig9/gAdlEqK7C90t3WrLvLCe2AB58daExeyR6xoNnloWkiM4SJJJza9CTiRAM/mc/LC
43T6Mc4R5ApwW7sMtZjvoH7S3OlmET1iOwgMvV3aP5IXJsB/QpGgN5MXOwUtzOubNfgm0fkETcc1
KCxy9EC9yc+TEa0GeSClk5+AxnPOZaNpvhZZeJq9nUUlUqVkS97Obt7lLJ2qU1+CHCuJ7EuMt9cd
vov8ng5oYjfvrTSEaiOUA1cfHDSUaXip68LdUewtAjzvyIRZwJwOefQIcr/yarR5GoQ6YP9Vh8ax
VKtr3xqc/LuYUn825fQSQV0smNvsfUSnSiT/GkE8UXma+EUSQ0000tDwUYJqcwt2mwK/Ik2Pz6Ha
cHSx56wtHZxgi4hyTJsTR21DyB9G6G/QEuvggTO0X3vKQV4vd/GjyduT1OoWTSFqT/NumlobNeDp
0LUnoaR22YCEL2+8+lECmLgbXY1tprnWnpDBWiI4mn5WhQTxkJ2iJapEfdhQfOtQAf+K0rNxALOu
eASPorwH9/kdL/Gxfb2S1caSbFxTLB24nn8FhZ1xoFHTJzN6Koc78Ll3D9hc+sPcoiwZQsyNhHJF
hzxcxZEdmTshPzusXFMLNOhRsR2GnMqaupxd5hgr17b1ExoU/Tw2Bu2ahFIGYN2vbHTKgBaXDrGt
63vNUgdgzQvcRXAKbK3J0FLQfytwb0SlQHkoXPW0/6fTMoIIZIt2WPS9NnK6JOp+DbIvCzWc3MK2
Ho0L5c85FOXmJuk5A3cLdb8GWoHSuSP7R9VPCilTPh1yGZurGSwcawokx20pOouybpu+LfUhLHPP
mmcUXbIF5QpL16Kw1kLY5YNV59homlm6bZnI1x1LsNPUczTO9zp0Rs3221gX3oYN+gwpAuhTk3Y1
2YQ3zP6kTd2FHP/Rpqu56PBDa+othqbkbTf6vZyMNRUebwTRS9nyXR0zhnrRJhzHz1S1XNwLd/Tv
50t50+SQpFs4p/uqtzdD1X92kzXIL1cWm/LTKIchDjINrZ5O+dswU13G5YgMXT6ILY3eQoXqRW7V
4c1OK9KI7BTxFk92UwkkvcXTJSnUe7EbEDDVIMfELhmHqg7toBvaeXWz0ZnizzyxygONLcVYLngJ
0a//Ok+4I5qCKHLMmug0jZkTVE32Pua2ogDx2hbVqB/QS7D3TWPdL38PGoL1Cm3R+APc/kWosi1h
ZHJLB1WAt6nLkDwfbMj4fg2jtlkZbNSDTuDORuwCdcd/AFA/nCNAi4FhNVbEQdBFTXE0TfCEUhRN
cqIB7AuKyvz3SaLLTq+lEiMxoPRtlmh3qzMJDSnIM6+y2p5ONI4gj7MZJEqJZNNUzPtAdF0HuFs5
y2xyIydsoLKI/Buw1xzEQ+lPE5W3nVZK/kCHWQzO2hm7KLjZWrTXoYSoR6ui1E1siyHVPirhMDog
Ww2+1RY573IKweCohMNiO+MQo36hgHfmfjA2oLMtfLLd1kBODrinznGWNchhl4Z3YhFeNdWl+rfr
AQWUb+bZHD868M7xHaXXYXdbvPHwM6jNHl8+j92BQQmUMEq0FaSG7YWzCn3WjnnuSqjQQxyyvagA
MlEAHVLnvYlC1USAla1l4q9r3Zb/dS1ZiS9ekhp7l8Urx7ZeVWRSo4LivRH2r7o2ogIpEps9c9fr
uXgchsJ7GIpY5aigJTNG0FcNdUQvYySuUIsvjddoB+04DxW2Mh+jb9ejGbpan2zSnLyHCevTqK+N
56SIn6cscS7TiNe9JuPxjobUuuPNzgFdaN2JeniK1IsuqXGgAQXFYKZHL6P5KVF9P2RHdLjNBqCm
WgvNYH4P6by10eGXQzMoBh3Ir5e6LaUu5SCJC9ltfBhDVPElbNHnp9bQ0Xl1HHGZwlOVLT0sN5Ee
A2QBnP5DXAz37ZzLA5noUIPVaQtRbAYyR4Qh8wgu+RRxugXwQKY5zb6ZzNSBkjBkt+9oK5HRI45O
6QAOx3AtDMNY0TaFbLQtobOb7Tbjg40WMFH1W+lu1QcxGkABGQJf2DvSMDSLOrtWz6HEoOjE0O76
ShhWyTawLAaKzAHighsN/ZObVhVI56wuNmgzyDaNqqbevDJi3ycDCBqU9BIffUpO8AEmT0Py1ig5
Lt4bTJ7g9KjSxsvcD45lKeXNZnyToW2I7Ba6iKBp9DTXYOoKDTD6u4NhPYU9e4EgU3kmZy/YCiR5
7FNTtN6jZPGWzHEBIT4+og93Yon9NFV6tyv1OluT14o6LYi8FHU0dYEQ2sfLBZYlJ+fDBVBMfHeB
xO3cDahMgXpFm4s4WnHmY4i0Cw0LC4A+aTA/z4Y9CDzdYx/KZN1ZSfKtQSPHzMB/CiE4czOyygap
RZV9nrT2QgEAUDogu4j4+TYT8oDxt8bAJtgLzS/5XFgbiLvga2WBtT6fCvDDKMzKoMAutwPZSgiv
gPe23N7sXtKOmwZASeS5IA72YSoNNQJTqrno04Ve1NvC8jFN8GWy+qitV73Sp6CDXfVIVNFpmwKC
JdTh5iabnKN4PY9IBJHj4xLLOnWLQjGy0GvOWvt4O4z90O2HGtClN3sENNKRTyDaW/9zipbDYe7e
xVQimbaZ8L4N0VTdgyuZnVptQwNQQ0Pm2cbr+GJvii3ZyUJnQs0Zs46d8G5zM0cQlASnHYqsvyz6
br2b/ZdFIwhiDWWXuI7P0Dml9hS0AbFC195OU/aybFGocKIOH/YfaBT+AtEv4GmVE/gytknSCdni
X2MdtVoTJy/LDoi8y35maMY1AE3uIeVFg5RO2V67HA18ujajGaVoHPAIN84naaMzHYQ1f0PCzv1s
4P6JHJ4RHue0bQ+MAwgJ/SJ+xd98XMWa0H9o4kw6X2qO1bDXOaGhhccuSiDNnVUyMEbpy6LCrhgZ
7ReB+/NqAInLue0G0HnoEXZfcTG/dA64H8AXKf28A5ejM8pqjYpKegb0eNrZrtS2zOmqi2t4DXY+
6MPiHuiWFXmYTMaHaejYlw+TDNFqYFs1q4towXvgSubszNGTBVQn8AKJ/qDW2WRWyZ+ydrrPpZt/
z3iGTkq8vT2CX7NFjykiYk3nT+043FP+7E8Rb2v8xwg0sbl+iS7gtdtnn8FLUTwQ0KEPdFS3nizZ
tWgAiz8RoKKKdXs/gWNrgTkUNQfUE2oYGz6BvaoH3+625uXgV5UJtW2FhEjLZFmU5os1LSqBlqRF
CUOBxk5nWbQ3ZB+kEC0BtBivKbozPkR6Ux6hbYAdCMTJliGJ1BNvrAETcidgWFGvO2RXpjbVyyMt
8bYOmSDo6TupZuDPDPp+G6BHNF6B5CM6zjbLzp0S0uvjuPzex0BMCc97kbMernNstJYIS+jDKgZI
xwPSbmN3KRqo3vKpoAPozlWdG3BARk5S/vRmtMCDDZlLDVsXmo2iTbNi4HxQD+TIXlfTjPSaLIpz
UYNLlHTN+yadAKj63dHaGvYSyhEho7bMyAYP32LliNLaPDIOHuLThFRVUXV6d33N74zcKTYTCtSk
d7cOB6l/FdkzlEKL78j06X7iyfneAL7piAZ2UIS9BpRDErS5BjyflrpbKfqNpQvnYMvQctZIl2Sb
EtSJQBlBY57cicacQ4J/D+iHoFeZo/VulzM0sdO/DDDrgAP9/9xPYPq42cGNE5h5Fj//Id5WdpZ4
FZCNHbjIKtB75FmLX6nKSdJYd6N2hbKxBUE75C682phWpl0ISMY2/LlD5aUVSEIiOXAft329IpZN
8KyA0koD3yENTdv890mNYQKcV8oTklQV6G/VQQNPJeCF0M8Q8z825UghUwZFmBGwJ90OJNiNa8Nt
jmkn5SVWh3Kygq6uwO6uRnQA4N9MOrx0KotX9Pq5R62YRqB0BB8HkH2QRI4ON1M6tcVhHPS/yEQH
u/eqnaszsczskjbela31ExI9/QHcn5Ax6qdsgDho1fsgQrdQYxpr5NuVkTwUSWdLOI3NqPhZ5roO
vEw2HbFlMoJmHsYVYS2NEd03eC+Hh8YUQ2d0AEsaeAuy480M+l4AOOu+f53QdpDYbmb9nDEHUkaa
8BzckzWGv1zfhoFsInedZlx+6oYYeVTLuzAdWK54qsEeahvagZzzqOtoqITQOnld0D/dQbQ69Mnr
4lFzsqXzFZ3F8pMFLugr5ACqtm17v2q1czOCW4wiKwvd2Y0s9R2tw1r8dDprlAF5WdePewP9rmDD
xCcCjiN9SFm9p2UpAkhIEPZpzSONkhJElNhyNkdaDTmrHiT2jQSNlg29URN6eJYxYBs2x+xziGZW
FDwS0ERBifRuxBd5x0Gje0JXNm7NbVR/akCOsdJHKLNV+KOFSPhEkAvq1nqUTnd9VAJwoXKq2E4b
fpLEDVjxMCxYFfMV0AzZCQ8l8LXUJpptNNNZpyI1/DwsfgmMHYgAhE2x0csGKsCqBKepElyoSnM5
ckDeMIl7MpHT7kBgo3vmuKEIctg9iJxoPtluixhWD4xu0d+TXe+0EZI00MxCv75xbPumvKvj8BLO
mgnqL6K0igoGIisDHKlzmH4v8CwHuYryxJ2HU2jBZBsb2sErMoK7GeF0uoSCurIM+h5lKchTrz3v
Oa6EPN9SAFIz0RYQJtodJQ7IkXTmBCHsrl3jBssfyJGzDjXvyngGQUa+d6qqxI3PY1uz6L37WkDX
oLASCCqE8+zrrZM+i9GtVs5chF8bt7kfRyTkV9P8UmPDh79qJdBBMjQ/M7N4ssasfOk1/Neif1l+
xn6gWMdl3l36oUJCwLSMkxtP852MnH7f6N4IVV7225WryXx/ZUtdWYvr+1pWyLNU+QuK9u+vPPTZ
U1oXup+W5nCek3IDEjOwcc+mtjUrqX3lI77nXp8xkGG3bgCKf++Inv9hjzq6seVjqj9kIDTzna6p
v1hd/6xA25j/N6iNUOmcs6+aoenP0eBka4Yf/UOUh9oW/dvpPsnS7jSJdA4sb64+OXEIwujYNL5B
SOP1Yxj4GFoYRd96jiTgh48hZ++3j5GYbvXLx2jxYnPieE/2+wm/52aEfAWKEMUnUMFWFy5wW1Ej
09NxAJavdGR5Tya8bXVrr+P9loY0PZ6BVaKh4NMyHX3dTuerqWgMQI85iI6d2UzWA4+ta1gZxQVb
LQAThHWFnoB1HSKVhIEI0oFsbRQp1K/iugLJ8RUIo+Jih6/TIQmGemJiIZtg9vqxF+broVNnGeDv
tjYAXapGdjLMyK3kHIlT5QE5D1R7DH2ng6VyTboOpoHsAkog8xFssNDU07+TGeqikIpRUaRTQ1Hl
LOWxbvQL3ltCP6lr8GHK0WyPg2JQoQMTw4D3Y5BBJ6B/3N0ckEZAtP4WLac2qER4B7nO3ufIn+2o
eJdn4L4Cw4QLMlTgrMkLzmtvR4W/gs2Q43VBL2uHYbAAB+YxjldhOLrbKjFavia9d0MZoangbknY
ncTi6Yy8DCxuK6G8jQB2ph8FVNdBEnaeY/6JEUutGklb/0QUtuRTo5tPRepvkb/Og8DwElnzlqOR
DLCwcLRkkAlwKNEr4PI2SMYpqaETol4WqVROhyXaFBxdvijN3w6e1GQga7z9jrF9l5oaB0ghkS8A
dq3r3MueZdLWaPWDnbhps8QDk0WTL3ZXKoYxN5Qvyn6LN5j5E69vI+5hyL1MirGdDiJj6BYZ+wTp
Nthu3kjFFY6YAXag3WKZF/F9ZODBJcSITgvpTF88L4zWEy/Ynqo7TvUwz7J7/hA1OqmqLe5z7OAv
Gv7Tem6jcOEmjrl2yxgFTiXMOvJuujQS/6VU1hgY9mxUXpu45lxyU+dXsOwEGp430Eyx+qOWY79G
SjUsN/A6x2I0ESkdG8i+lICmx92BvCK39hK0FY9RFJu0BpkHSIse4wJr0JIceTDgkbJiVcRVBgWr
Pr7WsmlAvwOgUsOT+FqBuB9kLa4/T2Cf9Rs+QNMwDJ1NY9qv3gzbappKpj/NVxHkdNBgF1jQpEHv
QOuIWv1TuoXA3KnM5oh/SrdwlutW3B7JO6vKOHlRHUdwDH7zm5d+TTSMHfZ+7p+C6beGu1p2HA9l
4kx+aXvaJy2Sv53Jib3axrezD3FaCi33qWunbVdm/BBPLkh31JcWOIhHWU/yag2CH+pe5lA1xJez
Bd03x+7lnZ2+zOE/8WMKLtB5qEZbD2rbQYIIJCaHuYvZQTJhryEJz1dkuzn+NEQugTUrmndz83K2
1yKGQvYHh6HWz/HEXQuXQ+JLM+IzHYoq/4T+VQeIx39MdAZeN88Hb3weVKSXScY67UCbYrugQPs1
OokBds/tbzczl1Fyu0LhVK9XcCxgtxRrnOezKM4DmnELtrXiGo3FTtPAsonupXTVFFO6EVD5hJac
y3Zi1pt7XVV6tbjwDnoPiIGq9OJJ2z12yDlBZqGBbquKIEfRmTsDPWTLJLQX9+sO4mbSmMN7yJGK
lZZ79V+iRjnSYkV8KMKhfoYe2WJvJVSKIEhkBk3WNn/VeFc1jKp65GUItqJCAmms7IOajg6o6Da9
geTqNbL7J4hcVGto72XXUUe6hc7INiqbVDY6+9+J0yqkF0odXNPTFBu+x2fQ7as7mrWdBym+mCyW
B6kDs0zWLC8MfxpxR6ljDv2KoJ9Bgu1BhEcDQd6m7VJjS0IXs8PvLaPSH7Niyh6Sjv0gM0W5iatv
S9OUX1SU7jlbXgAPU2nmFe+a5cGwcBNAPd66kq2K4/WEJscLt7h1TSHUvHaAut5SBE0wJdKdSgD2
SjY1YbDB3rrkAVwWJQDxZQFYu+NnwKXbXTi0LIhV6suB3RLWe3uFbdGLiv+TfZxzqM824Sqe4v4+
K0d3k7GhCqoyLj6DxpDfQZfS8+NQFJ/HuEXTshM5K83DMJ1DJCVq0GNSsMHB5zMU4z05szqdHzOQ
kEV4dRqhs7Uuoop9Yv2YXEZHjHdDZrs60nC22Nd4WOar0YjCncm3htV1ww9yaBXorg4Fm8R+CYds
H/RmIEIF9FQDFpa5nu7NpOqfxdqezPFZ1zoBwakpX9EwqnvFMKlBBlZ5oUpaQ1wBrSw0LCYomEXW
eEVl2ru4vX0iM/66YCiKAHKvsxZLulBBKyAEc0dex5AvoSnFJsuxv7s9bpEdyeUqQYYEWgDvHsP0
tL09fMMpUE297wLIF5MCC5wzZF6WZzVNZMhBJyBDOppgd8ce0hg3g6qyFf0kHpM53Ig+js5k6nUX
esdx+4N8ZLpNutl+nSSmuTkY/fiD4v9/JyU90GJge8BH6zsXeVJnOntpBKhH3Y28+Sbb6KCleNu8
lqGoPpVZ+Leh3roap01WLl4mT6AT5MvQ/nVI3lswMlbd6TYcM3ScGXnUrD1tF5qqs3ji7vyAUUR9
xsMfR9wpy9WY280jICHMt4qYXVxmyA1kpdsjiOCG/dhBLMdz3O6M/DJfawBMfJ4bCGnIqmm/uU28
6wzgbVcV4NzgJ4BQaMG/QXkn/mIzh/kZym3LkoOmaB+d8nXJcQZgqR+t1yXRUn6M8N1NRDd+0So2
gJoRZxI9eCvoHIxfyg7XpLNR2f4YV/EZNLEeCEv9SRTxhrTBQqRVTrYDiosGxMkBDdu+hVA4tDZJ
KYw0w+qCOac3O0mL2Uhg4GGcpXgXPLklZINXODFDPH9WkOpYTt67/iVGB+BnP8wJ30Q979fx7IS7
xPPkFwdy1v1Y1U+dUaWnHAzRqwm6Hl8oLEkybQeOYOhsms6qZoN3l2Ys3MZoVlyjMdkMkrHG/3Wd
z/2aVzl0P2gshdmDVsQ0gwmiQtAFteeA684WWKYfoSWjHfHWA3QlznT2Zr+ZyD5bxhJPFPdkshRg
ZIIdT9VoR3YykfO/2j+sj+/4u8/z6/r0OT1CdLytPTJr46GrbWNotokv5D+HAUS2kvXnvszA+96M
LkoXZfqt5U6YBcC2I//T9iAZUROWGD6nEHpJHajCpLhL/77UzfK23DI9BaWvPRVQCFdqCGZlqW9R
V/ue4eYbspF2Qg/m0/sx11d8YODFxqOUm5GxQ2lUX3Bjo5ubK6tz+5MDlvnPScNfH8Bp/Rq2wMhU
mCeq/gTWEPtz9k/YLKbfVvs1jKZXYYT/Yhvffj5jYwwFprOoLWjS88a5JF1iXoD2HNE/jC96pR9z
AWYLiuxMLu5sm7vgSmTYlKj4dk5AdRi34LqlGKlZ9qrtgKZjqLEsMeoKYF+23l1BXy/h+RjOR9BG
PFA0LTt5uG/xpTikd9N+coBaMUOtuMuhg/mk1yhJhE4YnWgIqr9tW4jkqkGR7lpIvpaqxzXLOUPX
U1etaDjPBr8DGbO+ePMpBhBmKss78tKSMQQ3TjRUS8ocnHy0ZAl6nbyPxMmKQtCiaB6SFbHPKG+i
Dl1bACYOObgj5VL6qJ6hiZdEGxoaWTwemA7NoqGJy08R6kZXM19SKRTQNqB8vk3vukb3PacPDMGh
Uhil3mVq0KrGlFpoPQ6gnXAEgMb9APaH3yNGVxzaCY/6DxFATiEtrkoef1jDwf59PSUc+vB4ZylY
ACQOUio2N3GcFe3+kGobItJfbIsfpPog2W9asMBapWZsrcZEVYKB1RR1sObo0BAlk2VICBvC1MSj
tZhumJq3SYTWoag3E40o9G0iQzvCMY7QSp2y6tzn2QHyg84V0GDn6jD2hDau9gSSWAeS5Y0bIL89
BeQUjuadJFJWQjnJVJb5feXkDKy0mJ0lVhqgpb7d0HRX7wzsRNtvy2w1CVIaW8D7kwcy6e6AlyoQ
P2/pE0yD2x9i6AGvyEtrMNTgSp0NFzKNtYYOotHJ7ugjQF272VvM1gEA+ecTgfQHql/aI1mEXkD1
af4WpsmwowRcB4Lc7dz09ZLAGxMu7vGgvZCTvmSoxkL0PY0v9AWLM4G2j1+nd0Vdr2Obgb65zNxd
gucAsLvuTnhN8cliafmpwHsSn7LpHDUc33GLmb7F4u6OnEBIz3ccRAk+TXibjvtVARJX6QSuXaX3
nF8JNMHwEFoD0juDfQd891mDonI7Tsk30OB+tXvo+4BoxNsVMdQYnTw3XjCR/DRR1pq7tlKAZsq1
pqdsZykIvqE18g5lcUNBL7oL6sLWKqzbfOOCtWCEDNKXPks42E5zVDBypSSlpFyUHcha9s7+azxq
hifmtXG/Q+vyBAhrBqSCyvx9yAHWTlL7PEFB4+Z4lyxsKRPojGDVLBPcw4ehApfGGF6g4hVebANV
Frwee9sBMrYXcAQg52+j9Wt0vSNFsDA1Hqb+6ywtK/VzL7YVffjP0Bnt1LcUO3CrlqRYWoOWtJoW
mn3qCs3AkLztod4dDmh6Uzs73JdsyPhFYkfDlunrGKywnxPsPPDa8nsYPSoGCwraXiH+GNao1QjI
/Bam9jHLamSni2q92d0uSqv1AxiVh2wEcALCZFsxZ9kBumD5oTA0cyuBQjjHYwUYe2W41z5E6rph
VvUXS+K/knisfzYp9O4yZ4pXfAIEuo2rn73X/CW1uPyraMoU0jiZc5UMP+Zai/MzBCper9IY0/ur
2GaSBqiDtaA/fmm4/soaA6Xp8QDMFnHEvDNDG3KhlfmTjSYpCg43MiCx4blBjtzbFSIx1d5CyQbC
PJZ5JVvUfRGjOTyOBh4HngXZ4XYGF9YtHtJXgDR2Ot5SW6O9LIfnQcwQLa3MB0tO9p6rl1Ub2I2N
kckUZey5O6PYPgHt+qtxEY8nI1eRaWDup851f1SZftTBcnI7cWxjsXj/nPwSU6WefEpE80LvyPS2
TC/KcoDYfBfqO7KPnnuOuQvsQz7/1UeQHbildykNrOwmg9i5aUcb6jyQ41MdQakCUhHGOkGdEZJz
6XzPw073KcDynjLRmH5colm97aLc72Y92syJZd5rQNwuB8Nj8dHrzGAoQqS3yEEhI+SW/BI/sg3Z
BvT/rXUriSBM13fnYQRdiLCyaVOVHf5+TaUhAdnJPV4a5Rew5zqQqLS0fa+GjG0ab3Kea5DXHCwX
6n2x0o42itnx+w4U/rOjlWDCqn/Wkmsv6sTN6tcTA/y4WQdBEMtAdbE0cuOpcYVYx31nnkcD2gJZ
mxR7FAzA6BDOXlAzqCKkRlj6eQ3ynUgJ1ZXqrHeB9gaQB2PdQNEvnXQj+M8xFEiHNAXbSayib4vR
WVx8LUvhYbvFj7TlHKp4fmDafCQZsixl8kH5aIdJvpbh26I2p2++f5sHPhSw3E/mSwtZhhWIj+Jr
zEN3I11gbEbQGJ5Y6iVB33TGU6X1X4tqgpp5Ah48vNV9B90zX01qksb+mQTw7XRCQ08KZk1Nf5qn
aZkEWdVlUlshoQW4iRYO2SFpLM3P5zH1kXPKDlE4gaSdPCJM5espueZMRwLFKuY9n1BAK1VbZaWh
ETwxILwOLbDk6IVg0NCKrn3UzLT2q7qLX2Qxnh0LvV6rYfw6dK74iZapv2PXcp+cnIOH2Z3Mc+bo
GXSfuniPv2x9yiRnQWe6zpWl3XMSRttZ1Y/oMFbSA7YmRt84jXOOcnFmTXuDKlDvYt7csRv/D2tf
tmSpriz5RZgxSvC65jnnysp6wWrYxSxGIeDr2xXkTvLUqdvX2qxfMBQKibUyFyBFeLiPJ2p1JhTn
uzGY9gQJKgfolPcNInozQkjDh0DJ8ndby8BAQaLU5Ex+w8dYQh3RfOT3P87nNVij+1l3Af8GylNM
bmyWCEvvms9gSQfmRgdphAtQYOkxUJVpdLQ+0KAQ2k7bxTalwc0yvtXYdp8SP6iwSzaNAX/DaDM3
B1Wwu1EVKSp3kwDhAhAnJfpAHWCyC1eOJ+L9J2+sljfNmPfXxdnjmtg7q54+uUHIPdkOXtGAC/wV
BDHBtS0rz1l1iAccAyd8rWw7vI0t9i0bwO93zAED2eyCmqtplSahgafLWGyAJ4KowfJ8Guy8Apn1
lh5MHdndUbo3kXfFRmln6glzZOBWZguAYNrOzn88/Gj2wnYskC2iLF2zHTJNjxjZAnWZdGoS8eHS
RUZlpS5QfcBm6CGkgffJL+6tMt6Qo5dYKA9yKu4cbVfNtnkGZ6wODWTa3HhVVAXkJizLvU+yqT54
SZcfheONdxOEIKERl9ZvA+QeuREZ//iqPrDS5t86XgxrGlSwtD6o3ALzSCDHOwdTzoMKk13pieCK
7oAYEZsHhcC13QfpuLWh0LcqdKUC05UKdKiGeo2gVXB1XGUBV6O39uDaiEF/hdIDEDK++2HXBOaS
tqqBN0fIZ/Ux2CwTtYc+GuSNkc65A2Z4uCsyVV9tBoX61i4YxHdAgWImzXgqA/OBWkyb6Ay8JflB
Ml2eoIfSJNQhjCjbmRXgdzxsxPssQZ53G1sikppYfphshYuN5pDZICRcLoXcEj4NEDQHmm0Y00OY
pu2tBanC1vdVsqU7qtS3lZmIJyi52RdqNWHQXUUtwfuHPjoEtam2DIiLbVoG7zZUrj6EpeHP9yKq
asW1mpw78qdbEeTx7TaKVb1dJlJhe+9AtvhK8yA4DPqNkacIMoFSpdL8V1aW/G5Vyu+9HuLdbQjW
erK3zONrq7HscxOJ4cVO4303+tZbriwoWYtm3JNbhhR6bmFj30y9ffqfpp1so1oxBRoumrYIlTg5
BAtsDOkcUDUYbgtv6nbEQkbNFLH1T81YN4myzGzqcLv0hgpBCVP8jvBaeOmhKXRqM3xLaroxouUl
81GIoHtTT3NExhVwibpppsAetpqmn5pIGSTXrOqyuRmNyrxGlfHPPBMyHrc0Et+pFbWed+s78wuf
pumlE213Z0BHjPpiy4nvmzy4Ud8A5OJ9MzrgDMAVwahRP2CBdQhBsPKSGJMBTNG4o76it61HBsJA
Gic92TyNXbKmvmqKkmdW/K7wy9urFFh3GYr+SRUiAy1X3p+ZJncCbNg5pLZbQUsHfFGzC6ppasfz
HqiVitwGBjCxdtTsLWC4RRbcqEWDBBboKwQI+jM1aUruyweepc+jpj3J+yZ7NHTUVlSxu8cCo4fc
TVwdB9Tu38gFSZn4Bg2K4zKgK1pzj0IAICj0JHSQRdLOk0RF3R8dQJdXYJgIkMqu2CqtA6CZK9c1
VrbhxRDZaoONK6fwvsrL8B7VkvkhgbzRyiSf2kaZnajkjXrpQM7jSQQRu5+dsgYPlwa/gXneLABT
kull0WEZtFxL6MtYKShsg0x4GxRcAUMSRKZ99vDH+VgLFCoBWpvan97+QzLmW8kRBK86c5/KvD8w
VAs9RbH3K06n4qcwA2QOePlSgC7tbw5Zw1+CsaxmB7x4+0M1YtOlZ8ixWXrk4JFZJQya9sKKqivP
DefVbndTWCSvVT3UtyGJgNPWZilUvM8AHN8hGeW8LoPem1itp4hkTVN5nt+Mgx3gHkniEuV9kEf6
dJAhAG9xP0LlFx2NfrfSGWTe+Q0bnsQZgg1ZAtvGOicry32YC6jheW4AWde83Xqtnb60BZaCSRd1
v0rEqgzbdX+3SGNVfEzfvA5BjRz4bOy0JbaHWH6frKpBsZ0eHkLsZh4++WbzgpRHv01zrPYbjYVg
Gh/RNi5el1zeqMVNsClMXdaurdECvkP3Sl+990YRyuVrrwRiSg/9GB/4g9iZARhME1BYIxaAQvhe
16jkDmhVcIM8IW/vgysKe4Ge2+Y3qZ6pPwS328Z2gulMA3M9sKPilml4rvNkPHFdVlF3vrh5+oya
EQtxn4b9xZqgtQ0WDvAz1qW6kBt5TEZU7jsJstgjwEdy7XtFjYznaMy1AWGelqvEMtW91fvVDdgX
A2hWpE6Zqkr8PistTvrvCCfKggcQAoLDPHd/8tZvz/Rykk0S3CCDtu9ivOnXjR31OzDpNZtlqacH
MJV3ZzIp0PTtTN8BSBrh0TZlw7cwr44g3jH+sTzrAuHS6a0Fs8Cao97/DrxZxsGTZn9AeSlQm3oQ
91C3mJr1cRri8m4KXbHKRhFfc12VmiWARytIAs2tD7vXeqLdFKo4CQdcigvJDGCh0PUxJAe7qilO
1JHj57Utcxc5fjuEkqs0x2sNhrRX+btSlnyN7CECRy5Y0YI6cF5b8H/tUksNO3ICa+v7GJvV7qv1
043yg6pF8iBrJ36yCwfA+NwEfVWTJk95WzYXPHHeqHOK4+oKiuqrGFh+ccYs30AZFwKLuhlIvAFX
dEqH0EjxCNM945Chh0O4Uwv1sC0Ze+8HIHH5gzvy+pYDP7rq+sD8GjeDsSlrWxypmSFjAXVM9ZJZ
egsGnO0qBjPM1zCtB2ArTP/IYz89o+qUrbEcWsmsbb9MRRRfTWMMQKALGACEZLuNUfrRqdRN7dZq
NzOq4yvildBEixokw4DC2oDKJj5R88PN0rMBLAZuNAIVTM0PVHaAYasqvwcMMXUdMU/NRgFpJf3b
EIjygoo4tvnwQEoCJQCpUmumPcIOlPLkAU2i8ntUv89BHgYU58BFBI5kPJDMxw7JtO1UowZkKGvr
EaX01mPeBrsGUco78iiS1AHiIBhWiE6BZ5enbFrhaTMeydl1UJPdjg0wVxhKIxo9J8KRzdYt1VSs
K2bsht57s6GpdcxAx7TqNDOMN4XVmZoQqXFePNm+N6NhTHYJSpU3Q92yQyUgGEZ7dYZvfWhLlWxo
I0+91KTd+uLsdio8I6iTriir1bkdqIJT0e+SxjcAUi7kqXUd/2wCtTVnx7IQlFwDMqw0gOyUOmvG
IdmPwADNMy0D/pwTkSKoEm6yGMseOwfQLS767D7I8EYbJv5QhwImYAjOg+1/W0x9yiCJ4BZqHXW5
TNc8LtpNanTZbm5X0aQ5yxPnOLetEC/fuhQ3mqIsWHY/DhL7Qz0YeLt5/hwltiCpG055ci4ilV2w
2nk/TH4KsM+f7bis+nPRnMlOI7owcECjahLVjHPjGmw+9SEEgzlqKZ3QsFdk83QH/v3lWgAUtV1o
QOgMYXSkUYG0i5PiafJG73loAZMZkzvZGt4zWRxjOoI+Qt632tQ7Zr1KK8nP5CGQkdg0LZTQGqNh
WFGhVLKtwSFFQ2NIyZ5QjBWsqImSWOv2v1yJO7W8TwBxaZCFD2TuoVJ6qotzpw/J4KAtx7gAZmgq
znRG3aUrB5ATOwN4Gz/GRORO/eRZTRX4fP48pX6j6estpLSSvZtH2YZ0w4+Frg6r8DvZ2I2prhIA
/KuX59kmN23nPLDynzbM5MVS8v0Qpa68kI354Nfz3PxMnZP2kGBrQBztw4V6BlTQgdIZvGqF8bCk
qaaex2dzrN/aj8pyF2kGMlGaig5GB4pK7UUtcqWBU9zNA+eM1r9zLdP/51xk/7jiMpf97xVpZlsI
54xabDw+8TCqM1TeEoLX/2hiu2O/pB0eK0svlhOfm9SLhHic283V9Qx1Hew2POLVdursFIgdss2n
PgAqx9SyTmSjg2AV6pn1AWUGICl9jTvsIMDb1fLxxQD83k+N16qryx/C8V99/BB+gAp6PgGedD75
jy4zHPgXSGWcdLfQI/+XKf6/+0ACDFVe4O/eetLzLvXA3BURPRRxHu8a6NTO7BAOh7JLVZnercNX
/mL7z8lkO69/GxT6djOzQ/z3oCGtnNfIcZOLEii+lIUx3NOhS3gOrcz1YpkQiLtniV6QZ7EWfTU1
m6WorL2VYI/KlDV+GprLtRHWZThP2Vvg6jAHHZTQV9Axvfs6jK19FoIIlmwuMpSrpuMC1KCi2vao
qT+GvM2/jMa0F7UNUKu2m04WLHYVle92Dsa2Yw183RevxB7yw774/6e9rFG/RtmrOfGls1egvIQm
8zgny2rQ1l5k0Dwv+bO8t+t97/nDesmfKaQwEYVN/N2SFJNu9JZH7nAm02yP12WIijLKuU1GmF1i
p3peLi3xwNnXdTyul2masP88NXWMVj5PTROZoHK+l8xeTxYqBFs2ITCYA5JyyyvG1kbTFqgDGMLb
3IMn1HhEXctLoW3k19ghFBSBINnTDPNYmuBjFgV2HxQ06Uk/DliezjMtpmXOOsn2eN/wM3UCB/aY
erm89Cjj3wwFx4pbL2TmlQdefNXoIjWrTT54pg9lPoKqSzdpueKJCLk2FWZnsjEfBAcAhd9R5+ym
52VIhe8Wm7B/L9Mao/95WhoUGAhmparNsI/CMoim7cFoTZ106D6mDVtsFcYKq6qhM7xj1WFlR+sZ
PwIOgpq0nqEm83uFQiSkJpYm9aKWDfdLdvEj7Hp6VBDvw2H6HnTYEkXc7C8gFMcaj9pcG+mMDkko
IBGbNXsaGoJlHa8NPYTaywxhCYJ/p28e/7DPM3+6yJgHyYr7Qu0Q4uiPA4+ebLc3v3EIsQahl/ws
ZNqvmyH1bxD87S6g8UA54VgG3636Sg4eVInXJQenfD1U1VVAR2RDHWzvQGPqB5Sd6w2rVXIN4qi4
xROwB0htJT+Z/dxX1vTdQVH6Bjq2Qi+bwz1SxIg9tBDuxDt3/FaYbrtKMie6F4K5N+rAFgC1FbrD
QInd3FEZ4F8ObdRRDPWJWzGoFT0NgRpa9Ug21XlA2Y39+FgjMrhzIkPdhXls31mN+dDqRW2KVBK1
VGfEOwOM+VAEhshjxLl9QlTlSEUtS6ELNaHu7J1Afj53kj/Z6TAitXTyEnb4066nBTu0cSqt7vDJ
X9vpAtlkxGcU5MydfwxH9S7yx6aaP95Sb0NugESK81Tl+2VaG5j6a+qrdW20w5UxJHQGYPLv+hCv
axSaJY9tFgD2W0KxYWgCsbZcq3rlbYMyPtXk33wfKAClxM8gA3mSYPK3dMUmywoO/dBHJINS7FLy
dl0FTvgbqTPAuPPsx5D8Qo1e/eJKOW5jPBovtSnKs4Xs6m7yXSwqQT6wigq/++nY0dqY8uI3OLi/
SG90XwNjQHAfkfcbM0zzWLoo3efYkz2kwu/XqjOtb6PbHxWz8t8mn05yDOpvAG1CoAvsh1y2q1j1
05Npi3QfunV2qnmb3bl+HG2soFffgKTfj1WW/2OO8VeZp+OXXg0jdp+WuASWdC+4s8st73n5yiXC
gdrV6aZjwv34XDeJt66iVIIC22vPiW9NT11rPYGnw/sGjWaoOYVud4F+WPUImrYfZMeXQVSmr9VV
gLbuoWljAKkTf2MEKK4DAWZ0MwqRXGsrxmbfcfofjbdlaSJ+AlwDmSztYLds3KOGMt6mdibuUfwi
7ssQBV4IOFSI13vFvQXtNX9VFfjEU35HJtRwGchMq8CJV4NRHiKjS3dKgz7wrzYebD9PVggbq5Oj
33tzR4hqgSks76kVs7C8FnZ8XQblJd76Y5yAxPNjIoGE8QY3U7ozCCKCBfX7xOTDY6tdFX7zk8je
Js3HWWVyPHfFSnia8m0mfpuP5EOHT+1qiKZzC6yrtPwTJGxWHgOLR5k7txmzMEEaA8GBdEcYh0jY
7RUFGl+ok0wstq6207/7t0C4I00WeWej8b010VG4ZfO1TFzr0UbQ7PIXe1+Lz/bU7r56efvuXwMA
tCb2CvxuvgZhaj8OEaqp5kiWCPv2nd8VSZALZ+AGJUwClaoV4F/omg7cE6F7jz9M+dJDkunQoYR7
142O9XXCgzeSPP6BVxjoU9rMuIzSm+6gUu2DKAMFyXokcrrly6BHtiUCQxGr5pHk4IUoAqORDhAV
dzKF6Dj/dyRd0+SAKNJIL/bNry3AR+SAlR5qL6JtETXuIxDi6Q7/jOCisgR8wxCvPjitUyEvEDtQ
C5cm9Kgd0Ks6dvYT0kW7seJThJrEeAuOLutn6qKyEIjZ9Is3mWoT2Mq+K1Vk7Pup706s7sYL8uwQ
H+dl/VjjMY/yvF68YRnxHGYA967ix0k2YAyreKVVRdy31jDF+m+fbZLOf322qDI/fbbEMCCyq2u/
qHQrHtpi3Tpxd5qLs3QTqPnuRGVfrW08oo6kPVYqy9QKkVVQyFG4zm94vXUSMAbMRoa07dYfYmOF
NLbArrXjuwFiZut4CPFXJ2NbJnhHR95l0ipegz4IafJdG0HsnFfD3hm4OBmAhFwVk8OVzugg0xIM
ZSFjm6WjrsMfSWuGq6Lhw85JI+fo8yp+9Edd0jaC6hfIkwtKPKtX8hhdx0Z+03lB9Y9aQ489Og14
lDhLWv9TjH8+JacJTpQC4Gni7dQQY9sPNroRwV2P+6hBCfNtrWHFrdN2K6sDMrAHLOiZeYBIu9n0
ldxCEzSnXlUhAtdjr5EkXXfrtFsfoZZPD/+b24A7fy8ARYSMFZcvTVHsUcqNvB7uvJ3txdO+0E2V
V+sUuiGvmajNU2YzyI4bk/lmesM/Yxr490g0D3dg00bFuvZ3rICtW8mRudLTFlLsyX9M+fu0JeLG
h6lAZTuotcGwu/OBGVsju5gcaWtLzcpM0+O88dW9qNhIPjURy0yOaW0iE12jutQn4GqUeP3Ksnpv
G4jAvHiEdsVLomc7lGfcv18R6jTnqEOcJp/s7oIiE9BLFCCqvkCgM7R3UYWi8pIPakf9dDB48j1l
lb0fhC1Rw4JDIqL+WrZ1iVL+3AODjM+GFRmTsn33cZiU66ptkf3V3tQheTSA/xJKC1mF5C201uVV
qhBgQuhLrbsSEo0qA5ofqXucYuXV7cD41q18hCaHFRkb3UNnPpAyx7Lmd4u9smxQf8y90tlYFYCG
A1YGHl7j55ZuNNxC8bXLXNxzdBr7T5WTp1A4Q9ycDshR5Qoh3X/bHfiFBHj9yfJpJLWnLLGgWb6m
uZYxEBJCKF4f7II7W3fIWX4DPVi3M8EFfqus0Lma8sXScC86kJnOplg5a5aOYptgpcKxBwn9yxQV
a3LJyDYGooF+T+xulxmaxHzB7iQGTZ8vxcqAKtkp0Ac6izKvE2BSYDBiPxdsydpNjQv4rvbyuAul
83Y8kA+ZXK/8dzRNubTJh5plWXjueulhFi83FoOgZKOQMFIieT+kiEY2qJdHOx/8GoRD0T+zLace
cvcaXu76wvhNEchPQcosSaDyE4M8vQOa/YK94+do5h/BTRrse9GLkRhfgIJ2rrYBfkDlxCOU4sf0
Wo+5APeSNB5QhGav6y62EePJoxUYI8WvIcq2ACkKYD8SCNd4YfyPTOsfZcS6r82IvL3BYvMRCx4f
3JOtif9jmR3x0urBgtOgmp9nW4aXK+4HT+BvkarxMp8ajjROVoM1lchqVBLpHjowBWTWCFq8AbvB
LrFRtAc6jDcALx8g1tk8+VMVXFAs2KzJbkiQL5ZNXN9loTPdB96A9YseEIMrABmj0ju7qC9+9kvI
6SpTvETl1KwGMPJd6DAqo7iY+rDYqCmVbNdebu/KCYBwJdpry6LyJQAK9rH1w7VpNzFwLZuGifzF
G7ryBZFXwBsr+UiOUZnfgJLy76jVpM2vQdTjPAn06kCrmse4D/Wcpd7Q4kGkjtTMJ2/aAAvk7qnZ
+RXSgwhw76g5JmGL3Vjjbxx9UXCFJkdkN5w19SITb5zqEvQW1OuzPrl2HVao1GsOdnOHkMEDdWLp
mqwqbzQPhWE4E9iWswYFGc2pw+IAoaQiC6/4bYVXOjNU9RV82epgW6U3rew67BGAH8EEbxXYGBZQ
ZtZndIigCnAKExyW5t/8lmE0glxo2NL8f59queQfU/3xCZZr/OFHHbxV8thbT2EMkWUDKiHlik6X
A4g/vE3pVMMKQgn5eengCSjp67L4dwi1l25fz7g06ezPC+QdMpIWB8vh/32auP74YHQV+iSzcbkq
GVlTu+WKudbDJBPs3fSHWIZQc3ahUxpSVekrlDfro+Ek5X0HaUgPqaCL0IyddKhGDygQI6zWo+28
2xSdpdnOgKjRddR3ALDRst01MkOtxMdYGlGmQMsN3L4u9slE7faU40lEV106RtDrKKaym/BjrMxl
3LNtViXBer7ix8SIUqFwGxzeiq6dS4Fdcm2lm3kqGhzLt5yr+G6eKpdWtY0To55dAiO4OSAh2oNh
Qp6YNOVpPuN5/372Fxu5DL7Lc9zYGEcH8XG22JieZpmVOhZbDZbQderijge9W/BY9RzcVDGY1KkZ
elnwKG1IaKvMvou1Rw15tUPcef2aOmvXDx5LxFuKWpnXeZCSUApEEQ8iX4CICtmKO99xbqBJqX9V
k3czmFn9ciW/xRwnAhY/TNsLT3JwMwVmeOTN8EKAdIKhRxqLjkjAbF9M5EH2op7uUGW+MkdsCHIv
vQeBnvuQJim/4YG0pRYdjAlszrnT/erHKEOmrwMirwrqdu2zECwGvIjOTe7q/XzN3rqPsyy13m10
1ucue4vjMV+ZZcHf5t5ob1rBUyZl9uB5XvYA3mt2abvpTCaIQ2QPHYD4dyGeZVDNG6I1ufX9Qwwy
pnvyokPXtIfMKdWVWkOSZg+NKF9LLsCkoWcm09CCs4IZdnRcbH3pNGs/NbM9uVBHLgsUXZQo4iEb
zRnXkBONOjfbLFeNuHT22QAG6mW+yMntI7cG4LUsHx84LSf/7LLugYbRVwIuooZSafVpdqsGDW86
f4TlK2TYUSqwf90Wkwib+yHg8WX5ZJKHycoCTSJqUvEHI9+WNeHKMBj/9K1qOwSM1AZdFbnQIZjA
AdJarTV/K5qU9wFE94pCrpfLmp3wD0YN3PryTfumN06mr74ufzgESMH7L/Pj8ukG4QV3ZfRGc83/
w2CodNR1vJubU+WewLChdDGNOnIbIglGWQzf07Z7tvMie04h2XjipgmErrZDz84xyu42YR0O8Kff
7jpQGR39onJfJIjuyMlktrXumNlcE8czNoZXFisJAb6nfrC+qG4UV6VbrAqmHbAiYE6uA+upYUNz
74P0qvMz64lMvQVqr6iIkjPZhj6qDkVSmut5gGdHT4O1C6W0wMQJiB7W1X16pMnBiZudEBWxVtSk
AQF+LAazhgcy9RNCifnQN3uaHNUmxSV1xD/USR/XSKwzUrjR3Xz1zlFAmyVsS5P5PFM3061u5E+H
IE2/lxm3LtQasDzch9zuQSeCLzQZQ/QApMqGOslUQiJz5TbhcKJmNlXOgScI1pELfQSFyjhzeiKD
waHxEtSTeaAPAFoP8xTJAVtJ7KlU8momTv8wuVzeV5P6Faog+App93ELRcDxEA1oxtLYgHQLGM00
CC5VU0CBDxXUX8FT6IISt+jOVZ8AumY/zOYeCnyyrsEXghjN+n3HDQq1w4zTW7D5GVIf515Uq09A
PSdtISZuOY8GPnYVha+Uv45M8UO2snyukGQ7yBYSP4jSBs/agVLbWAP+cNtvBoKcP1IPAMhMub8z
J7/r8tF+k2k3Qg/UFg/MSfq9X9vDKaxZhjhFZoI10B2esxHKuAICnT/1cGiUur8TDOcFgsH4iYa7
0Mnx08hNlCToOvLEN8BsYWUoPsvj4Qs0KsDlDPvipnT1eR5wpBERUJvdGGrvyQ3VEe+zjdptmS1J
f4ZEdADJ4xE03yjvMFbF+KvgMdClgf0K2eEaoESrOLRDl32pe/fCKyv+gXqefF0BHn2T3DavpTUi
teaMyY+PkSqHGAWNLFkE2LbjmBsjTZEgikT+hc5ExLL5TP3F9je/yLRMPDer/FOezWDOeAYz2OFT
Vm/OsXnjk+FN7EjptbmXI0u29YwaZSYfOTpyplnyuj2QfUjzlZiQ2L1VfVXtGegHXu2imvmsWO5b
28zxmyNQSBDnzcuZzwpradjTDgTadmB80f4+4mSoUgNMwRtL8CjblbK3Gju/jlkAHuw6zv6Htlqn
chUmMjwHGWRHAJXJylsxeUi4WGpDHcgTlrcEGoLOJp2GDTBU4XlxC0cv3o1RzteDi2pOBaDGWRZ9
/xwrW2zBUjbs5uYEIjaXNfhINu+fpbImELjmF+qkg+IgDENR1wO1aLYhs95ncy31PlvkGNGul6JD
xMu3sxVxZkF+6KJ8q7lRqzXz9pAGRbOmJh0Q5AUxZ9Te3DoAYFN7tCAQW7taSoRsf5lj9tAD/nOO
v13FqaH9WvXgnoxHt3oyMutM3Awh1EkPGWqttoO+KaDRl+hYtLqrIdr95KrpbEL8dYuHIz/HbRSv
O39yL21WOl9M0KXPtHVSlCewUFabCKi5r+QW5rV7scxo79tlj6J69oPumLaFcEWNmMVDZ5rduYt6
f2NGWfJDFteydoJvfQba1ambkpNZ5OJJD6T+JiuhoWMDLuQkGTtmOeZhrc1+RQj4xHGnfiBbqta9
G8T3mW9ZEHOdwDLqlBNElLN3Xw+KLBJyjGJjIXnag6EX3B+uuRnozMFWVQnpI1yAs7lXnznxd68b
oOLuo0xIH0CKKaN9C0Dv3utcJGUlnkQdlhHg9+fTPsBz5qHmSK1rvrT5nxF346ZlCLrS/zKP+/QB
ynJag+veC0zvWw6uXYgpqm/2NJhrmaUKWnqROnSsNw4mMp13CiXha+Tlprd6GC7EoR0IsHcmpfpm
1jnkIFF/Yai0eBYovUfpNs6ipoJsKB7Jz0Yq321LL50J02y3SjRgBnLxoESJRnGijxyyPL+wuvk+
f2L9VVgFsi/yKGJ5gGJB+hIU1aUsjeA5BeHTCU8UfReq8Zu25ybeFnYcuyfGQZXyn/YJiYxVabX1
AY+/4YoF/3CdPKagD+2W+8yuklVtDhAhoB4eJ9Oqq714X6oRumYGdBD8QAe1dHOx8SwfD8C2NQ+9
PrQg1kf2AjZqUsdiK1ve7urQ7teEciO8G/bAD9xl4ZHwbYvd4Om0N4EdXuVE07ooWwVO84DcWrsV
Ek+PyLDsO5F5xjbRZxEb38/I9rdeAEtBnwOs5D7Fr+fkI3WwaydevTSN+OUgyvgrqdsdAnHqm1WE
2Qb4qfEmfR+RPatsdyLnbG2LyViFfmFdfGJEoEAxtT1E5LDOiU5kogPXUWQ6Q5oCWq7VBCFagFd3
KZeoVtYFdwTiIhsIAKB/47ArAjnlLdCPXyHtN3vqzEPqengkV8aQHV3TwFuizqCB3reRCzEdK/0V
4q7wbeZ9r4I43VieV9yCzPTP8VS220EKiVpv1ItDzfOX2xa/x7Lvnv046fZhWBbHqPCglKYnI4/J
geJ60nrfEdpPNyGfxIab/ngAhSBh1OkQCFFvQ+7ZW2oqFO89sncH1/H2rCgAFx+7p0mEKO3PkuKI
nAYKDKHw8ABlkHdbza9GmB5FzLZ/06wIHbxqdeekU/FcxOYGkEVlPCG6hr+CSqJqQ7X/GVJXB+R6
bbzCoPIEIsXmIUYwZrZRkzqAbu8OztrgIEDo3d5+QRl4f3LtSnNT+wgfNpCGWJoMBIr4uzrX1ImA
kPZZsM40wzikWr+wtomeuNfll37MwjUxerN/7bJ08kvpaHkmROC34PLNIUpYrXDbWj/AtyGB+bfz
ey7ZCK4X/CNyL+mfTL8B4ZB+1I7xu28fg9HYsWX8GFsgr5YhElnYG07fXBPKPIMcXyEX824nIAY4
Mmc7+U8iDbeRMaHGoOuyg6uSeIckB/J6/oTnInLlYLdBUUiW5wcrK7qv5BF3ibtPIc63wmKrWM/U
851hDvu/tol4HvkyVMl4fnCwGajhYtZC/Yz+pLL53KReRPzVkf7+daL+q/ePsYtzr6eqfUPup2g6
qRFJV0ih1+cBEYCdaCznSQASBpljMf0qw7tqUOE/zlT/djzff5G5hZ1lNIQXoMCbeYwsKmMrRlQq
0f1mjm6zT424ROxJr4GkXvAofciDyVmb5velZnqpq65AJnEsaoj7uKi8VqxoIVA8yvdK7MUPmgxY
m/fFi2u2Jn6nqgE3TeHscg/g4iSrqyuK4MUWsKf6S8Otn1TaaLCfeGxlv5YxZjLFGyP03iTDP5Oq
1oAwrndLM2iHegd55HiX8yi6eCNKr7zhldDvZdlDmi4Ox5vv+upiS2xkkjq0vrfZ7OAMT+ZgrZAt
qIEQwS1RYoWJsLBbXUiGptBNTzep1+lR20m92CvaL9T7t7EZi5G5KAQIVA1xwzIB60oI0Nr14J9r
aWKpqe2qYSAMGLu3Wvql81tm3H+EHu0GDLdR8RBHuoBBJhcwdXvuT4Ea4g1oNdw7o4Lq32jw7CXK
y2YLJanpipKv/MSqjO2nqnTunbTy1r3H4rfeFo9FXrr/h7HzWo4b2db0q+zY14OYhAdOzJmL8p6e
FHWDkGnBe4+nnw9Z7CYl9ek9HR0IpAVUrAIy1/rND4j94Bvd9ntQ/jncDlrgG12sIeTPuwJ9BJdQ
jJuezKbzQA8Mz/LnL+s1I7O2dlFd3YfcUUtv4XYfswxjpHdDorQImq3ZBojhThgSvTeohYHhh3KL
gg1KVAWofYIri9IM+6MsNmP+VpTUQ94OH1vHn4uyNRLQw/7HsfkERqfM0hXStieztrO9Oy+wQCPi
yOaUaXCWZXmYu3j5lO2j2A5PKotPqWcQtf0fnpkHt1Y/GPdiii9SDEHPen0LbDTayF5jOv0BS8+/
ZW177SWrtVGn15DQa165/jUX+hXXXlldWJvWqfU1EUoAwkMlXkIdbTh+195dFtTocfPwP8ORIQfl
dQFBl14/T0DFMUes9fsmr5tlrmbDp8jVv3SuHf+hlQ3D5zyUmZRslUT83XIxWh18U2DI5vOb9mu0
UfqRNEmnhmdPVb4kimdcF5RdrKanPAq+yGWa3CA4sFwXjt7FB7lYcw2+g5Dhi7VU85K6Xu3gJWel
4lUxK3/J+mZooXbM9UbvLN+7ynpsOhNeDG65QLB32kKaSV9s7MUz1Qm+ph40aBsttkuUBP3FgUAN
1KAJvkZYA5gC7Q3NDr3tzyNjNZxus1R/yVjZnJFgys6serMzO5BoZw7Ks6OH4VGPwo2vpeVDkkTd
rRXbAFp6nEEHYi7LyhNiJ1uVzmxOvu98vraK0fpeQ/44sjhi12IZCpaXRMhkX3lAuG5j9plyI0th
6Vqrf//rf//f//Nt+C//j/wWGKmfZ//K2vQ2D7Om/u9/W+Lf/yqu1fvv//1vw3V0xzQNNCxMF/UR
y3Jo//blniQ4vdX/FTTojeFGpD0YdV4/NNoKA4L0e5R5Ptw0vyR06xo73Z1VFWDS3zfxCA23be3v
pM5Jn2ffOmV13cf6fRAfYaxsY7nC6k2z2wE1M5OLNQXp1pG6ctilGotgLMPt1WUwDpufyvCILwFA
mPdlRhSb0YpsTIpBCMpE8uDH3sc62blMk5XgO37Anhj07Hwws3Q46/NhiJpqk/PQQ5Hpz9akaj8h
pp/uzE6wYjdTqwKP5HTXLnKs7CwnwE1BLP75oze03z96yzIsvlmmSQ7aMn7+6JHHy5W+tq2Hpg/H
HUlgH9SUOq1TQylfq5ikybyc6Cd40KVjVLeyhwXnCaq2ACb2972qzFMOaeB8mKcXs8yGPrSYFSsH
06yD1ySstFWkx/3ZxhLzWBboZIzkpp4nRJ/5eK3vc1f0p8F4z12Fh9OIn4wn+TNTq/GmDSL9YBga
z1woDfZ/+F66+q8fjiGI+vLpGEBDLNMyf/5weicuHaDz2cN1kW4VJrz83HgmQ5Hf4Sjb3UHVf5KP
w7DOlI185Mni3Au4VnY3FngVa4H7hRhwu7bMNEM1jQdTkNWYNZhm80lrq7M9rxF5Kd5nkchfTKXA
Mqjo6TrmxrG2bwMlr24B2m9I2JsP+aymX6Jti9xB7B1lHZJh8bYp0H+UrXJAFQ4bc9blJ2qGa20V
GvD29HRJcCraT3aGar+XQXkcPDQz9D6ulrUHizBoHvCuNx9+6Wuot7Wl7R2cO35Z2kuHOa013cPc
KO3nps6HndQT9GD5K06qEf5R9W762MwHIoVFZUYIgFFIQ6tbdFAPD6lbZI9aq1YbRZ3ytWyVo/s+
uY7OEe+9ucYbjUITa81o4g/i8l1jz09ltdnIhlITwX/4RhjuT98IUwhH5X8Tx2wbGrKtzz+nD08q
nizaiJSM/2DyisI+TgyXXkVeWfIMw/JZdWvti1yEGUo3nHzTGy5K4LJEUyqsIKP4LF1lry6x0jz2
ag8rTyu3KIpFM7u9hYAA8d4pI8xl4vIoB8kGWfwf666T+SL2tnXtgLIZdSfZ2f2kHoXhqEd5Zgyx
Xi6ycARtRaJI7Awn2r83/9bnWmFU7fY/PHt+fuzPHyYCUJYhLMfVEKJzrZ8/zDiohJqkwru3h3ok
FZu6CxX+wq0WKi6g71Rdd4mbvebCXMu1ruxRVQEsvd7oUbhFeJY0YuHAPe6KXU2eYX7OVvPT9cMB
ktG5a/Fyo4OsxuODoJMaEE7zp2xZxSryrppI71Q3Dhcy2CIbRKq8NZCdCYkSIOuuGG22jIoCLRvP
Te4scC7//Km49m9fMd2whWmrGpK7wtB/+VRYURl+1iTWvcAu96zPhhlIm8RA2GaXW6mJ6ltRtBqK
u9CaktUH6eUcQwMplyzr0M+DGOsgJS+llT17BAc3WM2qriIFLe60XkooYG4iz4EVsn80Z8Rg5G/t
trBf3nvVFug0W2Dd2M+hocKLEMUIFX8ni+1c1zswlIJR/61O9ivmUNO189xP1o21w1LbUF6rWd57
YfuT8cBjGF8RzY9Q6rLKvWwJSzy2vAobLtn6obdr1DUGuYZ7Clpt/gqMn/k6FZtIq6ddZgJUmetF
Plg8IwgqoprCjh/BfgcwvuksutodHrSZQFJARCZ1y05pLs1t/YiDUtIQlsMiLPAz5J171dtj7l1c
2iZEZn5qvKOT2p+SrG3uZVXOq2uVkMPYyKJsUBMoVEL98s/fEc387afj4rfhqpgLuKbBLnxu//Ac
Gl3B627Uy/sgUOeoc/YS1VX4NesBHXqDJW7J/ITA8wAAo68XfC1QxCC/770WpJU2+KaikmFb4ePP
I92qE2xgxpObKiEcV7RYrD6qiEkhVyuLTjitg6KdHrrARlXEzzbh7IhX5Ep+RiYWqOlcZIfR7Bx7
VrmZi2mF+GjpmMNOFiEavU0pi1ghr0OgZmtH51suGUGhp9XrcLKaD9Rr2OKsjKrqShwiUDXtEwOq
25V6baYISeAEpl6p17jN5Teebn6gXhf+UK/bPm2vl5DXGSHmgPvWYvtV0+z2ztJc/ybu4L8OkHhe
9VbDKVyI9ARCwX5U/XLvBYX6iqpIs+GZ6m1ltyhC/7wg19U3Dninjh2ErLeM5sv7tLo/EQGeh8tp
izb3CcUXp7o1JnCjWDeOZRc8orlugM8hWlfZ9X6syQhAK7CXqF+E31k+ZYt0Kr2nuJu0lacMyU0G
NnTX5p22lzOZDRnA95l6kfr3bjFATsYnq/OGpYZpHMFpuMnOfJD1ZtWM69rU26VqTW91skH2Gxil
C6Ff53DCLSZW9Y3jE0HJjDb9jAD8QTpDNlFzNIfJfQXEaC0jewzgT2CfajeVuhtCAvaqpuvcgZN+
dsL6UHvZE2SG+EbwOLwb2RjheYHBtZl3j+S5fOzs/PwxT6cam4Ci28qiVSbtvu4AjssiJsz6bV2L
TdTq+R0RdnWVi8S+18o8uRGlvVXHwb6XVUPoNStP86aNPtdpRlnj3HHt7vVJdtGKbC+DtZgGoW6Y
WHsZMApkhmyuawYbbHQnIISzWHKQbntVMvUurEyCenm9172q/NFp8Rc9mhw4r7W3ZJtu3JaqXm+N
pFbAA03INcDi3BRhm9//3TxJvB/SotwSsOjWZYclXhYW98XMRgEGiUvyTETJlBzTxjrJ+ElRJw8m
xgGyrzXxlHLCkpz8MH5y8nw1jfn4FMUQNJzSUsm1sGNndWtA0Mh5kc7ihmZSrCAWDYe+aioycH3X
x+c6ystlrQr3Dn3SYKs7RYjjTD6eYo3oPJBE+8HSSBRYeeB8hVO1TlLf+OG37rFryMjI4cAB3DvD
D8ItgKZp889PQv3XtyWrBkPogheDpaoqz5SfH4SEocpGG5QOw3iVEGvvkV6SlAHkpm7doFV3SIUR
EZF1Hd5RQdM9To1VYniDSr5lF+pd1GWsB/oy/ZbzrQRcZry89wDD75Oo9sKdPUusSJ2VFpFV9j+d
u5aiKu1sYCvPsHDEGHfp13V6XUfooI+XrTHGlzZotFvZIMiA3P7zx6D+ui6dPwZTsG6Y/7MsucP+
8D6whwGctyPayxum3XZnJik/eYHzMSJehAF0bUIv8/1Hn/j6yhj08teHgRxRJID85a8/KNCzI1MW
Lf/5lg31l3WOrTqq4/CXc3h4GL/tPGGaqhgNhtHluqCfPLtCCd0PPxMTTuagPGo78bZ0PbH9s1q+
4ysVKNXv1T66jddqobfhZ6w23nvXUWOvzLDM0GhayzBnarvhk2ai5ZIn6zGoEQ4m5bHKYjW4V/zy
7QwjBGPVt9A8Ml81VuN89t4vwyLvP2zH5f7hPRJi8k5nG2ywsdAt1xCUf/469+M0hNVkxrvRg+pl
LnVMWboJq22bhSYBJPu+n3oMdWfCSd/Gt4Dequf3Hp5iTOSHtGHR+x6ujRpUhnAYsHIKEJhOeOfA
As2DB1Ok5aGfW2VRHnwSwaM1+KfAEHhV/TU+680YnrCqfhX98Z+/A9ocXfj5n8uP17FRCTE024aT
9fM/F6pFOpLJ8ndXDpdeLK8RGWL77lnzMxKXaKhU8yGe/BodcOq7MYPThkD1IrZQcfTbDmE+YRO2
9jV9O6LlHLBfgLr7ofzeLjlhTvUfvs38kfQ5GvDhH2MKjX+J6+oaER7DcX6NYglcfXM7DOpt0sbG
ocUufAlSCARbb/qfwtRFAg/guWNXMCWNIVzIehBA9gYtRhLQYRZ8ckWeYHZkWheVnMNTSl5Udsty
Mzv6AWEXWcxNZKnrqBeIOoasloemOJAx+wrYKvqRFhcWjbyRMl8nI+U5r7PU8JLIYHtveEmzSUVZ
npqksw8kkfttUxnTLdxsf8WjXHuZ5+kaL/wxTW/zaApKjxbJxKK4qH7ACwQFye4C0P7s+HF+0Ph1
q3N4qEWBym/Pk/JUobtxkb1ktSyObTntYD9/kfWySjbKw9iV3kpl2b+8XkFW1vOUtTp0izbL/K2s
+3Axx2627RjVxw91aZelp0aUK7Mv8ZuUQ+SlTMhfWy2p0o91so9iVvnsgdYRsPj9rrGiZk/oCHfL
Sqvc+wIVxATmGC6OKvxMJ8lWsP008xQVGuH6WPWQyWuV7ijLuZP7y8ZXQ1a34zrxagtXtSkelwgo
80axmvTBbgP7PBnejWUElOaqNvHURd0IE68QMyV/4xtHxUh/vPfoTfEDEWybR7sRs15kJIk4e9/Y
2CzLOdx5IoTTES1ozbPsYSRlvCM2TgB6bpR1emysCV0Ft9crpe64ScdxWl3nCFnxRlN0Y1fbsI5R
ipvHabWTrVVXtdfXGXKvvNPxt3yf1FancAXRs9jKWY2p8C5h4h8cU5j5EjogjhSFN+4Scb1O43vG
CeuWF9ldzjOQ1l80CGkeZNELHGNm7YDrnG9BHkofPY3E0k5ylO/4yq4q+JvIu5J1ugYdgVz3RfYP
jRBxDk8NVvKzGQfvs57X4clBG45nTLfRAsO4R+jRuNcnpLDwk3DXjWUG2XJQ4gWOLemd7ALGQIfC
hhtpqGn5WouMZut2qAnXyZekT5LNMBnh3lC04jmZPBYgdvIFBGS9sppcO+I6OtwrXfdVLb34C7go
lhJZo14c341vWJ1aC9mQWcOPrrSVu9DL49NUN8lKXoDI+NGZ4Yx5N16Q6kPGfuBPIS+SeI954eqo
rw7JNil6d1sbSvEJ6+3lKCpvoyU11FKXNI7SHPuoJPfQEgxc8nSJ9mpsCzjWfGREHsWiGEJRLj0e
Yp7qZ3eyVbXCbmWx89/KYqC44JkwXr1OVfEdLonRXBy3FQ8YYoQbTyOQJ4tlVokbKI27a99mgJ+N
VUC+8Wr9m5zNLmxli8muuWQXrj5oymDcp/pRtl1rMpgQKYi36606SpMd2LNgtTLfuZ6wv0JEBNpQ
zUuTeOzbPc8x0Yhk3VbeR5sL46Qb2ds995ZzA5w4u97z/HXYoG2Qr+VVExME+2TbZNLnC8wHed/E
m/vrff3TPctBQ638ds9+XCHYT97tpsmGTa/E5rat3H1Bbg4OWlsA7FA6lhbydEzaCtgqOZEitM2d
K1scJYetmCXYul17NpA6ItPxcW2bcSHzHD2I6o0XOi+xHmAkLesE8qLBSZ5ea4tOEwugdl6mxKsg
5AWgxw9RXcLnqFB5YwmSPMC7TB7KFEfK3r2THQAN6GsBlWoti4WItXsGy45yCA5gzqoP+mwj62qH
ZHEbLrFCHfd5lyzfhjFvHTTgctoS3W2tSx6EbzY3o2pt33uk5djyz2zznZyrnRr3zCeSdcuyKI6y
nxxa+QN2bGKo97IuG0R/Go3odSqndu/oZbIishttjWYwDyLO0rM/VKzUh5WXFXsnzrG3Elm6SIJi
/COYNklm1z/GZPrGDlp7dnKSC1HlZWDCEb6baoONpdb4d4OHjkzWaelnTXXIFTMIwCw7nUb7Epk6
QvzNlN7LKw9jbh6iaLD2SANuC8dCXkib7GMTBX/ovVaSJlUQt7Qc8xzy1tgYha/CpsMye4xLdyk8
MA9KvS4NhDkSUBZfHF9ckNCe059EbZyBDzkCKBCEWv5daf1vJc6un6xBxEujH72HGn3KFTYMAtrH
9HZtWPzF4Zfrhq3v3MGHgDYXBP0zKGEIziqIgp+uh0U3fL68LjbuWKBgjvr5pkIDZOUlWOhkncqC
e+zULxDzFl6n1a9uDdU+QDVuJ4hlPLuGdSjTedbKVZfOhNGRPnTqTRbG5HLkSGKRXlCOD56rFgcb
M+m1HJBm20mLnM9QSxIMcvp6D0zfeZxc61a2T1ZETFct+0tQEJ6H3Yjf+Xyl1PUR+jLsR352zX4Q
Qbwptcr77FWb60Dd6dZaO+UHVRDhwuTv0/VGQM0ulIwPLmZDcNbI3yzzeUKAS4c8bLPnyQnGnQYV
fJM2bfsaF+NCdlB0+Hl496VHxJfKe9fBfEpeqjYhb9esGm59MBAnCwXMlWxQzHrj8tR8aR3d2DpI
lW6DeFBecoO//HxNJO7K1RQ4CSlcED94JJfXjyvHWH0B3sW/txQcarzZRFiOqCIQPwSSXpvJ8rfD
VFQ7XEjG5ynHZ2X+oOMUXQUEMNOzNSkuELxIW0y8kp5IVj2VIw4eIXiCXe7H2IZdE99kv020E4hn
WaQuZyEY2aD69oMyYM45v00rJTLvi/ngJKztSj1S1vL1GbodDc63wBrq6wu1SMNpm6P7s5SDZK8O
9O7IcvIsS9bQurhu9LyG81zbssxVDzCoFjaomKfEUJS72C+Oqtf5L4Od8+FA9rzGIqtKBeYk0mEt
W63UT1YKqbu9DD6CJP2RFI64yNI8owaK4imbZ0SeDmF14pdmyXX/JIsnAX6TkEJOYE+dU2t2rE67
ctB2vd3eaHMDXDdIZB+alaHY8dC39lMR4WEHLss5eab25+kYWLjsTMN3X/3cGz5i322XEgRz9XgZ
2EGzdHhHbktdGPESO8at1jn6pYZvcj9VIjjrqbh565wpJPyGNl1dyxrxQhiaZYPTzTxZneFDKqK7
JHSTe1LjBPwD94/WSmjTWidda03N10xeqDbyb23RqGuQ6GIN3llHicuKXhJfsdap4uYY21AseyTZ
vSAuTrI46NoODBqrqNwzH7KpWOdjFr/4QUUmYzb1YiEdv+CW4Gwr4b21RskQr1BsGveytRP2FyMP
qhs5VPHXky5gLCRlcUvw5UleJ82M8iBvKp3nhzL+9zclW1Oij/KmFBQ+WSzE5dYbJ3GSKM8r3nMu
ZiTAFx47matYgOxylRH4gAz1FY8A+9zJlmIC7xNdO8k5w7mTmabTqmz8NVv6JbCk6AEcyPSkg3aP
G9jBsiT6nCUaauyy5Kj6Xp9EfC0lxXjS/by/lW1e496g1+XcyJLmi4cSaclrCVTlSzvY6kW2ZX76
VQ3M8KoaLnCYJzdi9OfrJUSVLPhteCepDY7AarXI3BFAyHxzXpujWaAmzlG2ZrznF2pqkKeRrfi/
85tKQNq2vniybDdZpuLcWFW8JzWWP06WHW1jRagrWfQT0ZydyvtkCyvkW4xPqT+iNiYbRcOlcr12
D1mt5I9D3OWbLCJEL1t7T09P9cgT7Tq2QSfFSR5l1zRDqpxAPQv3+aJB23drHB8Ssu9M5KLAcAD9
n1R9fUl0rAWSOFVX5Nfri1ni8wsoh9MoAGMx4tiwuVaWgUtTWau3UdoZe0IPI5Zw8xwCIEiqp5+q
PtgPExh1xBGzB9Xt00sZBhehqEoOWHRiw6bq2AnNrWZYN0dvBHHmpWX+IOswuvpsphpArLkqdHtM
4+eN0CgnGFVYC1pe8/Rl/KACnfICzB1lUY7Qik0Qd+Je1qgBa73RTOKNbAvGuL8lDHLtLnv0A4bX
bUEkSRYdwp4I93f3kz18RiqnOcnqRgHWyBe0O8iiX5cGTCPoArIoD32lPepNkpzlldwJekXI2wvK
EjcqD8Jc4b2x4ouS3PbGINa6aLs1T5pykzW5vZIDu1xV7vs/rv/aunSn1QjZHFges0yRrt3ESbTV
gjF7kN3NjMSsJibt7fYd32APZL64MX5TS/ii8PH9Jc5OKHvbun4b2zMyW3EO71XyLB7sDUi+4SxL
1yoMN0gbDsMWQu3bcHT+daDjY7dE6WAfFIO9Tgx4DiMo2NsuctLrwaud2XDBO7htjsxMWiN3NwzZ
Wz/dbftNa2Ps5wZFuOpjXz2Tz27OIAHTVTwkwTdvL8PM7+3C6P6xXY7n1Zyy+UvyDVkue1WSIjq2
Ddx86Y7+XpQiOu9FqEPIz8ydoSnSmeX303urHFsDy1xVrhj2Dhmsm1pXf8iUsOUESLRVlbWVKWFW
becRI4L7hlWo7OVF9tPYo1fsp727uXooaepT14bNnWu45V2iJ88SCVNEvrOxi8LdtLw6SckuRgta
JSTjfPuus5UoVXoK2LbEcRgUoID+7CI1tuIhKFdI4Qzrsc/jcWG72S26h9FeAqSudRImZQ1Nvbqa
u+H5DUCkGFBAt4TDh4aQcjAZQHYziDPo/ulPshWLMQyO8XVI4t7fDD5xukLpUdNUtVycg9hdq2TH
bvX5MKJ+ceunxddRq+KDLMl6p9Xehso6eRCWMqxGNm03po7WcYg49XG06+7RjNt63ZRBvennoqGo
9t6K/HApW3Mjcm/KyjjIRllVdN3K1YV6J0v45SDPO6b5EQ/2j7MJdRP6lXWHU3Zzr8TnVsv6O3W2
P+9TUuiu14iFbJN1lq9gYxX2BITm/rLOjc9N1WqnLkov7wOtcRALWfxloJ6ZpMUZBB+sJ0wxvV1J
DojSzNvlmuMkl4x1AqILKiEs394pSqYdM6+3fjtjhb9RbQ/0V0P0iEgaUYqZhQA8oC878yRL7aCY
R4wxvsiSPAD5H5cRTudbPe0R6u4c/74jnjoPltN4YaPMv+5w1dUxqtvzjE1gmqe+V4J7KwAklWR4
QE7PmvwnRchar4zAcpBA5eOTh6iqjomuK2dZGnt4tEOvPstSZffdqcqdaZuQOTuFfoCj5HyI/zoz
Q7fdNnH5KnskavnWQxbHJFmaRhFhS2g0SNBCApqwrF24qGVf+jJxb8TckM4NuQGYFUFYaPp5795A
Nn4bAdv1x1Ro0HXMZN/NEAVdnYw7A/XLSavv0xmmYPNo39UFYRTZQdb1sxiQAhb2OqjOFePOdjeZ
fbbMYWnFWghYOjMu8tC7AzZseOhuOgyV2NDTEDgz0HmcWwz4i4NOSE32k62ACx87XNl2Ulkrcy0s
USznKIW1XBWN/YVskOW5VfH8b2A+4d8HeAllbq89vJ/5yhisirlO8Wk1Yvdj63u/ITdPmN18Dfq+
fCU4SzqEP/+FvKt2X5KNlPUVHvSEzepiJ4awfA3YJqVDYT13LQseJDjZcs/178MzXGqOFdDs20ZD
sWbCx+mFjQQC6PNZNdfJM1knW2W/vquCX1sdt38bm1detXT7QNsqkw5JrgkQSUKJ/wAAZS2r3uvl
WW41/rl1jHrrmvH0aCTeWcGk4/t8AmSylyeYwl9r7Aon36sVucdfoo3a4KBU6m3isYcI5V9Ontbu
hFmPM/YESPibWvNBNuiTFhzcP0c4/EsvVyqQjXELGA99Wmn50Gx7p1Qf+VMq2z7xs5UsJjVIY5Ow
zUIW6yFmm8ZKwa9CrV3qirbp+ygCO8RQF4TjouSXd1QaXX2UE1dRSWB1LgYWE7sZsXaPCC86waNz
i8DYugi04eLO5KB4wCJUmP6qg/VEKttrDP0FxTAkDeO0WKpuYrwoVka0VslKeG6l/lIV9eto6smt
T/zz8W8GKeooVlmuWecMW21FiWLWSivfB3XJL2YVypN+WvHGsnaWbpmbVNGy7QjGm/g4L19Z1GuD
ndX88pXFBj/V5ZQG5d04JsZBS1xliQzU+EkgmrTsWjM9EXLpXsCkZQaeCbJXUBgKdDN3+OQ6iPYi
+JSe9E6RveTgv+ulK3BBMtUKiIbE3YuhnOUMRdO+XVYWf7ksveqkzzel0qsr8ofp5f0Q6ejBFeL8
XpOqvMcXYLKWVWUWJ9mAu0h2gfzengTCvp+ylN8y75knXMKsXTqW5iYm8/mpq+pVMmOWIhsTA79o
nFOEEuzN0GF5fgUzMdKrovgpKZu3kaqXXkfKDslfI0st1a8jJdoJi8m7MW92IV4VX+psOyBY9aPC
iXJRFp31ZKLSsc67PjxXpRIfK2XQNq5p5Q9EWsht2Z3xrZ3ahRwV5+NrG0zhS0MwfgWqLLgEBqlV
1SR+Bwk2vo9qL1j6aVJ+DXsHlQcyZ7HHG1Up6k9T6JZottTBDXKR3d6p8lcW/emqHAxiURgvofc0
Op9ZcIKpbcMfs9FJDOvtNUtVe+nlZnirNp62c5zY2uW6SpII/D02vf3walg5Nja8W1XFe215IbSq
6V68Us0fOygEywKPkJ3q5vmjIFUF3dOdloURFI/92IubBrdEfnf5o+xhDs7On8bkVlZZlVsvI8cJ
9rL/5HfmtkzVZCVbCeI3F+TR7uSlZJUTDCusdto7WWoC3YVvhI+JnDsMK2Vj4amMNCw3Y/l6Dgi2
+Cz7DnlaXdLQhPEdKjpmOmH6SOjq0iVZ/lkPwUgbSPocKscBWztB6qjV/PPojah5tgZfCrw8PhXi
q+yuqGCTBoeFvSyiy2DnTf+a6225w1mv3shqfExXjRGlcClSbZ9rQbmWk3aKecj5MT5aWQMlTzf2
YMji+zg38O0xAHfXdoc/Vd55vApL3tVEk++LBpRRMHaQvLI+Xlp+1e5Q8VJIkM7l/8/B16nmq/3t
BKqPC2jU5KivzIoNDcx+9CyeIhUxslYtzIWsz9RhWhV+r1+7VdnwoVvjJB+7WSyW9oJ18nkMpSU4
ScTvYdy4i9pW8UtoJuNF4LyboQf9LIQb3FhWGSym+SHK+qDbunAz1rJolSZ5eAIFJ1n09KfOt5rn
QK+My5D6MWlMJussEzJxi8Rh1C0scv7fYLOvhJYRnADYdIxU1/1s6LjJYZ0o7hFr6TZD3ChHzy3b
I+RuZ6OHhXIXjQi+BXC8P5tde9Hk+ClGBqoPq+9FhkXFYDc9Cq14Dxeem13sYmz3yFiPu8irm5t0
VFAVxorkmQTRH2nUBT98sTM1nfsoVe3JSZwBNxp+e8pMMouiUt3CDGgPTTDh1tpl5jpE+/NRzA8K
du/DV8Wq0bImJoZfZLeLdeHtRqXyV02t6U9Z2Di7oiQIIYsjkLJdrMTRtYjJqb7T3Dq+FnufX2mK
9dlK5JHxlIiBbLmeZbxfKTZmNFC08mtnm3T1rsRI8dpqVX6zs4kIXccGuc06LwmwGpzHFhbZk3pU
sX+c7wp6T4ptnNJdW1MTImnrCFQo51bXLcKdryrjtTVxPWXrd6q4tk5J5G1JsUPGmGeubBIhWILr
11ZTxenZ1BAcl1MFodC3okFHVRZ5t6nbqa2RLZjHZkM/bTXTwzRlvq7aacMW+zaoWmO9r52i2Xlj
9oT30DAsYFnWZ3ngz/t2Fuk3dj0Np197yG4BlNcFibxkK4t1gclwFpiYJs32kamhOWd3asAZFd4N
L1/dRhzFCjelj/iprJT95MHPo692CLJUlmSjpaA/2ab9JprHv3eNEmJRSUQu7L1OnjWaeNQyLE3f
565xZj06gXmoQ483nuzmRXBuS7RyVnJiNeXhswhhj6ewrI/vF/Ny7EdKJb+N2ZB/uD4UjhqRoyxa
y77vF7O1eG86dXF6r299JT2gXf0sr/w+d5hpzpLAmHqdw37wbBWq6Gy3Ig9KiNNK4OKSPc6ssj+r
kyQwm4Usa1hl/HVqkkpDvwXJAV1JVwKAxel6Krs2RaIsggY/PtnyD9M1SbjVPJ/UwnzJcZ7H8lt2
RbJsjIqDxIirrdXIYW2GDq7bq+6+9PmWy6Jlxjb7piA/C9P1nys83GS9Ojj6vqwEy1jAV5/UGiqY
VQN3BuVsPKVEA2R9nLrDfgoGyIFycmx5yJGAKyQGwoJWJRUgD0UTuadqPshi05jlRngQxWVdX5Yk
qcnxFwuhCYPIVGSfI7uxz3FSr1pXn468hA1iY3OD5dndmsAX75U4Y50tO8oWNcS2ce4dzGPf6+WZ
66lvw2TxOrbyzYORo7n6tUzq7ThqyglIQ+IY6VkeRiNEsGo+yDNZF5IwWoGDrpa/NCA1DgFxHis7
R0q3HUXx/yg7j93Wka5dXxEB5jClsmRLztvuCbFTs5hDMV/9/7DcX7vRaBzgTAqsIFqWxAprvaE6
/6tdjVAvJU0e7Vu2y59/8b/+mHqt0QY/CCCukTlCv/kYzXt9tUec1wJc119FrQwUc2glJzfWd62q
fo0ZrVjf6IE2HkzppaFjOAmG0m188uoiP4wizt+SKHtUlJJFRik/i+6fIwLA6P/vEZHWdNt56ZCH
DVAQDfqO4FUXl3em7u1sC6/dryYvTxFH+Kp/vaI1s/5oVc099JjiTrV/DvZm3dsOBY52Tt93D2jN
w2yxceyYiJ0EpPta74gtVRU2s9M9fDbWpTwA6FuFXGmr1kK2ebLjjK1v1W0+OwwP/5gMNe1FX22c
Vm+nSZv1TZ5H/earLfWF533WK+Xd9NVlGMiphuqVqvEf/aouJVoY/7rdfw6c1negelSh7uga/l9t
X1WeOhZ2NcYvGxxh9hkEtG1AxmUK63iu7yfcGMnsVI1+aeCm6Jagqnr6SJr9Nu5auJV8y3vV6Lbu
agoyW+k2a9E+tUb51CQ6c4mZeCc/yAiXjG32aPrvqk+1gDhNjx6Rx81Xm+vg45GUsOmMzGmfBFiB
p+pJDVdFbgVs23Xf+/wbqs0WeopoiJBHs/LHo1HoYGCKIr8nGJffS2IfR4EKRBNVxshv16dUPWoM
WM4OPPaAjvM6WnXAnTT21WAhGVbk5rlyskG+RAWGv06DFV7gx8+Fk0wfRgFmvXWKjjx0gyldHgOQ
KOV8nhtI9Wwc4weENDFo1GBgZhydw7Gw518Q7TeQUMY4zPsRrJEVgFmyERTIk/5Fi0jiDVaLdIeH
9LaeZ+lJW/ddcJeqnTXN00stAZMnLsr6hp+dPu+E0SnBlQjBx57HLy/Ka7QUiKh29cVyTPK43pzX
ZIf+V1dXqpCJrI62tBB7iuN79++C0Brc94lprUh886D78kN1frX/a+wyNWLFtv3nPb5eKjJ/OOPJ
t1P3/mpXV19tS+0ndwmy2es7+Ndf+mpTbyZbkF72cSH8e6hf2smhcUuEtmJH3iMMi1G9F1v7yS/k
rk0X8PvFY+BB5NSqzn+pS/Ohxn7pppNIfZG9sYSL1+WXYSyClyXq5Za4i8dnQK8tR3dvsf3fmWs1
WL10Fw0IjrpTOrQGvjHiu+p0kAp6inhc2HPftZlTY8MW86jjvU4ZrXK2ZKDAMqi6ukQmfTyDaF15
H1PwWkT4fOfTeFU1qJzPRamPt8+asAls+dPDZ831jsVS6Y+qFmRESFx0A0rL+wb+HNrw2C03VZgA
YXdlZOlAFGgrG/uvjhZEJZYrvr/rdKd3YfivPYiqhDEz1PHrDg06Abc0FocyTzCj//vOkOODXWmB
vgww4YTuVNg7tMfchw7QzYNdeelxtj2YZUMNtGQtLKIi9wXW82bEaYRdKW29FR+sdpnYnlJTY9PE
NsPWTaCrY+/z0GOalGrTnZ7M47YgsvUDFZ7GcH+0KO1t9aww7yyt9q7zQFpNdTSwzfHt1D+G0YHD
uXS/IWT5h1l21bnArAERwK/LFHj2mbSuXDZpbFbnznDx7pq06ISlAzFnCJWu09YvYgAGzgrfngju
1S8FG5xDixX2VvUWkAvv27F4Ixidd5t+XEK/T+RTvSZVUZlZQsfDxXGIA0wBYEhhK9KX+lka0fJZ
ZOX4z+oPbXELhH61+EJUCF7KehUtlfhHVXX8qy1fx9V+iQWteomxdDvmFufYAgeahCDjMRdi5wm9
hRWbpI+G08KEaWTzQw7uSzDp1kvWT/Yx8+xon9dD9E2DRjABpfnRLEiOlsPcXVO9sO4nsp2bpp3K
25QIXR7iGCZaCcoLPYwxOhkywytSmtGDuRacmprruBLZUsL9OzCwbNLliGsMnWoYS/RvwtfpWd1D
FcJNAIHHe2ip4NKEveBtjpShbc1/WHWN0iaJdFyh+vSQDCDCo8ER1xQdh2vVCDRfZeQSiaD61SHW
amF3QJ8sTJi+OjTXae41gJteU6KcW0rv3YojtJZF611ciMXfxv6HuzZHeECd+jU4SJagCUEwx0cD
risKWKOGO6qr3UEetndjXJD4WTtUm+p1DI65iLUzBjhss0GDMNSKxbsFHQhx37OTH/qcP8mm0V5q
oF1HudjmPm9K7b10tI0aMOOwve2bzL5Tr4xKoDrKegWbkafC0Mnv/mUF0Tk5q11m3VLXMW9EJMd9
XGg4iPzdpq7aVDSbNZyxn4N5gEPIyWiYJ58fJq9VhdPm5jWoXlTFqpggwgLQ32mqvF9eO/fZjn13
vrNh8G2/XtWsr4+tegjlHHkH1aHeSgT2AQufGJH51RXbg4qv9VK8zXi+34baiEMS+gSc22U+eI30
dmqYH5EicO2AdXft/f9+lTMkzWuP+ZJmmcMD4kTDA2wEpD4sfJLJJN19tfdJSaJ4WXyOgwxTHVmu
63eEWE/qRaqd/xfRh25cQ1yedSPbTYR99N1vuqO/K1GdNDigO+D91mKJfL/h12+e1NztEICvs2LR
nSSOUUeQWdbNqeVfr+YTfQc9/KcV97+5XXz/qfOnFAC9VZpGOLg4JRGGnl/SgKqjG6ZbmWf61swN
wMDSv58NVNWUIlU6mIdYT/x7VVPta5MaFSwiOnwmfs2yAvBnu+K5ns3oUSueAAlDeVmLBUumbdpM
yV5VgYuuNsrNfGjSBWFLv7+TRjffnKVAyJKs+wZK1XJSnYk3zXtcmMud6sXvdroUJT48qrctUPSa
wXGpTtUE0wKorT3fVM2JiDFE8i7ieFOa29VvOl/tNAYApdscQPpGVb/8qj+NblR9WsfIRus2ytNa
9/wJbrQxP/s+sp2mhpEpW97lWYPVw2Fiep3XmmrSTfMNmdj8Xo2X/GQP2MSz6qwjfGBEj4OwCeBz
swAyBSIbIMVMbHTM5Io9FlvAidmnzh9n3WX3aCf35KX0LW9ofETWzmRjGzJvPk7tUAOuNLPNXMz4
7WkDLgH9e9w5wUN2dplsHj243fk8k23NC+9gE13f+17g7u0qf6/TWgOk72obQXrySDr2hBBw8hhE
TO4GHMU/fALddodCs2HaFhoX9nRVV5oD3KipEXA0Xb7WVBsL7NvrVfQ42BB/YpUmFEvkjCV51CPc
jmVkb/3KJIqbrUjyozc9zsG6IwqQ9o35+0hgzNXZMttl82omsLyRzzjz/E8hMLafFRJ7T7VuxafY
Lz6CIf4u0jg4RIkRHLNII7bFcZhVMuFXtLw6yZwf3BXN4MvplLY1/yv6OX6CTbHthDNyUg81TMS9
QPYgi0CfN8ZLbxl/BIbphzqIsK3dR0Q7NS9sLRJE+gzwZ4z7zTDy9BAlKPGc6rDtQjNEfwgCHflz
8oShuQgIQCQidoCePYin9SS3ZDp249izLut5epmALYai6u57wvExEftfmVMiMdtY3S6ujGZfd1oR
jjYAUzMfNuhKAnRKPgy3X753TX/Av/AkF+dm1a1+CSTYVhanYRckbRkayfxn1H9vS9SXOfv+Rgqb
z0J+oDJ4SIPy21AAJjHrHipu9WSCVgvHFnN5U/sWl9nGaRuWlabDfkzY3/PyHd2vvcUnUwaY5k2e
/K2zTdg69htsgOYM5JjTCWYvoZ0OhAw0bdyYS5kDsHL+MBNzAfDNnjJIKrFhwAdk0l1dssDOBWZT
TZ1dExdk9RKTt3MyPAqmqj+AFv2ujWX50kd/NkjoHiChvWpER9knLNd6IoBUJKvg1JSzeCzeVjfM
K3hM/pOlQZWJ8AIQyfF3nsbt1ZgtzNDyl34YjFfLOw8gKDdaJF4MeCHbCmWD7cQcQMTTPmEvfrWX
6VwJHSeurLiOHZ5PBhSZ3ZLxZZDoHQ4JeNJzEp+Cptt5JuaJUdVikWOPj72RtGw+u+aQuIgODkP/
APRja7fzCArZPhuVr4V6khQg7fpnb6lIWM7Vsu2jsj2LdDy1PdhcpJZIzQJf13r9OI5wzCq7BPgK
rgvZerL9iYeFSk2aqOtxixtwZUgi9+p7wJxxzRF94x66PkE7M9E3LghIgfTCcVngMdhYAIVGVBpn
juX+Zuw1tu5ReyKGHdpNN4Pi0M9pIOCHN01i7pq5kec+Qzj9pi4beG95+I++xdRpKCt3OEi9P1U1
gS7QkbxK3cVQ3Z83iPEISiMzLKZlPED2KGE7222I1fuEjsYizyJIzL3T6zfdrJszQPKFJyzxsUvh
fLyVMyCT3px/s1a50GSW4FGKVU2enUHI6hefXRNxhTLeRLWHB1Xu/3rCz+kj9TnAzV6ThKX5w3S9
ZxH1oUlO7xTDVd156fCzlnw9IlgeattFwLdGu5kMfFWuItlDcGvzLEE/GONVV7yUydLs8h4gctv/
Ljw0SwDqesim1vVu0RL/NrTRqVh87TlC4Deak4th9a+l01V7lEs+ujLXdl4k+fIQdkT9Z7jXXTGQ
widRbcjqWSbDH3FrdygZJu4hc0mo1GO/j4a23PB+s0tRTIcg4QMpajRbzMIZ7puKD8vIxUsxktc3
G44ukThkabFfCCgfXSHviqJC2ierXsda34jVGwafSmyi8Ewjo5ntuyq6a2tUJTIeRt0YHurIeE9M
j1CNbC86541NvwzDDuaic9ZMTRCzz+xTLhC5aLvmT2FUVYgntaW3f6LSk4aTnWJNLnMMU+PHrrSM
Iwq9bdw7WxSQK08+67l4a2w9CQNr4ujrF9fEc+N9a43oC8dgU9ugOJkGm4TMz967NljCPvPnjSfv
6i4PfXd2QxGUGL4Xtb+vSPdceyCLbSy7a+n0RHORI0FMDR5WJ3Q0KWX/Skw/DcXgvFtVDCOLkNNN
6MFxzNE88eW50ubfgYf+lRN8OGOB/ac1nkoyT2EiSBezOE+b2QHOV5mBvyEMPR05eeVk11CzyYvm
ko4dc7A/2XvMM8ywX50+rdx4g9A9gV1t7+zZD7ZpPeCdkUFOFWN6UcUgnPRCdvSSF60LddgtgPEO
z34GwYLIUli4Wth37Z+p5bw54/yzNTtyYIl9Bxj7UsNC9GbiiLbrN1t0EL5JzEZ3Xpm/ICvuXCeW
+7Br8/ZYx7J4KGZweFrSP4p+Ce2+yHcFm7qtCTELUawUhy9jBEtbuJvewFm5MYWFIJCfHdvCj++w
pYlQ+7GSyxIUzilip3YWSWac09GCoZmUy6VKs/FYIoJ8BzTcOhhCzPdDUsRsZqG1Ao9p9sOIMSK5
JmNXp5n3UHRxsovb+6aH1mMLl2QqBpBoZ7AlLht8DhPEfzcrCnLTZTp5cxtIvCOE8+JaAXaBi2he
pTwOmovfQJn6rx1J+03rOT1q+wkawz0wIGvGkgmJfP3b0nByMpqhetcacqJB1k2n2rGdLZRXGXZM
l++TA9MngdfyDq24A5wM9gGcKq5/vbDeWcBwVoSq9T65fY+Hr9Dx1nTwzyAu8h4jiBIyrY/vxNM5
sGXN8G4E0RAWoKTeAwcpJGfx2/e4YopAx7B5h0I2IaqNxFusWWcMB80r+pMBAQkv2qpqKhbzWmqw
iKbkfemyegMvyQbTHXf7xp5YZG37nLiciaPYHq4dIq5Xyf96mfx2D+CMszIL0LYOCqiWuefcs9cm
ohQ8aEurvXQZH9lobwaXd4nEUIaU9zSikYwoTB9baxQUNR+gUcB+Yxz03Mk2Ni6Q8b2uaxLjFPnd
H3JSzGiDwPGvnsnpzPsBPZEtSCF3gxuWFQ6Gld8aZ/TCWWTWLiMEHFrOcDCrLMCTPB33S30dsmY+
9jKNrgv/i5a6d2AWX/MkEg8EUvsQTSqWrFbTb0iho+hXLg+uPbNgV+28IZAAug7lbhJTnGT1Ie03
kBm6vbWaoPZluoERn93csa9OwYLTKtKOeLDUyx9VX+EzUi2HBle+3VwHb4CDt307phBfeP6jBcTv
3PiCf8UFG4LhcLeA1vbcXZQlcRjlBFpliw6O4HKfplCGRITGlzHmD66WXc116o5zAldu0bfbHu1Q
DR02Fm4B8YGAAFqskbPpg8IL9aIiEcny0KWR+zTWAUF1p9jL3qrDsSKoUQWxv80wgAslmeWdTGp3
O/vtcEaow71PhZHyo1vALUjCZYbNhFqyhb55VXpXWg0gXetuRppuNzhzeoHb0RzY+Du8sxu6ac3R
QDFDaDK6dDyqiEPVP21v6TFiE85xQIomSVJCyLNn7Louqg5VLPKNnb5K12ge4nkyQyJqfzB7k2Ee
xXwunXCYhzpMZKzd3Fr218mdtLAkXX8vxSg2aDbzj+vBOcF6o6wI82Rd+0C0G3BDD/CnalGgLB0M
tD3DQJkezcsQUVpfN7Ir9MY9P4np2kmyjdgoBuc48nFMLfx7hNwPQ6zl4eDrN5uAzs5y5zk0Ou3c
BdWrEK53V3ba73bii5ocw7q366bcyTn7JS3wOy2i4jjnPFR9m97lwziFWjp74YTLQMe6jyoEy4ru
FmeMvKPdHOEeJAaY0n0UYbqGdIfwtN/2ZI8XOwK+NdXJJuknZyMFv5O+NouzJgYooBaB0XmqTv48
4AziV80dmmNXveVIZQEVsbBENLHcACzLjkwU7qWdAhxdJjZPRjvIAyTbXTJpUNYasRwLJ5dAK+uX
TlaPmg7gDYFtefCk/DBEbm6s1rB5wnIevsC+Lf0ES26JT36Ma9EaE+2HJNshB80OPjbmrc7pow4S
cYajpJO9Wv6Q0gIrx7Zgy0MBhwKf9c0yTbgP9cFHHpV22HkDsQ5kmqYcbWjp3kiVTtcJkCGaRXKf
+/Gbh1jNbgpM3ExFvlum2OUwPPABDYPYu3Gk74SXv2EING0bQmY7JFf1XZ6AJqy0GKEVs74rJ/Sw
ZMQSVbi2FXpIwu21dPA2XZF2GxElB2Jw+TlDetfVTffCHv8Os8sOGfP0wTIM7VDzIIXR/JAD4BiL
VDxKzrOxQ6LZ8smbCHglXSM5seqtyU6fk11txdOhqF1jmwKwCYWPnGx6i8XksL2Rw6YAIbl1vOwx
CcTFdfx21yGRS9660PcDdLzj4ukBjF9ETpjDodIMWbHvEX5ferdCzivFiwE99X006zvp+W0IXTnf
R4HDTBKJeIfK04eB7s6u6eX4bBSEhQrYN41pYvUVBHiWWgh/NVE6bTF/fOar8omx+N8Jf+Z7oeF0
MVtbLwcjExOUA63vtTiatAjamVEBzGcSbwnxGXiuGw1sIKD2rt0MbCn2jYOCeYMSBOjwqntqcihc
FonAgJx/O4Ggzyd7DnV20naPNRjzzw9kFsaLSPNHLWqWzaAb0b2Q1odrk4dfhvqc9pk4lTPTta0B
56rIZtTexeOUCfX0gvfu1sCFbtM0BopIVQR1LgKnlMlzZ5aAvKYcTce4CSMEVg+6xpllaJz2s3AW
UBB2VWCN5DqPUZAteziamGFkEFL7ReOkPhUpQICgOWF52Z+nUQxndfVVxK7dn4sU6BScGlZqj3A7
+PbDXOb+gS+3Plu5Xp9d4l37bqmuM2K/ZySRlnNacGgL4CVt1N38jmRAn0+HhgQjMjQXohd+SKj/
KoygPWdN+db6BQGU0h7b45IUHJEDWM1+PiNL3M/n0erRMvckXriuURSh46DOYpb2adBWQ7z6MM1L
eWYVKTkETdHO6as3NwEV0A1xxf0JtUh8dgu72mhJlXCW8qOzKti+sg9NsqtD2H0faXp7XvoWvazR
ObRMh+dWz8AuJmxLw6atXtKs+ym7sv/8rNSV+piSxUH7fI4WH+WXXhyi1Y1SnTPUlb9WV2s+vu9t
W5cTb5rCnaLx7MavkJpqJrqdgdQ/pwuysoGXvlllXBobqTfZqesWEu7L1hizR0MLUtzs+cdIvjnI
UKIEwQ5eyijaMEmtb6C5DZW8ZhrTBRK6mySboyJM9Cg6LHlzHGWDsEKJK2KanMYOXqLGZg0Y7GSd
1TtAzIO8sLe8krar8auw/GWjLqWR1Bx/IytMOkCUSIVA/36pyoCj1WgTr8GQ6gzQwTwLOOab2oPH
1vzwl/wHcRefTzZCQ24wHZ/TMXU8sLBBTcRJfVe1OVXndi1UVRU2Yh78zNev8r+6I4zo/zF69AK5
n0dBcLE8GPW4wWz5g8NJv5E2qnA7V7MRGCmz49AUAUkdBsQ1/t+VnyKWPodt0ILPFF4D5I5iAPG3
n38JPCXIAE6G1t1FeZ+ccq1Azv3WYxO475PhsYzqu4x54IxKNg5pdfEdObmYQLmEptXjMbuYN4k2
POFwzd95WauFAKNJJ8Tp8hQ1RcncvRR7Y4wfPbJiUfGM7/prq/vWYVjDBLrjFOcpRiaybc3LbGBt
c4CI4D33Lc9wMPjgJYvqJVA0SOwHyhgi5TCetMrNeHT8+SpmBNkcT5PsmogzBog3NEN+jnSBLnen
sa2CjHXhozmhBaM54ULWOdQmQFq+ZYZZENvPKB6VdZ2dg2r5xZeNPw2g1ZM9lnhrmmm3TUiRmWMX
XEexWAeCyjWssU3KEWLrtLK66QWkxoFj1EbkdRr2eVzdnJSMM0JWiPaXB4j2y5YsTMAoBJ+tCWVb
PG5Mf8neQf23l6hM7Q2WyOVWaktzlyGcYRmV9lYzze69qfVPOb5Ej3hnkpN2lu7nlImDt3R4z3f2
s+eJ6sAjUB4j4uhvVRmhmJBq3/vIrjfI0w4gRkV+1XTOPTIYdnWeiO9xnbwSSdrgwG1/DLF4RBDV
+10I4mmsC2apubc8YvtSxmkTtjq2bbZ0fxCZ94kFMEd5etcfCZY8kRqE49I3EK2IlmyrWGYnE8X5
rVfYyxEV0+WwkDrYgtK0tovWyR3bx21Vj+lBb9Z4R0BEqiTS2onevQL0x65QDE8lfBIrrZKPSKtd
mOAkE8znrNarlbyS7HTLXZ7kqH900ngvx65BnRzCJNl+8jB4taR+GqADNJZbNJezR5FmBeTWbGaS
2nVzkV+aoh4vzhq9m4H6jlbbHIOh1V6xvt6JwCKkCmNvG/X5borT+BWk4A+B0dS93Zrai6U7GvYZ
+rjz+wJko1Ml+7yd/I+W+HUb+GDrZTRfCHzG29xGTmkgg3xEkX/ro+T+XQajtfEyz7hxArBObZ3I
g4R79pzYHax3MuG/W+SDnSD91WJIzH7asB6DKq9X7xH7GFiDeLSaiNCGJsqfef0bWYGEHGlSh0vr
Bs+gjaN9nHgQhpsFj60lW26EGH7NZndaZtE9j7LzH3uELZISPDNG0+0BJXCmI5X/znmzZ5Xzzsil
5eFX/bNbjVSNqq4KNfzr1V9t/3kL1e0ukZrnESvTTjGRT9gfq6nx52U1Ynes6upKrTdDojNI1f9x
+dX/NVy1qeJfbeo+qm02unJr6fUUcrbL0X4ry5pFdb3UPbYwhFP/12oNNhuCtT/XgOzu8GP7q/75
0s9SzKQBNUfbx5lozqqo12V2tCvEx1TdlvP/6qhXs4sc0rtqNuMnx9B5HPzC2gAiip9UW124zO6p
PR5Umyp0uOl6MkZ3n02Fmz3ETGNfL+pwbjzZqPl/tqmOUi4t+Z1V63i9+WdbqsnQMAb99NXGiXOD
mL11q+zc2CV+HR+cGqnxSmucq17b+jUqgoSlb+q+t77xVgBEfjZ1bTovkSh2LgZEj9W8cHyK5xCJ
t+ojAXFxSDGAPJIYgbUMOxGTva1hBsN2aHNiKVF571aDvLPT/OCzxl5w8mSLtGT5CebYIePIfymR
bD0g7vJatrl3hX6o7zSOXUwrsXs/dlPKDl+/z6bujBhKccG9V2CpA5AbFNWyswLDxfSkQD+uWr4L
D9lJPujgmYD+fdm1+gd6a+VWjG650xfjgXRzzxGzR6axyqaNRN3wYLcVmR4dQSbDhCjH1nubDYP+
2ngjgNEuW9kURJJy/KGwoIqt97T+ZcleclIG0NjHztsy2vW2gDv3lCeIFNRT9YNY/nxRTW1s9tcg
L06qpgqIwvFeQv3eqvGqrevN18AZ2jtVG5JqIcM03XfdHIBT68S2KrLxqRRRCQ02GXdaPI5Pqi2p
2OwCjrqqWoAr5yVpit/I0Pw1YJmQqiYqCQZlvYcqCvPPZHTEo7pNUC/JSce6MPwaMPTYPdham59U
W8Nze9dp0TWQ5PDnaoteYvxgLIWOiWc27z0/XsMTTNuqLXaSx6Ikg6qanGoAdZtXP9W8rpqScZk3
em2YB1VNZ1k9zUTFP+9QYoFtAlRSmFcFcgUO+pDWqXdMJfMrki3/A91+DpEL+3Mj+vbV/u9xhPhL
4JCWuVf3+xo4GMnzRDaOk00xblBwqu6RDLRP1rTq5zTJFKo2VQyVXt13axGnGnBOc15WzSeoOX93
fA02ssU71qb+8NWkruY8qu6/2vy0+K0HLbufNglCv5XpfWWSMhaY9X5efbW5WgeIoA3OaoRGhulz
WBk3+VEzAcN0JqrjaW1jhqIX3WtMIGgXsWfYq6ohqgI3hB7etefIVxFFK8hnjRWug5NRFMdUCEDV
a3UUfY1jMDgTpJo4ewn31Qpy8G2VTYR5rdok1Y+mBLnfjb37OpXteBQaOzbVm08yO3ZtPW9jG678
0LneOWrZlLgZ0TldMwQiabn74g0lR7BAvKmaUxjZ85onULXEj9wXy3ZQSeqKR9VU9TG7iaJe7lQV
xJS9wcPxo0HnYWtOTfDiJIOGJFii7Zwg8F8MtkZHvWRTp6oVUi/or7HJUYMtposHGAwX1RmB6Hj5
ZvKzHjbjbPFc1fWDvt4069judkFQ3qmB2BKzp5t7nJEwLgxV28jKsxMSFaqA832Q1AMkGpa8SS1s
am3yTS8i3LmmcboBusjGcs3l6OVyL7whB/sZJ4cStZCXeHys67bYBxrG0Pm46l6O7jNBAofkr9Hv
KlBZr1o2EJ3K9W99nLG6z2Xx6hjTzD6fWQ7TmJy9uOVdlgS6Mzqi+eugTSRbgugNOWgsOCbEn4Pe
PqhaU4/ti2edmB2TnYuXpQcq6OyZZgB9K0OKuozEq5yIZOUNKSloNObRKGNvI8gJrFE+bzOAdNkl
ud3vCWOtsTGf7XzxPPdWubHNIj4G5hbxUf/BXf1gVGHmR8vWblbZfutNDSsev5lvvGlkOKqJeHXO
2UWzoEWmJI83sVtDNTTREEQ1q/relcNDFDX6C06GCnETtnYQPRfEtbKGvbquNXw+swG6aC3UlVj3
GG5l38dlnH82GVOUnDVreEpl/rN2fesosbG4Cgd9uJkt7qVoinf23vKnb4vrMBXGb2w29lkgHQ5L
NzkvIRvykhx21wGXcLIwQFz5W7zir0XZhjHeGK92Kk8JQN6fRoEwnPaQY2PyZLrVBWXecl8ZxGlL
LS13/pjWJL2Tb2z6msPgQ2QQXSDQp8+6B3uoWgIBbvKzFd/1eHEPgTRWdH7pb2edGGGZigrjbJ+g
rQ4y1l3MxyUdy5exT1d2YS7Oqpo36I0CmriDee8+RP1MHqofG7ga1vSQtPbKL0vlHlRwepQNGiGO
Vh6xe8LEIXfbI0G/dmevtHJO5tYTW3/+/EIOkgTFFhDULtVI9JPUysPU7BKCN25om4+4Dj7FCzOQ
xVS7jyOzwu27BPWlGfWr6XVo1hblo8Np7XVYfOOxk+Ze9SF9Glx6PLTDyf3VMzm/2sILnosaeX4s
Ml4Hx5px0caEee2bEIIj1oyr6VrT0Vt8agYi92ttIFn8VOLEq2roAddPMsj2Iqqd165qMNsti4Pq
6wNHf/Si9vhZq+3msRuXk61nOrIW5jFr8uVarEWnj5cl7UzCNdTqXg77wddctIxM9zqZhseZdy5C
IjpoBqhGa+1JHdaYeS4uhdm6V3006I3mbtnZSTIgWLvWVZcqSGBi8zRcVeXzVkUjHZKqFWHUYhTH
cSgIS0qBYZrvtALCEMphqlqtf4AkgMurV9gzWQvgRFSnzmT04uvLqRfzy2dV9RhtPZwTJ7sW+fBu
V2l1Koh4XYeh+atAAdPb4SvXbP7VMerBdG/yVr7GdpZnWKGcjCYEQI60yHqXpCMYNJkpggF2FN+s
zJ/2YoBMaeR6fONJgiTgDst8t3oYqTY1zsca6KaqfmM/wLgjyrC+/qt9aSTyRa2rocsYt2zlImMr
5kjAOKUo064EYAzFcsxrkshrW2IzeyIEFAPncLuXwilf66gRV1ULgjlaoZU4kq+dY5dqB210Uw7S
Zf+iu6V57+L7AWKkA/TCiAZYKofjZ1URLTkm9OqXO1U1OqAckPHyg6r+H2PntSQpsqzrJ8IMLW5T
Z1aWFj3dN1hPC7TWPP3+8Jy9aKsz69i+wYggoLIgCCLcf1FOeXz2Bw/k8HImMp7Z4zxEtz8sVbY1
baM6DV6kZGUDIdYBTRQpRni/721zCUQvp4e2VV7gYtgbKaa6Yz3VUHClJL+vDfRTamf1k/z2bMF5
jVas4Ke5/O4FWDTpWrmXYom5PF0zx+1GfpudIYMUIwS1lORqkd8/pSUhXhLLpNYsLVe3StXUF5tk
AYHkqWKsNovmpNpkhgLMP9+dsZg2cRA43wEQ39Xs4UnH+9RY82/iFh8TkdCvZQddhKR8+IrPN596
poYbPDrLBxAc6aksbP/SGnN45/tKdCIPmZ8KRDwf9Sz+SJFn+9lOzos54dfuuOXPPCtsLJeT8aKV
mBq7MegbYj/RzzOJ+IYIPgsDLXDjh3TMY5A4QXBHivQYj/ObPefGBjlO4Btlat+3c1fMm6zS6N68
qX2aPcpGse30kWgoEtn+dweFx22fwEB3h4p8WlD1AK6AnsOhU9HY7GCxeO14B1h+PtdN9Te2mcrZ
0rLpzeoqut34pOEH/4Hv2o98drck6FHuLv1DaIe/qi5LHqM4Qrc2dZQDNH31o7RijUlre9Bc3X4P
7SMpsfSLMc/DwVCieO8q6V2geD+YrqsXs45+mVHxdzeGJumdyjlpIEbJsrkYZyE0NtZxigIT5Acv
NJJvA0midLJcoEgVyUqHFzupRm+nh6SXKoAAL0VxJCIfk/LD9LzNY8xfUCcmS6B9qebAO1kemU+A
7+m+CpHHNB3ASgNY+Kbp/av1zYX1/TDk2ouhNheI6NWGLFRwUAsiYhZylwReRuK9KnPz2jEex/Gb
juOJ8Vy0tnuasg75wxGAcr0lzqicNIW8Gpym6gB3XkcexDcuP4B6qA8pEbAd+kr2LrfzxUd2PvN5
RGLTDr5WmVu/zjofbar0R4fEPeBuJyRiykYxx/A6evGPKcd0cRzQzsVq8fcMDaZsdQ83wKDZWn3Y
PpO81Y5WZYWXwMqJykeluwty1fgA+fn3YMXlbxMVTHJBv6KuqyB/hwTrixJxiKHtNioidWec+4YX
tdCipwqUipRkU1mtdoA4T3BsaSEbv9RBuozenQ9Z5QUZFQ3YX3wCG7GP8WJ47DVTfZ1Ire49nVy3
FC2EFB+yGC345WAPuvB1MCBjj3Z/lSoD9sHRiexq17iJ9ur1RgvKEwDRUpIqzbAQfGvT5CInLF+f
s8GXmblLdCo0f1H7LLvXyQfSakbls5TwpAr2qetjobMcHFnZkK9uL1LydK17jZQUhICDJL3U6XiE
nHsvt2HRcIJsmJQceDWwF11OCFxl2idVooJGoAWz6vip08k+LAeVZTMOBP4USANnaUGoe7j4BSpQ
6yUDN70gvprcfnMWDcU28qbXKSbcMVma/tr4WKPldXhJs5AvXdHGv+3WRleaudOLE9ov6fCzxBP3
jZjmdjKsEWuS3Hgrx/JHmCA0IccI0apbxCm9E4hR883W8DNUem/YS9vc0INLhU3NVo4OKpke7Net
o28+8b0vAcPUU3bxQmYQUNGiF9kgjlLsq8Qv9sl/6vQpyjZB5SHebevRyxSMoLx8D+1v85iGkfHq
Fp3xmswKgz6YlrMUY8XrztoMPESaaINtvPIBm5wsurXPG9LIIyqtJ3s5vQrqA3B3H0F0uG2V0jkv
sknihtGuGcazE8TOS4s2+sMYK9DMdQBohRnAjsaR5iiNiQiGz2jJsabx23wL6rfZc4PGPcDmf65X
d7+LTPH3MPsBRmGb8gKXTsfiruluRalrzXpXa3zPpISJaXGcKwB2t6Luc9acHX2AG49SNRoz6bwu
VrH1qIJXqZtm/6LlvBhSqlulP7VWXdCCPyqb3p4eS8Ah97cqWJA4Wg3exnDy6Mlxec1btLPsSTc3
5HbJFBtD8CIbTw2PamHMD1Iafbd5iGr3WOhplGznZokC15WzkaNFxFc+tXRCZ00SH9Y6w0t+earK
R68vm2ctglX2y8FbdGzUF9nQj1Dw6MlWr3W+ObzXkTpeUfRRX/rAj6+1Zv+1NkhYp6C80TTHtc7F
rqwdbxdt+gHBCmSEttZoT1c9ip/a0cse+AZmD6TQLz0kiIuUMMq01Y3semn4orVme/6jTk6zmuLv
uvWDnVZWGSCf3HmWjVsTJXQgBMBQp65UFUC65GLqYZfAUX2tY7989ZOS8JoXR0epy6KcWGUMxDzM
i3I7Vb66oe/7Z2lsGni0FqgUGybwn1LFDitlmN0HXVS/1nP50hIovEfvtX4tEkRuzVDxtyp0ULwe
hjunM3tuAAdD4FM7EqkgpTS7flWnOn5sYvcsB6UKnzGN4H3jnbVpKB8mc7yz67DneQ7Ge2MO5cUb
6w5U0BRk93VQ7vNyr6hDuWsap95pVjADPPKbg6kYzn2fQNGIez9Z7Mf2+Lh9aQy/gA/fX/2yv7f6
AMX2kJwUvIS//S4+WCGCB4nFSqdgBuCVWnUaI/vn7OYg2Oqz2gcwJ5QQTLfa67uWOci2YfaRe/gL
6dlmBiW8HSMFIqnP11yyfeBjYNebYNBVZbiAmHjXaic6BnwQCHCrQNIBKfe9fqfOaM21mmKQXICd
5CrHdNQ/WHcx2IBe2JWG+pB16RkzauVadSX02H5wz1kPAc4w3uNmiFn+uayTQXtmfei+zpmlXSYy
2sQ7WoKJRrHJ8qmFM7VRR5x0UScmfTvhBuCVfbJpZ76RLIbv1f5ZCxvvaRHhmyAx2FNlwnsMjKvZ
xOpBwRhlU0Qf8zy/kRHaRa1WHgq7de/6DDcYAgHsrptpQAHeNqo7RMu+gLAYcaFr+0PphPi46rr/
0Oc/uUx4QW7F2KD7PGwd0yBzWyjaNWOumlmj+mykXHmosvnOQnA2CAGJZAqWi4kOJ29KTo021Je6
8+s99pHDrnGc4Jq69bxTW/1LMOIfAGKq2wczFA11Lp8t4B/PlW6+K3FUnTLUGq/IJIIr4ZuyTxun
vZZFQZREH+Bvzf42qKb+CpDg1NUIMrZ1ss3r8uhlo3fOjanapcwbWFqZ4cbATWtb993JqhZEYNBp
e3OwkwMA4b+Ravq+mImeTLLkW+5WvwUO121RZyOCR7+xGwW4XtK2dxpbdBKAa6ElwYq9M/jaGzZs
G/XvKtEneHVmfTcANDgrS8DDaJ5lRq0t02qmKHSjjjxIGiLMkidIRkRDq77r2ffeVh7SFJ4v4ijb
NH4Gvfx7do3qQv5N5UuY1GiuqZepqLQXE4aHSbcn3WvXQwL+xqm2Rh5G1y6vgkswMsPINN7fKcSX
J+1K5PaGpfeWGSErp0eTwoneMeplgpkQQ7Wruj6G9vS3a6rudXSTdksosA0Jhd7ADnirkVuynXPQ
hzhCBJBptBzTsqJeIiVfIALk2yGOfjZZiUt2ZJ74lvcJiBXkreoDN/R3nWIRMxKGJ/uAKUdbWU8E
RvRNDLps58fNq+c2cMzcBvc31SjOYc04GCvmdh76Zlt2xATq/AlNU/XaR5F2bZeNY2JY6UDCTPNN
qAf+3uxA6oWazgpFcTrGXqvZB0nibgFlHaIi+KmQeUCJIUJRiFDGj94ayo8WWXM+2qcux8bOceE0
6QE5EHWEnuoxPb4PGoA88zMrknZL3rMqzQdszbMNbgDvaayG/HnHWiDUuwly8ePoEWCv9W4iKxy8
IKzC57OtQCj5agcO34yvI8jLDbZZzCpYFHaJCofHbAlez2lwsL1FfbbqfwaunyFQZgBvdPUUEIOZ
Azz0j+GMVaMOYX7TaVCZ2l8DpMEI2O++8YDz1bZD1NnZmHmrbhGaLvZq0YFQ7hQMWDRVQT4SvZgg
8EkslO7rVE0vY2g3V0KN2XbuJkTRsvYR9vILkeZmY6Enf/YmHRSo7ltnx3Yvit97FyXx3Yu14HSq
uPveuN61jBhmzUZhGEur6jSjsISF6rcBIOqx6rpveB8YcILtYK+UyXQ/4FV0dQgeFwuBOEj119Rx
78A/TMyyR587OHwbWbUT3QiAL8XxXjc6f9MUkCiyuCJQ0QYmWbfSOlVuVWysxG6PQNcLQHGeBeiG
j8EBMvPFyUlK6QWaW0jHvpZW5xLlKbRdEsfHcmrNY19X3l+p9waXqVNb/8ds1zs473xLvQUio/yI
jH6bW1lw0ccAf8RKbXas1L1TD/DsaIEDBXdCSkrxWbx1EO4dqyDooZo75oz33mgNT+mARpFDCTGZ
ZN+awVueKfbduqmGwrkVbWb+Z7uGIobN14PlM3f0Bgsco5sB9Kw87+AHvrcNPdTXNIa+LUvmja4G
vIq+adzNdUzalNnHzzTX93mQTBd1Rr4JoahnLQ5+WYtDFFSdK7rF0hlZnfEhXjaLeI6Zj9pVNev2
eejb6aGNl5GbklcG7XMdMdWt6vRYBo4ablOHxwgm7Ky0rD+6PmXmYUUfSaqjc2gWT5Yx2ocxj1h/
LxvfvZ+9Dh5aq8X7pntOnSa5hCwPLqnvRDujgAAAGzu6s2zzWQ8M2BveSI/C7nEAcUV8L94PSv08
Y1BJYI/FWbcInGnZSTBg9pKRhioMLNG0Fq8rEJj/2Sgd+aIebdPCwy7DCJHU8kuQGmPmtYRZ8Gtw
kD1fEgHKrO91H1tXDLfgSGAG6sGxDnrQWFMwTKw4fc4lNHJFUPpMRy3uGnN6UsN5hNrh27sRVZrt
tBSRKZi2vcnDMlMXoJkTpvBKOqQnZw10kWcWdyAyTsMEIwW40kNnds9Ki/9TbsbJTsdEc94KZi5c
CPwW+LO9M0w5nILZfRhTTWMq2GWPHqm5S9xUHzNwo3e8NkAbFt/DIUrf1RyXGK/96RY+nVuiBM4S
KqhnnZVOSodyPFe7l83EJwyAlafsfGmNBjj2aqVsFcCePkiBqc7Ni1wG18q3qA7ycxaXDNlj5+ww
7AYeQkoBEFwxbwsU0yKnsHkv7K3JkHc/aFB6a4AC+K8Nh6Th7yE54t/HBFhPyRx+hEjBIT56mLCW
2znOCMF9wRsB0N4lGk8X/d9U2aZ9/Zt1TXvXDtmxHms+k6ACEwdLazWBJNTC46zrsxN+LfLS+IKE
PIqc44ueBNYpHZSXmSDAQm9Vj5W5GA/E39TOOMXeGJKt33nx7J3DyHqISaVtUx1ZpVbNEf4zQIzb
d66pT1ctjd9GlVVqWAXIKIZQhheTpspH1yZp+HtAgT5uChBBVncHm4Q3WK7SvglHpNPvbnC0V2C7
LtLYysRCwGSc1hZcfZ72za5Ibe8JFoDzqE5vMwi+JwMwgp0HzaGKky8lEwPkKyOglSXJVCnOqZ4x
5yszAJqKckw6N2T+ZKTAX6xdHnTGtiqL/gQ7onjrzLo5jbBFtlLUE6cBb1xb+IUqzT3TZf6ftrN3
ehn8nGxlOhZxOt8h/PHUz4C9TddOHgOkXB6DRqvJDCOF6fROurdquzqW0MCNAHaGkiAxl/HzFqaG
OyAV7IQkGYtg48xjtmcV/WgQ52AU32XZYxcCFvue22+YlrXnbMHMlAuuLgRhcTadx2jBjdbGpJ4B
RoQLklQ2kx59KIrh7+P/VEm9NM+W166+lAH31Wuh022yImUrQM9GBzmt1VWw8w8TjpAnK3yLG5AC
/uvYBOkhgM5rtwbcomF8RagcdUM87266GoIREtxQZrJgcGMHJe9FcEMOdH4KSXL8e3Kb4AIuy5r3
TFb5JbIrb7RVwSU7yW4yE0GChcW/N9QFaF+31VEQKpXjtEAKmctml6IHbh00eD34m0TRljgCtQFY
rD1Zla+Oku8SNcAh96fZD6CYlxvXLFeUvRWfaGuJOu8FqiiV45xN2UlaRk7LnUEWMfjn/Ha5iLTS
QnXa2E6W7uRXJmhNk4BF+Gxx9TsGjXoUhRHH20JyH85gOH90y/Mbzcg55ahRSw5YNoncf9mNWSKT
0sL4TopZVh3DUtHxn1l+Uw7uM8A74yR/Un4GzsthVA2Ik/TV3ivLn3JeOgZwzJfHeHvCUil4qdwn
62ItpNG1biz17ojUCp5MgD5u2F/pDdBuyVCPUzruVb3+Lnhg2QzAqLsafh3xVCRHsmqwMSOqnJQx
3m32kvS+4bxCNfjWw1zce03IE7WRED20SfMqz95O3MeBuM9hrg2GdWuI0Ntj6k56q7ikDsu/NkSz
bX1oYId1INRNsJPHJU9D9ko8PpON7EovsELdJ6/cbbyizy/4Onqgz2R32UBEoG8oxwqvd8aWIZkB
IgBzxmoYI9A/duVsB0cKkMiukV9uu3Pag4ayo5P8vbFpiFE3u7hNvsyjfpE7d7tLUEs3hZVOO7nX
cleStmD932qIrywYAHkmcobsSd2tO0hZNkaKY0jThUA0EX0cuhd58LeuKbdm7Q1ypCbyuanAsO/k
VsiP1Pua+9MGhb4lgs4s16r+bhfbEOQub/fXzJ1+BnhlHDJmA/S6V63KW5i24SGfITq3+vSiL0OH
fLaz2HaOczCDBMaOb6NC50QJt0FPyEry4v/5w3/8BtnF9gqyux7qt5a3p4eaDA6lvaHvZAiQ73uH
3PjJBpA1vqRweW839wan+OOt+QNU8fkOGqTxigjW5NwcjDDX5n3sht+ULlP36x1mELzojgulex1c
1P4pw8TyIL+l96vH1J7VAxqN/bxtsvDaDroCzGMZh5bXWs6Uvf9a53XljHBAmOykJ/RxemAKw9Jl
6Qj6iLSTCcd67T5LA7uaaWDq2wEJtpP04LGzhtOUWyxLqn3uDBgfuQu48r/+XbtIz34IVtjLDeAK
CyBl7XtzfO/qC4DRKOx6kbdheFuGZelJUlzrCqI/y4hk6bOz951qALOSPjmBwhgp7WWzvq1/dNHb
rhyfK284eY25lZ5wOwVbgaPy0TYkCGQsZMHeHFHoPq9v+NqXpU6KwdIL1b4/NID0jqETHeSYKZ1d
Wqznf+6CUpanJnu3c6R82/10XIqf6m7dtqxs+5+hB1s5EvypeQ7gym1S4DFFCsitt0E4Lx8O3YNo
GugsVCf9gA8FeXrmBfLEB1vHGNR5zOf22WFuwPrwqhOxmNUCj+3kOQeUMtTdnbVgVeexfM4HtzuY
5sxUotHVnRoUxG56BGY2JHgPwjuY8sUu0pyHehdE5aODefH64OWvSvH2Oq1lqVy7yadTiiFtTz32
g9IZZVMvw7Xs6Qn0JTOG8yR3Xy5SgGecwKzQ7XofWv1W3hJY7dTK7h+1g2v8lVuIKMm6ZcI1eA+p
7qstXIqQG9bFSnomDg41JF7wDWOiv0c9cHdkTPZyj2Ujjz1epicI5bJGntK/80m/eLGRHdR5vEvM
EoEyrzvJIKMxardwdkvUc3dhEdy+AEb7E1J+dpYLypOXPUb6dmHD2NHwcx68J8zi3Btm2U/sVx/P
s0MuPWIdDFRNdc6ct/4+vR21XT9BvF/vYpk5jKTJ8pnJ3Mza+RZ0ISGVwAv4C1yywUzcQ35UmpBb
g3JioIsyatb+pmMmky3wutVxcp3zBDCHfO4ReiQaxZG9zXAMu82ubquoSAsKcm66dhuE4VI/1EZi
HOT68rt8OxrPrf44G3l7UE3jWZ7q+mhlL++6H7ExRZuxKFD6h0L+zwJtHTgU+fZL+TaxY3la4kjD
8gGM/17L7Bx2fpsP9wiymyegadVFWDtD1FUX+sLvMsyy2/OVJ7GOMeuD4QP9K4WeaU5evbMgSCOL
4Rg4nBS8BC4j+A6FwH3JLZMnI906UIk9WsCD/QLfkP8M5tJgHdHXJ3nr0Mt4v96E9ajsSZP//6WY
q42wl+7XoV5+jBRvc/G1LHu3yjnC9oMJLcIMMtFVOvuk4rEoTeTP3qZcsovDJq/abZe89j+w+tuH
Un7nH7OM27ll7m6BBVxJCGKPwYde5q8kRwhdy2syF8jBbIPJ/IbWCvHksE9ORROG6l6a33b95Qsa
AQbpgvQ2j5OeKjO6dbPWTXNGykFDKVIDJrZMwuTfWTc3lKSU/5jL3n59OY8wce7HAl23nv0GePrB
Jks1b9HrLUhC/e3KDzHri+7q6lmmZTKpkz3Z3C69TAulSCIIzesAAsjaWJqsRdlbN+tjXOvWv/Hp
3Ch/7xDqYAxjzJSBswMIkJ+kLG8edzxhGb8cv/34udSKTaQM6h/TSHmEt543fw8g2p+lu0Yo6QKa
Xp5B2HVIbkhP+fddOfs2VAHKaU5ume4+U0ECmCLrEu4TJ0QIHnJ0PbCuAeWAbNZ2Uhz8H4NW5+fb
r1968o3ssb4zt/nMrTNLrafnHfmT/7x3sndrJbufy3LS7ap/tPr8Bz6fpWgkNlr7TZuRmpVxZZ09
yLn/Vrc2kaO3ebbsrht5HmtR9uS8/3rVP5Yz0loafvpT/1b36aqf/lKwDPgYzdVdCKNvecXxcCZX
Uc23taq88LIhlAI5ExoRi/clzLZu1ro5wxMU+h1tqtZg99ZIhlu5+Nr0jyOy65sBCCFS8LceLS+L
vCfry7K+VP+1bj1N3jtp9291/9dL+XO+kPuLGLTfuHNxaGNau8yF5cO1bm4r2bX8R6zi35p/qrut
J5bL3v6CXOdTm9tfGBLvqinDb7Xzwq0MDbIGlb31Gy1jyFqUvXVCtjb+VPepKO38HsGA/odWI4mQ
FDZEPl5Ocu9Mb6UL33alVsozoWyW1VmVHXSveF2Hd8BU0MbXsjIvNHIpy8jPXCggomRllnsLHfmB
1c5bGR6I/iPJ2qAM/A9d7TZo2CoxBBldinKGhIn42+7fhtu1Kziy6F/brN1grfvUXaQoR8egSQlZ
uDC9BnU2d52jp/NW1r8JAAPCRcn4FrRDdLi98XJT1s1tWF3Lcrv+a1EOrK+uFAMCKf8M31L+dAWp
m7ME7ISW8Bqtg/1tYn07Ls9nPbPBq4TFW3a2CIwYS4Tkj5Xj2kzOlY1MDNai7H1qJ4PoWvfHPy5H
Pp0yeJWyn417UIFPNVQKXAOkBZFyQwPJsXy4Shzx2lcZuvwsybKT3Jky6fPsNKvOpskc6yQv+/pE
b+/+H8HMP6YKa1PZk8cbFT0RvVujW5ArdxA9MeIImRQdrexh9krSMai5aNODvKK3OKX0gHHW4+Yv
eZH/iWrVarDHOpvUSUNyMM+zc4JEMCxxSGuyqRuylZu17FuBgv5ZaG3KRXfYmS0MyBiQ18iHpWvB
0dT9O+FsWyQAIhXtGrmr8lzqDCqTXhVvZQzPRPjk+vKA5xbRnfYWz/x0++Wm/vGIbkvX212XNYvs
3l7ziOTk7JnTXu6y/Nl1Iz9gLcqN/VR3W9XJkc9kzrWlHF7/JT0M9a2Ntd4GG0Os4oLc/+iKeDwa
CAHudRizFKGeIUBanPGZ5KilkzszHGR6lqOeB8xTTxK8m+rgNdKyo7ZcQ03q7L4M6nYjreYuG0/K
XJo7tc8A6Q1DsWkiXnXZeJlrbm0PgKcGpuiaJu5BjUIr3yMZhOEyK/s9UUlQw5NzbvSgeYSTRa4Z
0ViI55mDe1GsXlN/fFsQ7S8BMrAv8G/qHapxI6ocFKUuQ/AoS0hP1CMqELFdpS+x56AsaHb3U4wW
ggNs4aCT2z96lj8/pVXzA77jqTe18mPMTVy1Uv9bXjIlr/GBv/iBClI8a956b7a+e0Tryez6AQkH
rUUdZxg2QVPXX+oZTC9L8vJdV1N7i6IO8KoI2S61WGwBTELJc25V6Dep6q5CIhhlqBIcN0aM1cO4
HCGUhJnAgKNAmGjHprDLh3lKqgfZk01WFA66Z3mOsDBBeKuIg11ZIT/kT8NXk+TZsVUXKb9MrQzs
SFDi2C0B4I3rs3KLixjVaxXCp+FjJKqiYLhrswJMkNcOrIebwr2A1CC95hFsb1H9mvopehqWDUSX
6MlXk2/IaipnqSozTLrRXUSVq0D4zLDI1jjBU4Ma9pNKJvQpVTRtO41jwAqCA7HtAa1Kbe5ljqUo
HrKbaRi6By3pvMd52dQZsD2bvgW7mhbrgVDP0q1WOriiDWRnzAmzuXHU0YXxf01JND/cSqA5UP51
6HPr+VVkeY+ozETbKmw36J4ae0ezzN00NTkab4DpC0MzL7YD1BlYq7bTbT1pN1jBI4OBA3jpheW1
gmp3bZbNWqR/HpOCGOqAtJENN63UL/lspsZWMw3tIptiCv63sugrZTt5sNy9MCXYjKjBW+8DGHXt
sf+aDPlfBql0cOHQ/Xm3TPjMIBNBKxQVKjH9/It055cwT/SvU5OAVkAQ5y0YM2DX6GA9zhq5ZGtK
rLvKzfuL3sftKU3j4oFHoEH5b9WXZlToXFlq3qtG/1ajGnTvRsnjYFcN1Felfol7EkcOYo97KcoB
UqHvyK/n+3rc9Bh3bKaleaylmPLFYLmW88hgU+Uo0G4ZM3Z/nGzl35x0Nu/kUnVjag+OF54gh+HU
mSGLduCDU+3WX9AGye8wnJPbdWtjbh+brt3nKrI2Wx+L5T7IXjEqnAnaFw1rZdu8g2jRvMA97x8I
HZ+lhNFu+4JpHWSobESsaWkhdY5Rfj4pcd9UFz0uXAMBakP7IWKx7Cow6K7op/XXeiCsXKaoncgB
ByWLMzKYCWg2boVuKu0RsU1tK0W5PVmqLp8qB0zYcn/scQToUi0Tvfhoj79v/06a5P7RLmo4Z8v9
Q3UaRF42efjT02fGwUQ5RXZlUwUzDPe1LL1tbJGQ/KNSDsuRDnLHbngEOAMCLxg24LqwVCgrBiW9
/quug/DU20OAxntYfSvLgxyPh7A+pDqqTdWsOASsFRe3cOKB5yaIgmu3bIYE3RPX8I9/HOj7FDuZ
j8C34z0UhviuHDM8DJeN7EmdySobywYbRbVYixr8Bv9LQznl1no9uxsxB/y/nJK6A/gKVTt+vkzb
FYjcPo8PpUo0cPvp10lr+SNTUerNNW0XHgVpR9NqYcCiSHkfLZscgYl7KU6+j2Jh5A+Q19WY4Ppy
uFRRLt+sjWQPB707PnwdeWROjl2iKmFZeXhiTIpycT4soPgoS8nRT6dKUf5wi+royUEI/Haq/LU/
zsh0c9+VADQ+H1h+1VTGkB2f58L+K8WeFOTS7KZ37VSld+4YATjRUN7sMvKMKtmKfVKE2qtahsPV
1eu/81BTXwe7UF/1sH7oGGAfyE3DdEF0kK9fb6D/5dStfmcDLflwMy5FMqe8T1Ez+Igq5Qt85OBR
DpplcO8Xsf0kx0AK71MIdS/50nKsP5JBM980PyreteQsTfjmZK9q00C/fAjrdLr2gZbej8sGcT99
2JhJza7dzBvGbNB4S1HaQDQlkeO7v9RkwL3UJXYJcyn9yLwaHW3NaLdSNPpmOBm4pu5K00IRf2Nb
Xf+CjRXSRdao7yMIlR9Njy2CCl/vuPArP4CClTs7883TiGXmU2mPb0Bouq9W+X12G/eLpbjtJSsj
pJNsvfvazAApVMfKnxDRQUs37H8Hjt1+BbKl7+YYF3G78d80wGdo2LYDeE/24rDdz1jDwhf+3ypo
kf8c/FSnWw6o2Gy+loNX7/FrK1GYc4q3TLHsS5N2E5rbffGmw5h+wfp9IwcVYGxvIDC+wORV76XK
9hvyC+5QHqU4oiZx1rwp2Uqxjl3zaSZLJyW5Yjeo9ypabzqM6LtgmsElFFZo3NVoxUCLrn1U2Oz8
nqB73O3A4iHribTsvvIH5yJH+tb39qY2WPQ73E5mn5EHwZjoo1erfgvHJ7pI0YlUG5hC1N9J0caI
CB9I3b9KcVam7y7f/AcpTX32xHidPxkx+B5/DE5hNCjPadaq95EPjTj0sasa8uoJoM8e2Yn+ufTa
9yRu1TvACsOzrre8KjGq8lXiXqWB1KOLeCiVOnuQKtmYqBxFNgSGutMxXC1wj83s4Fmax9DRnnLz
uWmKg9u5FYaF9R4Z8/LOnpziLuogyy1iweWdorJpuspFZladdrHXIzpuR81jqDlYgU/WGwph6VfV
qrw9upnlSYpwdIDU68VHaY5IUho9WIKlmdZP/gZNP1A1+Yi7stoCFK/Sr6CosyN0fOegk/v4alvG
Xe4q1qsZZs59mVgALJZm7aT+mkBLnvm0afdM6zTciNhzl82spf6WCF4Dfvd/69Ymsmcp7a+q17Xj
v52vtwBgOjt+rMe5eRiVCrh04SJ9B6rL5Ev0K1f9d3Mc7I/GGdEHyvXimoWGjbJxlYKIG+YvfeU+
S9PRSK91ZHh/1U2u7tw6tu7T0sOApa5RS0EX9h060g8F8at9XGxdYENXteSlcsf4e6cBELMMt3n0
zC64KLaTHKM0VF9RVak3cnln/kstveZHR94IGJEZo8M4GSditiWqu6X17NlojvO6OwhbavkmyeoC
ZVw0qq4lY+rVLsNd7+vxpUac/J8DtzZyuFxr4ZEAfkbGf6fOgRrv5HgI7vEqV4sdl0q7gk5YOeb5
VpTDuqcl44FXO7q1DDT92TIT66jaA9zt9RKWY97ZwMsvTmgp+1QrdGypBudkgfc943XTXDXDdA52
kk1PEz4uu75Vm3feRhXoj+t8Y+78jDaP8rvx3twhYUo6Ftbh+dVuC/MHnETEIk3GeXofL22WOJBU
gnlfV1X9EOttfTKNarhEbmvh7uuX2BJ0DvpYgFUZ+GBm6iWyWH7vf42D8T2JTOWXAtLy9oeyXEMq
rrB+TunwPVQU5y/NbjLUjrX5NbTRBmeKEjxCoXaP2SIqrip+etensXUkHJA+ulCBwDg3FvEzBjLb
n8OvDMDfIB8qP/UAH2TQScywmYQngWv+ylBG1rv+LcCao2lf+g7MMjrFzZvXsibs+kp7BLfRAc/B
YQnelbMjuOb7J1038KAanUXSQE1xi9O67E72HKcmBYgEwn2XIOuCf82L5gzeW556f2lTrNybvedx
D5DvrcO0vkixM1Cey524O+txjzCVxrzs3JVA3YrG9d4DCOmbagjV+74q/feonr/qVqA/SGleEOCO
bj1KU09z7iLN8p+kFPbBsU3L9MUsdP/dn8klFlbzWhqO8+4fRz9zvsZ8Ko/tqP4PY+e1HCmXrNEn
IgKzcbdAOZWRquV1Q6ilFt57nv4s0D+jnolzIs4NgSuqhDC5M/NbX7sz2yF4K9RdPdTGW0lHFpY5
Vb0fgqF4webO7fXI+sU48oTJQ3GpfQl4foB4o+tDxflet2yICirOOOsuSpZxB+xo4iYCvKZF2p/V
7lAHphaaQff4s0Oj1ZpXGZ2+HbAUvHTLhAtj8hq8kb11cd1Awba4NDNuW1hWH2l24puDrqK7AcNR
h9xdcdGWiQGK92hJ2jk3q/kXWYCXroymtylaGj1a9BxwoEDupepLPA/T21hHujsu66Nl/X/ub4Fc
+tnft3yOQ3ua2wQWwLd/Hf9n/f91/P/cf/1etRpQbttiI3I9dgcG7NdymOqragp1ZyzrwGXU13VD
zuD3e926C6DI5lou6/7rs7w5wVlJ9i5WeSeuE31RW9pVI2+5MrJ/1snYR9u52P7stm4cY9t26hq9
QVDeSlmrI5hE8zUq9RBsTO51r4dj42WjUtyuk1Hw/yr6J9VRmmqjhol8CiqEeDyk1gUI7fKpXSbr
oqFJiO6/l7PK6xmuwXr819Z1/c/i+ol1HWy7Yx7R0Paz6vtIP8spD715tG5LTtd7j/0HRDL7NUHP
xEVV5gfbR0uqjuavyejtdw0AHdlCe7jVLQvD0QTeSpHKEdVX1MQIjw9NKW011Z6fITIMu46jrsDT
J2RZh/U7wox2vr5q9TNO2PbF7xQKXcuxMa+4VTlrj/SN6LgOaNpWbdrxRq1DmN2L4c7qqPNtrqOH
BeJcBl/rhnXSw+reWDRZoUTvzYNIRQlcp/WvmZlIVwDRnafubWzEknmG6aLBjgFCbgqHEARdTDzW
O6nK+h2DP7D42lcl2jcQI8NzFOMEn3Rtfxs1vbKX4zY7+GMqLmGg4okhlfNTGqZfNB1mX3w4xA7+
RhICOhbWv1f8ZHba2AWXqmiaa7FMNJnwMCzAJS47aOoiRWpo2dDb8qKk6OJBJsubwS66y7r/uhsG
TxtMIycM0IDTJIsnOy3zeMn2yTUA1oGvWpPeAR3CIELHGE3r5HGLD1p90YMu2VVIa85JhqhCG8V8
Mi06i1HHG0czG6JDAcr4aItIP5D2KG7saR5usmocD5IclcdMKzD28fvolDQ+iKfBtE5JOeH1WpMk
ibrE38ZtK+PAINdbyy5GhK5AlwFA9XfUJ8pNGpvd1Yf2BDeY3kGeOHQDVX1/P3dY/WDuPD5EOnjk
Tjh9F5KUCgr5saEG7YajrD2NlgXLG+7pM94zvVNF03j28aECQZ2nXjWFESQs+HG8mxB8+On8O2ms
jY8f2QvV6wauTbRo7efonl7Sr8iQ599Sov0m8Yu8XA9IlAeWus1aXs7+IHb9cgQrxr+DPrASi4eR
AZUxAemkxeR3QV+i2ol3m14DhoDZcISNOt7VGKkvNP4Z6Fp9tvWpA4XMHcDIqNxnjQJIBnjfeImh
tRCUj/tcSNGDL9nmxVRQ065G8KHokdzp/rDv02F6EQZjJ0UJHqyCO0WZ8gJsgDy+RDQAboJy6Pfr
p9Q4OdTaoNzkpjJ45BKLGxRBMUPVpTNYtzHk8Fvne5WYACKuu6xzf600li3ryv/e8rP7mK18Qr7g
5zjruqqy0KFRwHMzHAMvetli5dhK3VOHgeXN6MsZ+ApOSQZvm7zlgNJjWYRoZ2+mtsDncllUxYRo
SejFYV3001pxUCfGDiYPiOQMk0HBMlHzEL+nUkzlcbSTCgcL5tbJzz7r3LoOp3H2blRalIacbqz/
x+dmgFElAvX/OPa6+NdXm/gIHIiEnL/W/Xxk/f4xKuebLH1ppjB84JnrO0Vs6gfVR1vR59q9bJv+
ThtCyZ1z/s2mXcR3RlXs16X1Q0Kz79sus8+6Lu1BF80Xu2uQFLZ5+9yPZuVogxm8t4H0gKDI/hSK
ss0tHgdwwN1AydWIHYDydln8RTLjFjpI/LuK6pjXTtO+LHb3bqJ35Zk891EG4n5GKFCdc6UKt+BM
ZycRcnX+2bBuJcD6Zz+BJU/Rmq7cPdEig3PzcoT1I+uOP4u9MZqOOdTULP/9Jf91aGlM0Aup/lNK
jyrAzOVLfg6wLqaDvKf4Fd941iCZp24MMCDCOhTHF6kPkZCo5p2A5HiXGsvTVynoMBCh9b0OpS+W
Sqm1N0kVnE0Z45JYBvX/vbisw6l7OEfLZF1HC6aywReNKsiy9WfDut+6rqrlbCsGXAHWxdbQ8k0E
Fsbr4on0flX/jhAu2IVcvyrBhPytL6cns2TQXk+Nf5/Pee/RKtZf1S6GhmmO2a2lAVWJgbidJ70f
9gVdtRAcI3r2sa066KkNE2R5ig+mHF3yVK62GWPdOxnWLhkDstepXksk1ovskV8XuuS8refEgICi
z0K84Sn64jep8VHq/o1MIjOAhIOuKakTQunHomwN8H0kGShodF/jZJ/8PC8+tCZ+lwRZap6WNNDT
NaTrPW5YAtSCDtIzm7Ph0a+HBqY5A4h162iG5THMkAKuW3MsPE9+PzfOujVOwwzPS5hy69apNdJL
LYm3ZDkSFY/8Nq2r+3VbLCxyToCWiMmj27KVpUuMkxDzgT5Ht+vcOpGz4HVW5erws2qdww019GJ8
fL4/9bNVNjNzF1OIctZ1ZhOCm7QadKfAQd2f/X6+Rx6ycyMK48afVfadY1ypUCLdj4ldUiLyKZ4o
qXK0rU45yuio0KxHyi6dQcWsG9bJaEENcqVln1qSpmr78xnFlz7KuYRs9+/D/LWLbsZoyNaD/xyt
x6bD7c2p9L6Pu27205iv+GvP2ZAkFzss4WmGjRBsObw01EgEUbD+9cF1w/dXrj8wzGR/awvx9L1O
W3/Bz5dPdsIl6JudfGjC1vtf/6afvf85rvKZBXAbvn/DchbWub9+7PLjvn/TuuX7S7syu40BuyIV
3+mtJR+LZbd1B1/UpHnW2XXLOpnW07/OCqsD3TD8tqkInaVu2BJtYKc2NucmiSq3xsAiiJCaBU3+
rhfNBEOPnsZePhihP+9Mu/tDW+7kpYAV5eijVxOsI4WBH4UNH8weukOYtp915ttbYqajBcI0qtTI
U4xpQdnaH4aERXbcOVLNgxzQrACHb9nkGBvcraw6eWKcuUeE9yia3nZ6bju4HtND7Vc0F3ePSjBy
MGR+ELGTSy83JzNGf1nR9URCZ5OS3SqE+h4Ww0mi6jkVWCJOIBjKpeBXSBQdEvS+e3TEDFPt5BhJ
yrVuE+lOjhnylvgZ3VX+URCLYC+3rBrGHplUmpy/1ymYuDhzMWSHn08FZPK8rAa5hG+qdLduQIP2
3s4orqq2R8o53zfVfZOK4W4gEGrNGhZ6zpB8mGkZAV4W80OCR6nEZAWHHGwPqs6E7NCOzojUVNj0
G+rppVdGHMCWyZT613pAx58VRzMYdLr+mRRki100ZuNWLWCNretyCAy7GZc1Eqb/WtfNBBIgTdVd
hYteYen+bbZMwFHYpVndtQa4prSFizMSw9zNyyRKtXJvTebkrIs8QbS7GBoFgqHme9XP+sYQz5He
ajfrKkuqVLhk44xdaFNs1nXrRFN9lTIRzMZ1l782QMzTpub7i9fVulpQ352K/LB+8brODwfHsFvN
a6eaivXyI9eNUSLnR90AQLis0kmrX0xT8oYgjK9FuSkQBN+1ihJdqZl/jVHlHwZFOwMiT08jZlV3
68SaYf2DtdK3P+vSqc8xcYPMn8hSLCFp9DU8r7ubRE/0O5L9+vdnu8jYzIWP+1HYNrhoWQza/BSP
oVkvrd33Mg5J1bYuUuHS58v2sNTV4xI8x411O9tEB/1cUSuqOnFn24l0q0fHYFnQovifyajXrx1Z
y5tJpMuwEL0P7n80ZvzsNyZQjtKZR+96IFMuDLwrojsM77pLWUze9xU1l1FAr3HrQEVubos6C66C
JNlVjYv70g/G47rbOiEkUx1sgcr9urjuq0BZ9/SKzvH1U+s6FBUpkoTkzBhudG05sO/SXLPv4HLP
N5rWvQV+DSVkWa+aWY+TVOz4sYXyf90NAuaByn14Xvcg8ruTI0U7RjPXXzFF7V4KbOMOsah5h4NY
tVFCCy+DcTbv1g1KC9xTLinOrIvrBoAp4lKlBIw4b0iQY8OWUrKmuX3E8zfp9dPPviG5U8zMGnOX
qlW8tSY6JsBZhtcSNYSHPUuy0UzIaK7ZVv5WszXI4fBbrqCeo6toG7ShWkL+YCQfamkppkKLl8k6
IXaZccvCzVOdR6KNMsAOT8IsxF9IfT7g4X/mlkX4es95i5cf3ho2/XeLtYqPOfTNOoddc0b9+qZd
VELd0sK4zq2TYW2UXCYMammcXFeCru12tkrFe4wBvhTTQ/jdeLX0ecuE3fWLrM6kWVpGsYvw4WdC
jIzUYV3OVtVDL7JnsQiPukVJUy8/AW8ilEfGqj/SK8Bu0CBJCsDdvVknatWOMwZH9cLf+Pesmtof
UaLCwGhysI/r5r6fUYiuszHYGZD/SUyZA3A+RTsoe99nzJqwIEngjMSWQQlxPYvfm4G9HJeszA72
CXYHKMyQL4iNNGkSErvuz9SJTx9aRFpUuxH7L09X7gN8HW+Krn8xOa3HCDuwbauIt3AS9mZcumoT
DlPYR5442Wb9e3/O9jq3/geoYYUbEXCuJFzSjnKnenUSiH2LUduNoRXlwWCQkFRx7UhytxuE8Zjy
V+v6iEIfUYfMf5hLQKmJyS2A9LOke3GNiHkRpeVLx7W5/LPWuQxow6YCC8J7t1duGsgWQWVQ6NJK
SHxJOp7+OjFIlDlvht2AUDQVV5Iyn3w/Cbcq1D9EFkobTT8VQz3eNKExfE80EY03vrqcuWx6yxS1
ukHyW93YeQV0fJ3NLbtXNuvsar26zq2TxPQrup1saBhL73yx2LGUWoVAh6Djf72wStvMD1EGCGDR
iC5/5jpZ/+CfxS7TIMso+Gb6i4ZpXnoU19NRrJrTdbadSXjlmTl5P/+Z9Tr9WVznbGXA3goBLw/v
Ak4gE21p+/uZ6J0Id53Qj8nSe79eB+skWhYHShzbOWpO66rS1zF3CCyikdXWoF8dDQyp5//bF8Wv
VGlq3Ee1HA3Yohr7njU7dTgkQL4QyXNOFz5EJbAxWCfrYhxBIVYi6asmpByOGEO2ztyYPa4oUjwe
TavwNGy62mKcnCDDWjfEn9qTrYpRjCr7O3I/n3Y6PijlAtYlHsE3tsBwDin9ROl8o2Y9utHknBVV
6MAoo1A6l+HJoBfmHPidS729cYYpu2QKr4jcrnTPhrJ6lKvW5ZFRUkIns1hW3QHcwDK0neUr6nt1
Pw84CBkWnrTmc1u3+VZQhKGLvevxYmmCbdRiRClyR+oz6iO0CXq8cHloxLdCVQx3UiZp40sttjC9
uoX9D55uftREesjLkvwdlkRRI16rocKzcEq34JeijY7Qr2i7UxjUssPLEWVyWBRegyAj7E6AX+kn
iSnpSjKl1yAmqYKWygXKFm2HavGIbjW6cElRUJx251Id8De2Gq8EUdFY5Br78asxOTFWb2OVwufn
3j4FUxK7EQZbfh7LcE2xKI0U0tW9DPhWi6HjY5pZ9V+xjyJbppPKHWfd2vmwbqSy3bdqyEmAQxcJ
gzMtQrTizSDoixmebGtJXWIESTzWfJq8updni6LAjjGNQ57sNGlCCCzR798N0o6IYnapP74RPIcb
a0K/X0pGApuINh1rJvYUaHMs8Gi0b/KHB7k97RPrOoJA2lPxlE800+KeYeHAIOf8o0tUumjmuwBg
sBVYMl5bnYA5heoplL5aH2+ZejwvV5AaG+05Dec/OhvdvOFFWTHIlkz/UqjdR5VBR1K5RV1l6DFr
mgbqjaGJY44cC4+E6KlIGhxwDXRiKLi9lHSCJhCFz4mcuka7IEVgLTuj2j77vC88KK8Ovsz4g2aU
cCy+y6jsCCbE3Lt05UwQvfRzV0nbLGj86wRxfa6s32WKq14gB+9TL21bi4HgoPTeEgD2hhYe6ZXb
6nb4KcFhdYoRb2JlnF/sioQFCUhF+mNikQjXSIsOmkImz47lK8QFy9Wm1PPD/mFSrC1GuLSPhLRi
SUKm2soISUo+kkrptnM1dt4UpuVWsp5CKc8dPc78TZ3m5Gf6fKsbUnGaQw44tGQGI0W5Dca4BU05
HTr5nZF/6NqT2W+6+r5JsGqt8esin78x7PJVaXvwLACSLA3T47Z/oiNXA3YUhy4unplDNKi4M/xV
x8Yw1WmnMXNiM9zrQpKdHmSXEYsnQGKVoEkSzFdKfFTJXh7jvmJBDJWVbq9ogc626Tmw+3c/qGqg
TsVnPL/MagJ8LQ0/aM7NvEZ9xELxsadfkqoLtNThaINMXWob7dhZHrm2cepMUmY0ARu++kX6BoSJ
8RoP+qUYKdqn9kmo7JYpw1mTif55psebHtfhtmxO/txhIJtPO+x5Ddxl83A//cY5m3z1Q5J3b0qH
obzcTnciJvLv5gXXW5AIxBqdQp/gCZ0DmezoGQZsGHBNuHXRAQSL33tOklOXmAJLmnQoR4KsUCiV
2+4497KXmiT8sRQ4auW2znT/irdhu6G0E7tjZT4aY+ZpeceDQAJDm6YveNynnmJT8G7qNnKaJnum
XxSRY8sYekwi/JLo3jRqjIQXn1g6o8dNI6VPwPyvoNMsp3nuDQh0VZSgux8OVqR+FlLymUXqR1Np
mAXWkPllxlBkuHf50E1bK6NYECn0slspfUThFLwoZEHHDNjfMBX3clxdqiVRlU9LIfaP1phYLwz8
4JBW2aYXDty7ejNKxiJ3Lm/7MHaiwiBbsjTqVsF4KBReChk9QgbwPlgvPDWNwI2VQ51FtyaNGE6Z
FpcsKb4yzTxUlfHeRAy8RnEXWmnmCTnd06hCPshv8WsZfHT11nDT4mYWgKr2KjrQN50WQ+QZ+sQz
JNzoVamdHEnPR8/XpA8LslHo9zSiR9pGYCqltqaxm8b6AZs3ytCZ2JEF2Okzmcwwf8xHeStw9d5a
oUH/MD0rkc5lJhUvtlzEN70bhNbCEPvVayG08fRpmtvUgz/zENbzRzEaz2oxXXvDVTOj2hrBeJ5B
cyYG5LkG/0nFMM4FGGuraOAMFioVNdEcEt+nTdvYDZHkWRFe969TVL7ZQfpglN1pNOhplIensE33
DT04ycg1EbfNFiQbaJr+FAIOpKENMFqd6l5SMgKXak+ruT+hyuvpvmqKgSTuBDMOPjTQALwrAv1t
asc3vKkzx0ylx8YCZNNG6muTJR8DOD2tGl/Rl/2hbZe+WG0399GhE9nDhIzcTeXiV9kBL4/gMPUJ
HdWcj3uBidiuoAxAz59G7qiZdxQggak1h6Drrnga4SFokR8fWvNPIxrQFLxh8djG6j0XIH8BKDuS
GLC8lHOwTelJbfNrAprHUeZB3wjb3o2GfXjNGgB90IYOxai38PYTmuUn2iNCfDRxYz9iilFc0A3T
wmeCTVe5I0ufzA5Z4Vb/kLP2lMjDS8ePYuj3HNGEAekzfbJr6ciT757mstLpOpNTH1wUnOkLXd21
8bAfC3/b7Jsh3zacFh4SjPypHY4Otb2I+H8ABWyWl4gs1b7FT01uMBYb7VNSwPrstIR6Sr4dIu7e
wfL/pCkWygn9aflYPxtde1Lt9q6zUhc/h2vZBm96xrgRCRnWDUP6aqKph09a9C6lGVweBNafM9cG
FQGw8TlhQ60MRDTjxtJkGoy7nWCccbAZLRfZBevRmjggkslVcbt0z0ZLUnlOrdGBw3ObxmPjVCZE
QFnQcKRlwUNhpH/KdqydrE0Hr7I7HCMRHdahfOhl+5epEUROIeTsPOiPWkOUXXb+W9dy382dujWA
eZtNf9bI3kFOSTwQd4aUUg2tfFCi9E6B3H2GQUijU0AKTSN3WPcaJ9nkNGJ5MvNAVzKvU00bwb9l
OX08ZF5232QwovpEkreqBrOhqaNfGMC3Pmx7XnBEklf7Ux677qQAImM0pu8tv32QxAR20+7eRAtp
fJIi+l66t7qxt0EPUrSJ8Ci2E9tLSRHUFDhSGuO9XJa4eQjCKhG7VUBGoJPljIx1ss/m3jpgMvls
RsB7eIN3ffmptMTG08DtWcDXiaOTkAoc5gYYijGXSxX9Unj8eKiT6GrCv2eOqlMQFV+YjIaOUDrK
Stqj31gYleS/Fch11lyjklBwBPMjC3/O/NwF1dEgWAza/NLbFA3xFwF1dUZA9ESs/WRRtHD1YPGK
UMePSWcEkFj9eLFsXjXG5CVWtzgM8jY3MJCKGziq1XOiVtwdg2vUs3yr99lIMJ4mjrCIwYyUvo0g
+urJZ7dHvVgIWfoI720cHvVi2CiqPhJYYZoRmbAdjO5OGsbyEEnJnRYQkONJm6t6vtPITFXVPBDQ
hv0OkbbWGJlHQujRCIPf8K1gpyb07IVKxR3ARSN9kfR7j4rk4BvaiDNwS7XykpVgzEDcCyel23Y/
60HtNRAx7SF241k/151Nb2r3R5dusFo+RRiz5iShAT7Se5eUG6SMd3EvxFbOq1cgCzddPkN8LhZE
81slMK4ebQWxfhE+lsIkEqIHyiJJ4FRyQNxZRGAmaUHPrR1NSzrWkObgxgbiHmNCFaK/xx0IyH6Y
8Gw31K3QpgdVNk5VzB0YcoYTgakEVck/uun3XtpCHM42oWLsImN8m8cbOmceUzpSHXxBqk2mcJ6w
Er+gxKBtZGa8bqBVaqclBa8/S5D5lt42F3rIi9ocJWVrYHjk2Lp0Lwqx7QHcLg+pwoGDihRqooF6
t9DlcP9IeLBJ2hF04Gsfar9VQ5q2vtoDS0ZCCtGQ4WmagrcjItRtrv5CQjtAYIJtYoh+hRi/jUIY
SYn2pRlt7hgj6X4dahLPTVKIOnhBVb5GlqxClTO9BJdTR7K5SkxdfSfh8gcP5fLYJ1StVQr3E1ZF
iar8AtiXebTKIKDUFE9OCn35wCYiR+ypKoV9K9kJHS6tMo57U+kt4oC4dEHNNdBT2pdYqcBRt0cp
4morauE0afkYpzlyJOMGMKY3F8TPQ2vj6kuSwjHScDfgOA61c74YtLCX4nNS7I8ym2OPRraSy7S7
mvnwajbDByTR/TxNrqEqb8UY6dCSBxC9iC/8sdbhkwy5Sx1ELsV9n5jXrrGQZcTZubc6CiiVTCHb
fo31Fkf7THvw21+dkEF1wxDFQQzHHdn0vTHMz6kuTkIxuHWDFj8n6hi1bN6WjDr6Ih+8MJLvMBx5
VHtcMe0u3wbh9Cv09Z5eQPNKQQUDl9iH2Ty/WPYvy5BoElEXFl/Wjm7bxgTYBJjg6wIvVgtvgmKL
zbnT1x31hnAnlfk5Tx/B5tkUO/0916Rbl6G2GWOFkVivsKsa5RtJNTTXumkCgJ0k/ehdwBvc7ug5
yc3NUMkvUppSaunUnT/C3Bt9zPBSMGiV2blB336EFa33unYgvmjylABjMB2dqJLR13ArJwciaR3q
cIpLVWS7StEbfA1+CKktuT69uXmlKa5lxZ+TGb6E1CmnqctcqYcNGNvqdDCn50JE6cZXd6mgIJ2j
Q0WDGmwMfGAK0b0kebBkqBn5+zH/NduoXV4I1EpqhUwrfnXSLkZEOhnJ4zjy9tZx9d6WAyFHb7SU
CRvKwyEm0bZpw1D+LH08MpKwvLRBuNUwEtna03gsE/V3KiHYDWPI7wtvqGo/6Eh6pCBebCV6VJyK
O35jSyZjQ5tbaRiaSz5tbSjA00S6nX6uyvOTADpbgSywQomQUtWKG7R/qU8uJIo+Cz89yaYE1Dwu
cRbydUpPUbMPAWw4NC2ZTl2on4MGdip9VAwz3wWF8mYq0t6cR/InNt08WvlZFKBO4XV/wpt5J6Ie
tpUaXmaQw5B9k8TFDRYKwXxbh1i43o28TbkVERzm77TE0Prdf+FvefFtLJYjnlEKRudZbz7Zynic
amAkcObwktfq274W7zn/LJAo1yix1Z20WC6H5XRKdRnqe5R32yhinCYT+5fl8MQ9ShsITfXL49DY
1MG043NUwbsA8G14wFboMVFUycMBa/eEkNR3hsqne+jTHp8rS3smt/1gZh3RJo2p+kzHGdbVSCeO
aWIzTOUR5WsEvNybNNmS661q2mteZUN9qxR6qTJ6JkjY/io4eU4+aFcpTUgZCu2lp26pBEPv4f6z
8FTs4BTq4iGYjb2SEqCLAFM+nk5EAJD2GMNaKuzWqtNoNIYkTMLqzg6Da/mHB69P5WdAWTmG/TUV
jNSMGj1NPGCLIuSXsMaoYVIL/KCGBwCk6ZYerrvY7E+UFRD6SelFpEHrMQg8DQu5ddLulfcgt97N
rnlqZC7MRH/C++JeNXJPBPgUYgEMBRwj2emmqblbkHXRIb5vNPmla/XfktmTV6bTrdHwrotlkjEx
739zjjQUE/2h6i5JBQecBwBtcAu8WXn1l8GrJQWnGVIhSO1Tohozibvmo6zGbWVKTymWxI4ZaoM7
FATesk43g8/VQhTT5YWNVFzIji7Sm8Jvf+cCCUXYzUApaX+qu3szFUctMxpXlTpiqpz2exlA9RhL
kicWf97OVjZIwbGij4uPMAv3gCtu6ijcyon+GVo1eaqaKiBOqlgpRjt1Ki+JgaFoXaWHsscytZPL
DV3h74nS0C6q4tCtR5s4ofAct/S/+TngYH3DTzh24a0Z5TQJD6dcUuA7GUroIHr0B+2X3yKh8P2v
OZceVKyERqMIH6TkDWZirs+qKwUy3ViDeplgj3laq3yYXXtQ7ei+GKisowD8bP3lZIfp26T0z0mO
rhq3BehXBX9zNFymZDgXMe15fvBOCPGOsWromEW/1cvprSsXXZ7Mi1zKbDoC5wL2uEq3HbH5kqkc
d1TxQk+bSM3KkYoBvEo2IXyzdRwpkiY/ZSl2SoX+K7MGQQVdep2D4SRXIKTt/KzyCBemtWuLwnKz
Achd3m6iIXqJ0lq4X5Vefuha+tsvS3ot1eKaQWtszYyHi1HjtqS34PGOcz5sfPzj6XJCq62UR3RG
96rU05yO8heVxX4awBKGeIPGsUxSr8t7rkZ6zmeheTI1VRhcAVqQfHBlt53HGKfEKNnOgXlEQflu
iOotnefbHs4XZTXjzB3ybCTQ2qTOs/OCHkwr2Kl17JpDR8OxhFtUPF8QL91ArZ13la5tdPAGvH8U
/ChT11K5u/pZ7vd4OkDRpw18tDog6/xRpWb/Gk2SNyb5FEcjouMqzs9a+tSJxMNA9a4O25ewpwS+
XILzhMUUjSXyNjC4UNBPXObU35ERf/HN9kLm9tYHlM8oAR1aWikbXIiOqcju21B9zUZDMNALCWvR
U1k2lCfR8mLMo/u1VSCQScqQPC73jMbuMdV+Kdv4g9HvAyrQ9gA2H0/l2ffQvbzo5aku/VfCA/ox
QkIUn0T9SaKQUyuYrXSTnmysTN3TZURaL540QoYqwB9SOhVmKV0Yaz6PGbnduTO3+GXnXqEbA2P6
0d5mMyiaWaTJPq/PeSFRIOAAGyuRPhj3OhNaCBH51n6cJXSTGchKTLKC0Qpu+mhg0Ag5gdq+5Jax
jm3xpO+mJlNupJQKVoUSgUqEyUDNCmXkGcpumuzqgDwucuoJD6ZR0bJf0tQAjTeTZrcufq8DQx9z
Xzap75lIOADxlyrvqhazcTMr8DJY3J/GF0tEwLgxsDDMcXIrezoUJpJ0RE5vBnlkRdB/amqdtOfv
2c4KgWonfDJ9QOwZ2jzNad3seiL0euAd1tckIKP2Hn/h965NF2UXb59ZGg5C6e2d6X+ZeHa6U6q8
00fGu6ah3S2WRYDPcfoqdQBVC43Q3hiUP35ucdMQYWe+/1uLReeSIrI8sAHC1oA4yzl/k8Fjyapu
omEJ2ULpGJr08PnmR2irH31D+/bEQ9jv/AMkZgDpZKxaW322E6Df+racpHO1fF20VGA0g/apAfK9
bT3BzwN7mOMsMeduP8WnWTZ+ZeVtGYveidPhPg+oPqeWdahLQUrTvE1U1OSm9VmPOhD/oLqb9PQa
L6UDW8pIG471UcjB4Da1xh1h4wKPquwGf4zcq4JqpIbfegTXA7e1dsh7gaGOzuhtrwWhADZBZ4ds
QCRQzBImaqKZEBqDehPr5W0d9y9jthgtjnG/87Xsa4jm5txC2ghIb8s6I2UtsHnBThr1AU3b2KH8
Ek3m2Q6+1EajJlvjh2Yx4CwjK+fxGN9nw5OvRdCFLMZoYaAFDhJrZ2xhOYzF6Fp2zNjZ1AeHmuou
jmTlObF5WsOOZXRLimXM8IdSoqPoyL4Yvbgwxn4w5Oy5yax0I9UiotEieIExgoTdUneomWSXRg8e
g0vToYntEJlDklSdu6Q9N72KWF3lf6wu1dZZwhhST5IdRqZ8Sj1q1MK2smW8zyj5s4FUpd9TXAGh
gsSdivvQjozhJHyXrDy13MQwFBRN/YOSAgSUNZAvfVHSVkXCSi8/k7iC/ZIP+3Qiz/w/zJ1Zc9vI
mqb/yom6HlRjXzr6nAvuFEmR2i3fIGRLxr4kduDXz4OUy3L5VFfMREdMjKMCxVyQJCEwkfl976Kl
lrfXzX2TNe1iDEhM1RPBJ8dJXlqCfDxtCmWRA3qo0yLcB3E3L6D1ZwuKy4JoZYDcyVBd1CwjsaJb
X4o59eR/FkRYllqisHZtjjUxS2Cy1VUANbBlMXLj29yVeUGws1XhnXTXHfy6JRiVcu3lFirpI2kP
e3asaQURv2hqe/Jl3DAoIyTbKkSlguXdYqiS9kbgmb6qsTeaBfkPxOVPgSWWaUvcZkBRQ+sJa7KW
KvdxJ1D84IkQCtNfijZST02vbjLWlIvRgTkdTTiWm+rZK01ja6qt2KAQuZ9E7CzsJF+HOoYtU8DD
IQjM+tATb09cAO5xMjzaOSBTtXkga8bfP5+A/hCR9aM6vkoLwursW9GpjW2sV7oNWgyoSIg8OjYO
+VNREbQvjUGBFIseZOpl66kxeBj39Scketa5Na8/C6hxU7e3EmbSNCoec3sydo5egGY2i/HKrOec
UAWcBvsNMHxOUrGuTfETh7uxNkNuC6U3IWDXBAL5obHNsq3HLK2ypaPl/hLJlRwsJ6zXMl5i2ZYj
ADX/JM/pwFskIz9hI62spWmas5+COFpm/NTYXFtfa+xdHCUAmPjZQ/N5rGy+sbB4S/hERGICm2mN
lIztdk+WZwEsTrIjUp/DIShuVEIo3FH5wuevsg6TGrnvumK7x3tr5bjBaKQj68wqyyHXs7bdsljG
Qbcz2bhjL5xhsdqa+ZZksYFGzMbrTkWIeQtc2RfVNpvbTPfXXTw+GT2sy87pHmofricwoGqbY0TD
FN2ch2iik/LNxCWIsE7wpTTsduW47VVADpXAoacjjBKMhM3t8hX9Zi7RGF86tVUwn3ZhwHQuths5
xARRgqfVidDpmI20OGzm3MmWj9waPyRY/+XJHBummyHX9wiVFBPLCot7ziy11yGwXlT9WzdMr0jP
YG6BULglLlNtqyjj+MSh/RfEtzjb1O2NmsKgIGWIek0NyYS4h9J31z05ZhsXnzjs1nWoPHuV6a5b
rcJwLUqKE5k/Z51OLu54Jjkd0l5LVWOlwz4Hci8rVva1W4R9zCWaGMmKx/Y+NvzxyvZVchtsfcwc
SI4TFMNGQQseHPJdo6TqpnIvaFywMFTHx27QdlOtEhUeqoemIyNi981SD/J6OfSexkIxnfj0wSms
m+fUJkVmfNO76OKy22cTzFOx6wagRmwH2oEEdOgprNl3Fbzxc4AfiVJgZo2506qvldeq6J6NAF+v
1D8lLdhKs33tXQL6ZUwIHnTlfUNQAL83D93f3Cb4YTx0PtvDGPWGNQSdF2Vmr4XOeBgcrAuyOL5R
zBL1fGvklpvKYlEARVlpHXs+Z9bEr8v8TTX6L02nsmKx+53G3LOdRbf7Iv0CdgP3StRPyfeyM9ad
6pZvFHNXhTHhFyvdhkjgAjZcJUq8y1QMnSvfuIjai6+KmnvbEKuAi7wYSw94IElwTXjWOmz6/rp0
1wbo2ZU7mLhttC/jWJx5wsasgo2FWUKfq4ocHEi5GeOZsNuw78C0DYD8VL7GkKzYKsR3uur5y1AQ
eg0LK+IVgZM0KNpzbsPMVb4Sa+8/K8GO7KuKtJN53dWk2aYh/+o4szaLydaoqgHWdfxVNHXaBt5U
n6P5YBF9y0DSXskqOxVYGRF5KBObb1vPFjT+sMuAP4LJ1ZlLMVZ3FQ8V/6obV6VgHvZL7T5uo5j7
QH2qkZdYabruLANj59q2tTIn7ymIQhOWGzHtos76deWzkcl6eBDxohoKsRdDfd855bTVYyNad1V6
PQAZI3dMds6oUrHlx4Oxsdsm6AgP5GrJxLGEY46FpY9MBdHhtVHV7XVXurdpzgXNp3SRlVp13XhN
iYf3xuWh75ZosjSkN1AdO1f+SJCfMGMTDl/6VkNF3CEtH7fao2GDLCzrz6VAyQVGF0uhbO1Vzjkj
I7YqJ7Nesmhd+1AHO1KsaObMRhv9W1yNK9/uGuwLr5KqHTYIf4Nc9K+9KTgFNnsVtmWbRC/DZa8k
xGO0/krDf4BFzvDGlIt4lONeNKO6EW1CGMYOHtOR/KfJcylAQbpSxm8D/sGxb2jXkWV0qybPgo2S
4owgNPebY4HRzJrHoen8hYkM8tIZ1aVTj8zPxvRqDu6uMrDJjr85NjfolKVfxQC3VnUa1n4KJkb5
GBx6o3yoEsAUDTeXXt/D4zh4FQifwA/XflSh4tHqC8czv86MExbiqJPUnm4sfd056iCvU/Iv6y6w
9x6QnyuIig/abDMelArZ9oIL4JivdQrZEh5RQfB1M/guojZxeu/Z5Kl1B48itECu7GI8dwbZA8v0
n8MLCBRmlaXfT+tWB7rfVaexTdItsIz92Pln7EKgvhCLSLQBqI7DmME4PmW59VZNw8k02zOrVGSL
w0Pi04O7UwEQVG8Ss+Xunldn5FHOdhyaLGfrjMiJsRNWs9cGfNCz4U4ZJ+3UggXSwQFvimiXVSxx
G8940xOjXeR2/aQUzUScK+FhwHXTYWYKQE+VGx4acmnE3F50s2mOGmaxceiOG6VpvFU9FUvPDLlb
opsUZYZlwFxfVFtklfZgJnmUJ6oOv7/8nNrYifmDgeO08hZY7UtiJl+aKpy4+/VtL/i7mBHmhfit
b+yp/hwYBCHjeKbTx2TQDDye9MINliYSZUQYyNhaXOau6jYAn5hhr+ImfuDvf+t8qcrKWwXECwjT
EvSvPXWh9GyrrOBtqIfbWnfeyrR5csf6jiyEv9RjBZ18B+MsD0Up4bMdMLUZvUMeVcE12DaBZGN5
4C7abBJs+VWyzo5vHBBK+6L5vbsUOTixOZuVN9Dz2amlK2x39t1gI/5wNRrj1uEXlAfFNmPi9m3l
k9FG3xA3y4k8i2FbqMDaoL+H1Vvu1E/4TBGNzouzMDeaz5OTOR11ZW+XmR3qx/kXPXHBpg/r1o2A
1KlmiS8DvNNytp9RRgB2vvbq6G8kNN11OHmnAUjaKteQRgB6HQkVTK8XXg3WpC3iKDyVhYJrpZEd
bdhqSS6ybTNa6hrYnMXqol+2ub3V+iFAbawUWLCIW52BUVjj55+YVxWb0gBGJ+6OIcRrTzTM8Nux
jN/CQsyiU83eyBW+N66cpk0Uh+Utm7DZA23sH7Up9A5ENpZDjfe4a0XaenDy+7CsLkaLEQQy1XyM
aNVnYF1douXwva2TnbAVEqTLl9GoYlxlJEc09W6AfyP6N5RkrAaSGAPmTiCntqJRynVfnptJ1Q55
1m36XAlWImFRVta7ItdYtxITjvKIv96Qr91wOkUZE5Afinytls1V4GLcHqjYLoA40jylXnupAl25
+5QO1brqapYATXBRNBb9fV68BiT0RIwZpRco0UoZ9Re7EWdTbXaZl47rRmO9mzaJTTzIgCyUosji
95cmML6U5iEwmDXxCXRIh33zwDgUpgXNvfPe8Eh5IfhlCveRDMp2wAYOTsvBYFMaBiwjhkA/Q1g5
h716jvoWtIe2L4M022iEB+zMvgy6N0N5WI6WAiPFEaxrWelP9RDdg7BkOYoOldV0EDVy+zqfjDvf
iG9N5pSN67TbpJq2Xqld+TzJIYsu24IEGdaU6zgmGoljZxxVC10MxgoYJSU3YLFTgoupM6LmcLmj
ItyOnbZxmoZVCcFGD8+CRamkR3OoXv24e01qchXxtNDEbSralh8NlD+/+KSH9ms0WG9tV6DXr68M
NS23iN+TLxsRVhDs2u3wCyFZEvZlXhE8U85GMd2HlvMYO8NO1Y29CFmqKo1+RH4HuocJRqflgWjV
brs4ftNMZS3UkgcG0hCdZ24swRNW7b9UObKByRfTMPFhS/YEdW9sh0hc2hRPk++tqnEyt2GjPXj4
sArhPYftjIiPwqPSA6QAaIcLRDYcrQzf00InwJ25Dyoqbq1fnBE86kBedXeiIxbTBJBhC8c+QRzD
0M4vbzOIDAtvGo95662iycJFiS5kTI4GOimkWd2N5Va3hpW9VDVeZYrqoLUPIE3t7j2T8LLhQSuw
3Lu+0ViwWSumXDLQaCQAwzUfEgw6oZsgL2YZ1UuutisFlKrANXSI9LOtOXiGohsYE3NvS383P/LI
CzxNeWItzDCHmw7VxxfWjTDqa6sa3CW5RrbdmNYtFGFc0tau1zmYnt4F+Tg0B70lGxyQTqmUryg5
YPVIbHXRVyhIgkvVHf60PfnyNNXYlzp7QvDMjZFW8lybtq3WPmYqITBUkWZG+laB2F17NosSFoo9
bJU5DYieVITshBqMBAdY/fr1Z+Fqm7Yyj63joIdS4gyZMGcjaOEUBDTb5tSXZnPSiqg9EYCYSOv1
yg74SL+olXLYZ7VZ3samktyyrZ5fy4qihv+IThGPTdtHC9IPA21ZWWq9/d5MR2Xo1tgairOsAg5A
HsIynz8GifsgZh53h7U11eUtcRhxC1zsrlQR75BVBvau18JTd+8d5l4pBqYbPm24+hiIQDos/V5X
9rIfYOvhZhDY18+jygPckl0IoZK0NZ9M1tV23SxB2FnIuPxRl0buUkPU5yx7oN01gnaJCWhbSX82
h+77gb3djWvm/dUv9SZrA6R0ehJaf/TXhI2KhXkkT6pff1SnWKtdByCM5KCyPi1GrKdC68JeZFPq
wr/EeHreCx/gVFH2zZUs2l6RzB5w0zoa4vbeq4L0oAtiiXnQtzw5GvcGD4RlCv2mWebOcOpVJl95
6lh59TIArLeXxTj14i3EBnP1PnDg90e8CgmazW9bpajOJdp7V/lWrlc+kXUxT/Kd+gjLxsl3AwIS
dO9bke3YTitLWYxgnp56T3/IhMLnUNWzIbT6To6jcSahjEoc5UBWDqhP5J6/ka1NbC1HML2watLi
Rh6sVFSbpOKnhVRWGC5bu0Dros/qpWwG0Vzc8IbRrsKDmVl87pNFUwjqiqTWxzhJPQ7sB/ItQQp9
0zRGdCbEHm6KfkgvpOBn5EBZ3iBR56yKIOpuEyQ1VzWqCndjJeylD/vmnrVXtQx6O31siL7xu7P6
p3BCz85JLedTPlj5IlXa4rNZlW+YykKXrPInt4uzr0OZQxuMjdd8AsieusW3ZmBFkZFTIcNRLDu1
ZOKY1Is/sKJZVEeiVUByM1RoTDsGfoA1Mcudjt5TsQ3JhbyRiDgYzSRe08q5cUD4f4n6+NnNw+pF
ZU/A6q32nnVyt4skTsdNVAZYo3iauMFMHl3N1GEKmg2XZV2QlFAqJ4XFTyfEjWzQAs1hkvDLtSzK
hioiOBQHqcJyh6He+5XBsLaBmK1ksZkHKBzdXXeDi6Lej/fA67kAPk0ezepFES6nylE3iqGhQjz3
keN75AS3g7C6948qG/Lab7d5TU5LdpHjD4oKzr8LyfcXAjwbjPTd1CXYRZICPeMWlO1aYcVYgpbh
iZ+Zsm6UIb5DxCBaVprVfM5S5Vq3yj4gR3wzuX74TWTWCwBv76m3dRcL5AbabO+kRFU8cVDywjg4
eu9u2Lx2/P4znby40X3q/e6TVSDlElpr2AP8gaZkusmd0n4ebL1YBkE/3XpaVGw8O0NuJ6u7K9D9
7hbXZv+MrWm9MkSiPoIojBFMCi9CTW7zSdevjTJDaMGwe1IT5ALbJBTX3DgkioIiuU7YOm0NtBZO
SWKm21agkpLmJLiypB9PiWU0WyMHVZCbJP9bU8tOWjvqW5RtgpPm6faWH4pzTBKIAAUTLr+yqxzQ
ybaE2r8zrDi8YTXCkk5z7K9BeoWuhP3asA9f1E0w3squkTUpRGX+6Dp09S9dDWjOtyoe39uusZh9
2+QO9FR8xPts2/tom6K2TDhD1hHw3Hai7MN1j13oqqxUsn5+f5PpNc7KsT+t9Wjqb+QBe1lnaSAn
sZFFbe6ndTBxA6O0tiVTG8bdMbFsVH2CvR6J4f28MCao7Op+dUUS/HXCzQ+hKiL9YP0vTekhewNP
id2guytwUQFj2UMGhpdwY6AqvAK0M6xlXV+4/g2rezD6KG6SE6KfrHN6Y9WPyDPJUh/62TUSZTtZ
kgPBT/N2Me55wJkZQx4s0/IxbuY39FEHnrMilWvr+/ZHP/IfKx1pu7OsKj03R9Kt2hUVFupDmjYr
Ve9BVxBAaTZKbPK3ww4yXMNGhI+pTAmxLL0+OzwWAALMlcQmk+V7uRYVAnzEcd97yiLC+YSa5sPH
ELKhsILmbJNSR3PaRQamr8+aP6o7GbjPlZQPwY3531QGlq3uFI0QvzxRdpQH2QAPlXTwfPI0lcDH
E8/eB/MGVISVcd0R/zkHmQDWgmrgZ6KGNUkeq7joJUIV1gQfp2hJOBpO/pbrhXcTBRBvPEE8XdZn
jneH3Id6583LXSGgxShhS/+8OBQlqlDWiNu0P+ZiLevbkB1R35ZPZHEcxIkG7FVjUpeZheWsFvbK
oXa4mxbyZTPiXJoPHVLmlnKQVVWc0CrL7y9l7Ud750FcSzPl2y/1svhLnaW72j4Tybp3iaHiezUe
Qn38flDV+iZq+a6TCV48Cx3rkxZDPlDLpPxM0u7VMkv7RXHyx0bTmr1pG+bW1eJw7WUGqh9owD+a
hUb6DIZHrrvMp4GGLlOVRk84XmJqzIQJKkNZ18Z4cFHZ8sfYWIEKZ/7Lh+tRiOxtLBH1bGv9U2DV
KgjSwmXH3itX/dNO1zpkRVVS9wu1N4Kdn+VsrRuoXa6evZSe9ow/uXKLYHZxyHVkBiNnApAwtBuR
lelTp5JEG5VU2yhQuD7b/pIBsnX71FVBeaWJKt2oEMT2RRtkj+447glG5i9abxSwnnz/kIVdfOub
wTf5dpPu8hcUQ3F2iqy79gOyDMN8wvw5QFCS04rBBuZ2YG6Rk/wSI0l6kgcjH9qTMFvgtZaLxIHC
Ll0AkDwZemQOC9kHLuf8Epg2HDjz8L34YwjZPSvLpyxLi93H0KkBLNhUumbdCqgBwzDt0W3xrmUp
TyCgOR2y97IYV6BYgKfue7e+dkgINvuaCAjoMDVaFkKpnsaOvGqcm+LZmchbR0NavxRp9gTMo/+K
RfOpZT36Vnc2lKw8wMG+mBaFC01gobCRn8PRXgC/JRtAyLiBOdPtM3jiDTzlWVyucAQKc7pWLiKs
pbey+NGQpEqGDzI4y45w9zl6VDpsxA0EqY+uHQpvU5dAfPvBrveh0V7JkjzILtbcTxbFzC4y+4B4
WePcRIOq7HMXXlcGS51deoeIgg75ahXNzbJPpfjqMk2JiVaWRR8eq1/Z0itX76foWrqs9MA6v3fm
73St4SxhVZZzA2GIQX68x/v5vZ9V3Fm8Rw2k4DCUTb9ZNuCwb4Mky2/9ecsRqRVYnR91bt02q4QQ
GNAdJOFgruiXSnXdo9Dj6giX5Yk9sXWvQqtCb8y+lLWDpGwMntzhRjzKRgtV+xU4kHKnluAEm84o
t7kD3jVtjOAh8gtnXXaII+jxAI8KeifmOR1UtyGz76cUlI1XBMrbhvya/5Z3LEmNqrHuM8ZaA5BN
joNlhKsyTiEQgRS4I5q5HhjrYliGdTdVPoFTR2eHCcmOvTmi7obZxAvZ6hhkOsfG8Y+k5xEYjaL0
uqzt6toBsUYKvYq+CCe7qvLYeqyM0oFTESAHMmXRU6kQQJg7OH8+k1xqTVDdDb+AF3k/02bGWpZj
rV/ILRFxd0R636cwlBDwjG5i30c3SmsKUiSps+1HWz/EPCOAw2QtGe24ODK/NdsxU51rk+uzdpLE
uClS7O8iVXHuh1myCD3ehRCmu61bfxoX2ezB0DqjdiLVmRK4RHVrrspB8J/K+fDer6nMAm8L5fsZ
sqUZRxySe9PHghByOznuNYjE9tY22vCutNGsiBB6W8uiPNDBdOz2lpX9zAJCeOijg6yjg2YSDiQC
0u99rzVxpu2Cg52n1akP+2ydZGnzqEfxV/mn1oxvkdWHrzH3KsH0EaOL+RwXqaKDOZ+TOsQUqtis
HydjTh/0/puZv5+Te6m20N3s+znCBpeSpPkBSpV30JrRO5DyJL/V6yQkRJwHm4RnQ4UbNk25bPr1
JYtgY6W00SYdRNZiUmDC48NVd1Hz7VF5xkd9DBBhWFiqyzGfKz4OTRphAAzq9X6CSLtuBxzX62gw
jkWuJ+vIipUnSPLnnrvw1Yq6i1n3xhO8hZy0eP1vXf2sPculqxkOl9KLvnf9ZVRzUvFYL0RCGPFF
r3LjQfWr8j7ofipE3YvW2fp7i+b91PLrOaVX9tu68gGhTKLDWbxWB56xMP5JiKrmWr5MNAQBovlQ
ejEKk+5ZRbfrUCXzfk2+zNGgVfBU/XOtLKMMX11NBiFrb1Sucis4QBkxtymp4iuy8sqVrIf4TvBU
VmrZ4KKLPPcm6eflC9mrtbXW2skOtayVL+VBuBa5MqeNFyXKGd/7y5ZRCz63XhUeRub5S8BPY5cO
BOa0TOQXP9fyi3zFKvSxIZl69VE/+IG2cw0S9/LUP/cFbfq9b4N27wKNgxbZYTc4yYOF0Cf3UWau
HZGhXdK0cL/ly48+9Ui649c+stlWLcRaOoxlImCGwb2C+PshzxuV+PT8UldAfMlX8lAHPLuAJ4WL
j7pOd0dx+ign9pRs4gwdM3kyFEeUmn4Zh3AlSZq6tpmuXHJkP43BwslZ5uOggq8p4Woh19d50QUh
g/wSqGF+EenowBH3jZU36tnPDbumQ8Dvo7Y0DGdFptVYyRPlAWnl/FLvqrmnrKh78GE2S44tPI0M
p5mniXTjCTMEsZBFqEzFtjZQWpJF3YQyqsDVPMpiZEcrHpD6fenp+iXJzHtZ3UdotzYmHnLxmI9P
tUaqly2Es5etiqWecdKcbjDKNu/qfHof2kvN9tDHbYmeEieR8RjX6AqxH50/lpaiJlhYinHd46v0
pPs4k/z7pzXnT8syLNyQSRqePj6tHDLh02Y1As0Clv5WKqFnPC42TRGAi57F0t/V0Wc99Y+iqEOY
aB4QGtkqG6YhZWaX5VTNn1MtzXeyNGbiwFQJxSfV1l7MWhdaYBRd0HYbVjXx7PVQOyNQpjBb+ggV
XBcshbBO8i3SDxXyWbL3+4mOEYKdFu7s6xFdLKWOLuDNArYW/U2C/8URAflDqwzuk6rz9qM3wDry
vIvokod6rs49eDZVQjq9aRP3aWiMeEkgPjrK1saO8cQYk8dAAz3dmFjsDL3iPlWQxjZ5FQ8beZau
94Qj2zi+9pTUe5zio3xLV+nUI0qvZADnt/LjmERulStbWRyT8XnCdxYNq7q8rwN/Ld/Sa8iNaRPO
122X6o8mrLEkck9NapDxUFXIxRhZnXDKdk69sMi9xJrtgws178YxNZEb+tE8KGAYPk6ZpmlkEkVi
3+LRaliwTsLuLgjb7g6jJUKHKeBQP6CI5A0GMv348tFDa/2HPjbSk+yP60m9NTqIlrJYzQPOWdx5
LHlOX2XWEk0Rb+sZ1rZpx+o85PDtWQAAta8Ufq0qIpmtYQev4U0bdsUrHk4ZOMFg9howYdtOjQvR
v48fLLv+4hlK/pr4OvAXW3wydEusG5QJj0Qj7VM5aQIPJM/5HCtiJbsKlzyf3qvu7ZTiDTeqEU8S
q+pvp9LrFvL9bEiKaWeLF78EqqiIgcWYkliHGlLluohs9wngwEl2bWL9uXNVOIi6rfGhiOjI71D4
vVg67KP++A4Je6j371BkrKnkd6hgDT1EufgCfLfb+CIxN6maTDvAAdlKR9jjQRa7KslXeqjqD2ZT
f2+dvMD4qagmutiRNMo2sJ3JkxhK/Kjik75SR7W6Bgzf74WW1Dtkk9ERVaJ05aCb92kcuycg0OY3
tz7UqTK9NYJpAhHyGEI5Z0+eX13XxDOLFsGF3shf+kyEW/SyMuTv0r48EpnDMmp+9UuxReQZm2Gz
WbIPoLcQ/Qg7Ahtov8ns61Qz1v6gREfSRu4yJe66lvXC1cECQXTOj4ZVrIumxzIiaDnD8CKMX7zB
fR+g3xuOiauWNtvrOY56NE2woHNJxAEonqIa3xu7KtTWVdWhSDA3yC6y1ev04kACARX9mAQVSmCb
tAqsk0l882TPB1kM094+TJhLypKslz20jPwRSR8HZeo8hvo+n9sXeByFVrYJcb1ZSgF2mK4PJUL/
d1EAYLLWwFlIIXRnqh9sz03uSKeH7/Vl6ixbTa8/o7YB27x7RW2cZxjwl5ugNP1dgHTQ1g3T/C7p
SXI0itq9Gr26RAC6fVFRbVoh46hdI52KA1qbRptBKPVjpWoPQZX0SOpglDXm3pMV46ESa05ybEvR
4wFijKj2j8GFPQZk7Dy4gVbeHw29sW+s+WDq4Bat4maMI3tWFGtPQDAP8P/AWlZmUu31iWXFR/+2
rqON2rBlk3XytC4EhT9GbbaVRdmgRtUbsvXW1Uc3BySVUxfZGfKmfZMKvz67nbL86ICyDEuzePz6
MUxtOGLbTJD65EmyoW2jYZWkoQ/lgoFkndbkA2bXUbaXxa7w7U0elaAhVLxxvMB6ctnSHXoPEIAs
1uMYrlGqUXey6CTFQ0O66wKZyr+Dob6pm9Z6KscAApt3qw2xeSJ1gQR/oH4DhqVu46pkSyPr5CGK
8voI5wraMn3VqTA2/lSV+6bLn8ECQz33fH2lqW5824+5dTH1Ly2xBYgz2FXskTGD8jo3FlWR3Kpm
pK5UskNrWffe4JfPxqhrB1lCStG6ePkX2V3WRJam7lm0/jxOnBYqqIhGWVdO10EkbernAA7V+xhs
LoBri+kZ8ou7rDwy0zGpf22egCL0Xu8+Sr7/XpJz1YDKxUdb96fSj/PkJPejpzyPnFN/p/fkqucJ
8EfP9/eb22bBnb84zxsC0I9Bvw/6MTnBbExOVuLfttnY7ZBjSU4f9fLVe50YSJj1IBvo/lGdV8z0
C1mup+5rGgDMx5/h5GdWcZKv5KEWI5oqetpiIPZHg6+p0fBT2XSiXaEG2VXc40P5PszHCF2tjGst
nrX75vHlQY7FoqBb/PaP//jXf30d/jN4Ky5FOgZF/g/YipcCPa36n7/Z2m//KN+r96///M0B3ejZ
nunqhqpCIrU0m/avL7dRHtBb+1+52oR+PJTeVzXWLfvz4A/wFeatV7eqRKM+WOC6H0YIaLyWmzXi
Yt5w1u0EpjjQi2d/XjKH8zI6mxfU0MzuPUJ/V4lca+d61/GAAV4ru8iDmwl3mVfgfcVCiXqPhQom
AekmiBPzupos4/2QTdq1ydR6RW6Ya41aknkNKr/cKlrQLj76yQZybhhoFhGSyWVEUNTKdyJ3+5OV
Z8NJvjJ+vJp7oJySs4wDdxqyNTn5urZvora4KSOgtL45/lTycnVvhd64+fsrb3m/XnnHNGzbdD3L
cB3dcN0/X/nIGsHxBZHzWmHjerL1rLjuWzW9xt1ifg17uya/MdeItTXiTAZsY0A6ZD58r44rD9lA
UfsnheTmKjNVC8Gbob7xIqdCQoG6wbct4KRqF8Lq+6NcttVXkVYt7jPhowCuf47Ihj+q+mOaNO2D
AWnqNgHLLWvdtolPmg/FUBZTjaTKYCiI58/nWHAP1kFaV5D3W+sRrEW6nJw8PcjWvEh+Gn8ofxpf
MdR931YQLX0N11PfbxDrqLsT0ee/v9Ce8W8X2tZU7nPHdDUoX6b55wvdurnLgjXI34iI9OjFcP3k
FQ4yj4tqIWUBsQ+1PHmNP5r7AlnUOs+v3vuFdQtTGB3Rq9CcqiNhHfiwCTdcZo8tpplzZefO+GH5
0vfN+aWjf+9VWvZbJ1h3iaD09mhWGevObaaXplmMNfHwCYOYjZrp7b7NTPfe8rWLbM/Y5RAx10uY
nL59XSFvvKw7d3rx6+R+IMZ8zxzwy4Ap8INb1TMAGi6HFN3SyRouneOEx7YvT7KESOB4+V7fXfB5
RoGvK3N/0RkoPwJzMVa++dGFUxszfz9VV8xqNbE+2RUxKI8Q6RAk7KPhVvXF/ThoGgZvHbEkt5m/
S6B8cpz12Frqs4r6/w6wkP1etMfoOofDeme4mARFhZVhmMrZfzXqfHploIUgb43/+NP0V8vp8GtR
jlUUhM0vxX/dFxn//dd8zo8+fz7jX6foa1XUgAT+ttf2rbh+yd7qXzv9aWTe/funW700L38qrPMm
asab9q0ab9/qNm3+vvX9ezDLzwPJ6f2++Lch/o86/fG4+OuB/vEmP9f9WL7987cXFLkI3GL3Gn1t
fvveND9IDNvTnZ9+lz/Gkt/n78ZIX/ja7SuDm/rvnufZ7Iks/s8/ZkRu4OB7s8KP+HfL0kzT4lEl
//381/7xjn9xGf7+G/5xtd/vmr8e5+++wfsFer8Ktsvs8uMB/GOs/5urYP5uGx4PBfv7l+S58fNV
cL3fHUP3LMubH9n8Y7rjDX+6q/67m+H/1VXQdFX9n14FQ/+dR6OOiI/+/qfm5vrTVTB+n0lZDuIw
/59eBcPWVW7g/9G9YLhcBd1yXO1/M3d2u5HbVhx/FSMPQIgiJVEXDVBsEOw22bRomxS91I6VHcGz
o2BkN/Hb90eRsof0uHF8DJTcvfLYR+KZ8/E/X+QzXKhUq01n+kqXygWLPku50CtuTOK2PzLH68pk
gehctZ2r67oNjypIF4yp6ka6/0Y5iwBQuQzfcp3pQquMJYdlK27F9ovPy7IIdJVpqS5Yq8DL2jYd
h8n5lUtBVSmiGNvrNhifkqSA/VdSKTCqrzgWrNaPup5YxEq5HnOINgT+FKcLtW18+CmyiBYuGNdy
Ulwbdpl5R3wPGAEmmPCkgoSgRoeDr86Axh8AB6ZRjTPWtkCgdbHLcyHoQUgVMU61KQnsKcsUwAUj
VQVbKaubhvilC1yAredccLXqCG8aV0dVKI8LHLIiVgXgsulrawx4y6+MC12jgCAVOsfZo34VZxBM
U9XBV71eI3ALXCFe8y/fPggS7EENETTtV3DDBRkEg1sUYwOt6K9xZDaiV8gNAtgJAem5+DZwIbjh
grhQG/q+hF7BgA1qgLC27UVV0FWryGSDk115bqF2bbBPAiXQqmFmiduK4/4zhNj3yhE9IwIRQRan
C4SzUiaYToGB27bXEQZnqgAuIlriyBPAWNCF4nyjxiBKVQHfR+DZuRgrebYmvhEmNPgFW0evUZxX
cC5it9frg+lVBQ/a2mxcSJmAa7RgSGu0C5JQnD7UunNShbCdqoxpNInvZ6wismAbzVGoxUVM3N2q
xarglGm7hjOwom/MrWKtbNeZFqAYpKA4VaDiVktDBsCy67GK0fJXVWYWu045ik8ghJhvLA4hgF/d
G+SWKQG1TWcv60JvCJwYitCcfLiu8mQB/xVe6vV2EbDMES1dT0LxAQ0mzqEht8wVxT0+dF3FcUFz
5pzYLvTK76/jQpm4Uu/gWsV4j6s44SXIQnHWES6Ic8vYBaZjiECaR71PZKFXPMYbx0cfWlgqASAn
lQXrc6e95urFaB8z69hbpXsSKiYGqiUFTpwlKXYOtQIRU0ZB7deVbb8js141oIhogAvaPiMwMdH7
entIyADMICokcbquPIdA/QXH6KyNYPn/hRN38x0DrtSFuXHjeF53rX03w0syqhmFx6orWJkvuOlI
FKVmkKCxol8C8BQNQPDBBYlA3dE/87LtZ4Xrx+1bJJzx4n7DgHnRGQ1oNIUXgHJwFkHlSuKC99hS
LhhFr2arSZpeVgS4QHIBVSm1xMQUvZNaQ1OpnjxJ5fJcYq/B0JoKo4u+sjxEQLVcmlb31rCmt4DQ
OLUErgEQER9Qdwg6UN72e2el27cNUACDwuBl2GVWYGx7VZO1t76VbF3FcaGmPooDf4k7eNYe+goT
VzJ0DVZlXRkXOmCha6zuAMjrCgisIHtI6Utca/bmrtEN2ZOwyRwWkWQzdKdwf9TK7oJ2Tx1AnE6v
neLEYpCRyZOHZExcZyym9sFNFBYTANXDdyJAhdRMmtYSFlwGxVq35FDREli0siHoXElC0OpabAgc
3zVXEPrE0LbL8/iwJ7vGHR0Ofj8YirJkQXNmodQaWkXRHr+/1VAza7i2HnloSE59Y1JZTOjolJAy
wdGX6cgTbFFQZg0JEFTDjSpkUouzhlt7pMAaYOtBBTXtmEEPshiRbBHYwxfhY4U1pO1LsgaW0qBQ
BsgcGtdTQtxqZxlE1Jq2VVpSAYnFAQJSWFZqDamlWJqKaMV8pvts7TvyIDwWG8rzCdxBIBQCyuxU
SrD4zzRo98AD09OZQ81lXcWhI+qe4lICTbm9j5P8QM+5Q+xauo7IJtGjFxxicdaQVgstzhSQNqaP
gv70y0W1DjtA8bmuYgWhLzFKqsNLvd4peHNA3w3tJLG5KJMFeEOF2SOHjQ0v94wv8BwPYx3v9tPh
ep36mMblbHTkd39hmwV4SuBsqMMnF5Nf9EMggfTjUMjXSSi5ziGcfbjNJazPiX8eN/j00cmztl1t
P3w/jafhtNvfrx/cx9f0Ezd/+urPh+HT8GU4T4zyDaB/j2/yZHblIUr+HcLLTUbXJxrEdE8Tl7mm
hFe0Kid8MxyXYdle0U+l6NXySym/Gw7Tz/PpOCVvHfp2xLTnw3warufztw7AVU75eBx3t9Pu7jYh
vuYIpMS/GQ8DR8KO55RD94qYchyxupp/vno3H+6+fErZ7kPT7akXJ7NeJN3fwvXpOvk+Y/pA+v7M
wp0+p68cp4KklN/D8Wna9r6KtyH42n7wemZ8uB72iQDqAJulL/zhwI2w85RqZKjfikkfr6chsyKh
Pi6mPP+aikVowZCS/e6pbQqZCjFhCNztbu43MVjlIqTEpaS/n++m5QmbQ7VBSvvjMB0T60Gt+S3c
y8fhdH8Yjtfn7IjQV/7KyzLs9nfLyK0XKf21HC2mP+320+chLXKG1hc5aXzBMt8mkl2HJgI5bU4v
4f8vvyS2iTY239H5FtTnu1NO2nc/iEnPx9vMhsTeQynlH8ZPpyFDT2TSfLOznPR/htRvMVTi875y
wr9evR++cJo3h8xs5Lwxgb4vsr4F/b+Mp2VMLFWMy96C+Mfxt2mXuLHYX/8WxP89n242HgSmrFMs
YtLz6XZ/9W44zXjKVDlDQettHvDNcJPrPjO6RIJS8n/dTynHw4iTmOzNAUSSRjVxhkxMmhOU8j6S
dTZPSvhv4/G4cPDbkIUJsZFVSv7v+/l6vPqwPPFtoRFESv4fXBt6WRD9AOsbAO7wgKeCGOdjpe//
T7g/LsuYWK44gSyn/VsaVcbpJSndH2+H/aaC3qZQgvcD41KyP42nL3i2jdBKOUybiSlPRDaZeMde
NCnpfw34nePn21Q1Y/paTHxcbq9+uvTy4aACMf1p2c3HZUqQGwcc+QMxxLTvZ84d+bwRWr/NcODI
/6Z8KdP0cFTG0/zTdhDIpT9Lk2v+N3aHcTh9/V8AAAD//w==</cx:binary>
              </cx:geoCache>
            </cx:geography>
          </cx:layoutPr>
          <cx:valueColors>
            <cx:minColor>
              <a:srgbClr val="269999"/>
            </cx:minColor>
            <cx:midColor>
              <a:schemeClr val="bg1"/>
            </cx:midColor>
            <cx:maxColor>
              <a:srgbClr val="FF5050"/>
            </cx:maxColor>
          </cx:valueColors>
          <cx:valueColorPositions count="3">
            <cx:midPosition>
              <cx:number val="0"/>
            </cx:midPosition>
          </cx:valueColorPositions>
        </cx:series>
      </cx:plotAreaRegion>
    </cx:plotArea>
  </cx:chart>
  <cx:spPr>
    <a:solidFill>
      <a:schemeClr val="bg1"/>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15" fmlaLink="$A$1" max="10" min="1" page="10" val="5"/>
</file>

<file path=xl/ctrlProps/ctrlProp2.xml><?xml version="1.0" encoding="utf-8"?>
<formControlPr xmlns="http://schemas.microsoft.com/office/spreadsheetml/2009/9/main" objectType="Radio" checked="Checked" firstButton="1" fmlaLink="$A$2"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304800</xdr:colOff>
      <xdr:row>29</xdr:row>
      <xdr:rowOff>101600</xdr:rowOff>
    </xdr:from>
    <xdr:to>
      <xdr:col>7</xdr:col>
      <xdr:colOff>571500</xdr:colOff>
      <xdr:row>37</xdr:row>
      <xdr:rowOff>165100</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101600</xdr:colOff>
      <xdr:row>11</xdr:row>
      <xdr:rowOff>76200</xdr:rowOff>
    </xdr:from>
    <xdr:to>
      <xdr:col>7</xdr:col>
      <xdr:colOff>355600</xdr:colOff>
      <xdr:row>19</xdr:row>
      <xdr:rowOff>165100</xdr:rowOff>
    </xdr:to>
    <xdr:graphicFrame macro="">
      <xdr:nvGraphicFramePr>
        <xdr:cNvPr id="13" name="Chart 12">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304800</xdr:colOff>
      <xdr:row>11</xdr:row>
      <xdr:rowOff>177800</xdr:rowOff>
    </xdr:from>
    <xdr:to>
      <xdr:col>3</xdr:col>
      <xdr:colOff>50800</xdr:colOff>
      <xdr:row>38</xdr:row>
      <xdr:rowOff>76200</xdr:rowOff>
    </xdr:to>
    <xdr:graphicFrame macro="">
      <xdr:nvGraphicFramePr>
        <xdr:cNvPr id="12" name="Chart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241300</xdr:colOff>
      <xdr:row>1</xdr:row>
      <xdr:rowOff>88900</xdr:rowOff>
    </xdr:from>
    <xdr:ext cx="10934700" cy="711200"/>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241300" y="279400"/>
          <a:ext cx="10934700" cy="7112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4000" b="1">
              <a:solidFill>
                <a:schemeClr val="tx1">
                  <a:lumMod val="75000"/>
                  <a:lumOff val="25000"/>
                </a:schemeClr>
              </a:solidFill>
            </a:rPr>
            <a:t>What do</a:t>
          </a:r>
          <a:r>
            <a:rPr lang="en-GB" sz="4000" b="1" baseline="0">
              <a:solidFill>
                <a:schemeClr val="tx1">
                  <a:lumMod val="75000"/>
                  <a:lumOff val="25000"/>
                </a:schemeClr>
              </a:solidFill>
            </a:rPr>
            <a:t> </a:t>
          </a:r>
          <a:r>
            <a:rPr lang="en-GB" sz="4000" b="1" baseline="0">
              <a:solidFill>
                <a:srgbClr val="269999"/>
              </a:solidFill>
            </a:rPr>
            <a:t>wage</a:t>
          </a:r>
          <a:r>
            <a:rPr lang="en-GB" sz="4000" b="1" baseline="0">
              <a:solidFill>
                <a:schemeClr val="tx1">
                  <a:lumMod val="75000"/>
                  <a:lumOff val="25000"/>
                </a:schemeClr>
              </a:solidFill>
            </a:rPr>
            <a:t> and </a:t>
          </a:r>
          <a:r>
            <a:rPr lang="en-GB" sz="4000" b="1" baseline="0">
              <a:solidFill>
                <a:srgbClr val="FF5050"/>
              </a:solidFill>
            </a:rPr>
            <a:t>employment</a:t>
          </a:r>
          <a:r>
            <a:rPr lang="en-GB" sz="4000" b="1" baseline="0">
              <a:solidFill>
                <a:schemeClr val="tx1">
                  <a:lumMod val="75000"/>
                  <a:lumOff val="25000"/>
                </a:schemeClr>
              </a:solidFill>
            </a:rPr>
            <a:t> figures look like?</a:t>
          </a:r>
          <a:endParaRPr lang="en-GB" sz="4000" b="1">
            <a:solidFill>
              <a:schemeClr val="tx1">
                <a:lumMod val="75000"/>
                <a:lumOff val="25000"/>
              </a:schemeClr>
            </a:solidFill>
          </a:endParaRPr>
        </a:p>
      </xdr:txBody>
    </xdr:sp>
    <xdr:clientData/>
  </xdr:oneCellAnchor>
  <xdr:twoCellAnchor>
    <xdr:from>
      <xdr:col>1</xdr:col>
      <xdr:colOff>482600</xdr:colOff>
      <xdr:row>8</xdr:row>
      <xdr:rowOff>152400</xdr:rowOff>
    </xdr:from>
    <xdr:to>
      <xdr:col>1</xdr:col>
      <xdr:colOff>2717800</xdr:colOff>
      <xdr:row>11</xdr:row>
      <xdr:rowOff>38100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800100" y="1879600"/>
          <a:ext cx="22352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tx1">
                  <a:lumMod val="75000"/>
                  <a:lumOff val="25000"/>
                </a:schemeClr>
              </a:solidFill>
            </a:rPr>
            <a:t>Average Annual</a:t>
          </a:r>
          <a:r>
            <a:rPr lang="en-GB" sz="1600" b="1" baseline="0">
              <a:solidFill>
                <a:schemeClr val="tx1">
                  <a:lumMod val="75000"/>
                  <a:lumOff val="25000"/>
                </a:schemeClr>
              </a:solidFill>
            </a:rPr>
            <a:t> </a:t>
          </a:r>
          <a:r>
            <a:rPr lang="en-GB" sz="1600" b="1" baseline="0">
              <a:solidFill>
                <a:srgbClr val="269999"/>
              </a:solidFill>
            </a:rPr>
            <a:t>Wage</a:t>
          </a:r>
          <a:endParaRPr lang="en-GB" sz="1600" b="1">
            <a:solidFill>
              <a:srgbClr val="269999"/>
            </a:solidFill>
          </a:endParaRPr>
        </a:p>
      </xdr:txBody>
    </xdr:sp>
    <xdr:clientData/>
  </xdr:twoCellAnchor>
  <xdr:twoCellAnchor>
    <xdr:from>
      <xdr:col>3</xdr:col>
      <xdr:colOff>469900</xdr:colOff>
      <xdr:row>8</xdr:row>
      <xdr:rowOff>165100</xdr:rowOff>
    </xdr:from>
    <xdr:to>
      <xdr:col>7</xdr:col>
      <xdr:colOff>88900</xdr:colOff>
      <xdr:row>11</xdr:row>
      <xdr:rowOff>25400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5003800" y="1892300"/>
          <a:ext cx="28956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tx1">
                  <a:lumMod val="75000"/>
                  <a:lumOff val="25000"/>
                </a:schemeClr>
              </a:solidFill>
            </a:rPr>
            <a:t>Share</a:t>
          </a:r>
          <a:r>
            <a:rPr lang="en-GB" sz="1600" b="1" baseline="0">
              <a:solidFill>
                <a:schemeClr val="tx1">
                  <a:lumMod val="75000"/>
                  <a:lumOff val="25000"/>
                </a:schemeClr>
              </a:solidFill>
            </a:rPr>
            <a:t>s of Total </a:t>
          </a:r>
          <a:r>
            <a:rPr lang="en-GB" sz="1600" b="1" baseline="0">
              <a:solidFill>
                <a:srgbClr val="FF5050"/>
              </a:solidFill>
            </a:rPr>
            <a:t>Employees</a:t>
          </a:r>
          <a:endParaRPr lang="en-GB" sz="1600" b="1">
            <a:solidFill>
              <a:srgbClr val="FF5050"/>
            </a:solidFill>
          </a:endParaRPr>
        </a:p>
      </xdr:txBody>
    </xdr:sp>
    <xdr:clientData/>
  </xdr:twoCellAnchor>
  <xdr:twoCellAnchor>
    <xdr:from>
      <xdr:col>3</xdr:col>
      <xdr:colOff>444500</xdr:colOff>
      <xdr:row>20</xdr:row>
      <xdr:rowOff>152400</xdr:rowOff>
    </xdr:from>
    <xdr:to>
      <xdr:col>6</xdr:col>
      <xdr:colOff>584200</xdr:colOff>
      <xdr:row>23</xdr:row>
      <xdr:rowOff>38100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4978400" y="4241800"/>
          <a:ext cx="25908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tx1">
                  <a:lumMod val="75000"/>
                  <a:lumOff val="25000"/>
                </a:schemeClr>
              </a:solidFill>
            </a:rPr>
            <a:t>Wage &amp;</a:t>
          </a:r>
          <a:r>
            <a:rPr lang="en-GB" sz="1600" b="1" baseline="0">
              <a:solidFill>
                <a:schemeClr val="tx1">
                  <a:lumMod val="75000"/>
                  <a:lumOff val="25000"/>
                </a:schemeClr>
              </a:solidFill>
            </a:rPr>
            <a:t> Employee Trends</a:t>
          </a:r>
          <a:endParaRPr lang="en-GB" sz="1600" b="1">
            <a:solidFill>
              <a:schemeClr val="tx1">
                <a:lumMod val="75000"/>
                <a:lumOff val="25000"/>
              </a:schemeClr>
            </a:solidFill>
          </a:endParaRPr>
        </a:p>
      </xdr:txBody>
    </xdr:sp>
    <xdr:clientData/>
  </xdr:twoCellAnchor>
  <xdr:twoCellAnchor>
    <xdr:from>
      <xdr:col>8</xdr:col>
      <xdr:colOff>152400</xdr:colOff>
      <xdr:row>12</xdr:row>
      <xdr:rowOff>0</xdr:rowOff>
    </xdr:from>
    <xdr:to>
      <xdr:col>17</xdr:col>
      <xdr:colOff>190500</xdr:colOff>
      <xdr:row>39</xdr:row>
      <xdr:rowOff>63500</xdr:rowOff>
    </xdr:to>
    <mc:AlternateContent xmlns:mc="http://schemas.openxmlformats.org/markup-compatibility/2006">
      <mc:Choice xmlns:cx4="http://schemas.microsoft.com/office/drawing/2016/5/10/chartex" Requires="cx4">
        <xdr:graphicFrame macro="">
          <xdr:nvGraphicFramePr>
            <xdr:cNvPr id="17" name="Chart 16">
              <a:extLst>
                <a:ext uri="{FF2B5EF4-FFF2-40B4-BE49-F238E27FC236}">
                  <a16:creationId xmlns:a16="http://schemas.microsoft.com/office/drawing/2014/main" id="{00000000-0008-0000-0200-000011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788400" y="2489200"/>
              <a:ext cx="7962900" cy="5207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304800</xdr:colOff>
      <xdr:row>22</xdr:row>
      <xdr:rowOff>76200</xdr:rowOff>
    </xdr:from>
    <xdr:to>
      <xdr:col>7</xdr:col>
      <xdr:colOff>571500</xdr:colOff>
      <xdr:row>29</xdr:row>
      <xdr:rowOff>12700</xdr:rowOff>
    </xdr:to>
    <xdr:graphicFrame macro="">
      <xdr:nvGraphicFramePr>
        <xdr:cNvPr id="15" name="Chart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495300</xdr:colOff>
      <xdr:row>20</xdr:row>
      <xdr:rowOff>165100</xdr:rowOff>
    </xdr:from>
    <xdr:to>
      <xdr:col>7</xdr:col>
      <xdr:colOff>114300</xdr:colOff>
      <xdr:row>22</xdr:row>
      <xdr:rowOff>139700</xdr:rowOff>
    </xdr:to>
    <xdr:sp macro="" textlink="">
      <xdr:nvSpPr>
        <xdr:cNvPr id="16" name="TextBox 15">
          <a:extLst>
            <a:ext uri="{FF2B5EF4-FFF2-40B4-BE49-F238E27FC236}">
              <a16:creationId xmlns:a16="http://schemas.microsoft.com/office/drawing/2014/main" id="{00000000-0008-0000-0200-000010000000}"/>
            </a:ext>
          </a:extLst>
        </xdr:cNvPr>
        <xdr:cNvSpPr txBox="1"/>
      </xdr:nvSpPr>
      <xdr:spPr>
        <a:xfrm>
          <a:off x="5029200" y="4254500"/>
          <a:ext cx="2895600" cy="355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rgbClr val="269999"/>
              </a:solidFill>
            </a:rPr>
            <a:t>Wages</a:t>
          </a:r>
          <a:r>
            <a:rPr lang="en-GB" sz="1600" b="1">
              <a:solidFill>
                <a:schemeClr val="tx1">
                  <a:lumMod val="75000"/>
                  <a:lumOff val="25000"/>
                </a:schemeClr>
              </a:solidFill>
            </a:rPr>
            <a:t> &amp;</a:t>
          </a:r>
          <a:r>
            <a:rPr lang="en-GB" sz="1600" b="1" baseline="0">
              <a:solidFill>
                <a:schemeClr val="tx1">
                  <a:lumMod val="75000"/>
                  <a:lumOff val="25000"/>
                </a:schemeClr>
              </a:solidFill>
            </a:rPr>
            <a:t> </a:t>
          </a:r>
          <a:r>
            <a:rPr lang="en-GB" sz="1600" b="1" baseline="0">
              <a:solidFill>
                <a:srgbClr val="FF5050"/>
              </a:solidFill>
            </a:rPr>
            <a:t>Employee</a:t>
          </a:r>
          <a:r>
            <a:rPr lang="en-GB" sz="1600" b="1" baseline="0">
              <a:solidFill>
                <a:schemeClr val="tx1">
                  <a:lumMod val="75000"/>
                  <a:lumOff val="25000"/>
                </a:schemeClr>
              </a:solidFill>
            </a:rPr>
            <a:t> Trends</a:t>
          </a:r>
          <a:endParaRPr lang="en-GB" sz="1600" b="1">
            <a:solidFill>
              <a:schemeClr val="tx1">
                <a:lumMod val="75000"/>
                <a:lumOff val="25000"/>
              </a:schemeClr>
            </a:solidFill>
          </a:endParaRPr>
        </a:p>
      </xdr:txBody>
    </xdr:sp>
    <xdr:clientData/>
  </xdr:twoCellAnchor>
  <xdr:twoCellAnchor>
    <xdr:from>
      <xdr:col>5</xdr:col>
      <xdr:colOff>431800</xdr:colOff>
      <xdr:row>12</xdr:row>
      <xdr:rowOff>152400</xdr:rowOff>
    </xdr:from>
    <xdr:to>
      <xdr:col>7</xdr:col>
      <xdr:colOff>457200</xdr:colOff>
      <xdr:row>17</xdr:row>
      <xdr:rowOff>177800</xdr:rowOff>
    </xdr:to>
    <xdr:sp macro="" textlink="'Data Prep'!I19">
      <xdr:nvSpPr>
        <xdr:cNvPr id="18" name="TextBox 17">
          <a:extLst>
            <a:ext uri="{FF2B5EF4-FFF2-40B4-BE49-F238E27FC236}">
              <a16:creationId xmlns:a16="http://schemas.microsoft.com/office/drawing/2014/main" id="{00000000-0008-0000-0200-000012000000}"/>
            </a:ext>
          </a:extLst>
        </xdr:cNvPr>
        <xdr:cNvSpPr txBox="1"/>
      </xdr:nvSpPr>
      <xdr:spPr>
        <a:xfrm>
          <a:off x="6591300" y="2717800"/>
          <a:ext cx="1676400" cy="977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8988B4-FF03-B54F-9274-83798392B0DC}" type="TxLink">
            <a:rPr lang="en-US" sz="6000" b="1" i="0" u="none" strike="noStrike">
              <a:solidFill>
                <a:srgbClr val="FF5050"/>
              </a:solidFill>
              <a:latin typeface="Calibri"/>
              <a:cs typeface="Calibri"/>
            </a:rPr>
            <a:pPr/>
            <a:t>2%</a:t>
          </a:fld>
          <a:endParaRPr lang="en-GB" sz="6000" b="1">
            <a:solidFill>
              <a:srgbClr val="FF5050"/>
            </a:solidFill>
          </a:endParaRPr>
        </a:p>
      </xdr:txBody>
    </xdr:sp>
    <xdr:clientData/>
  </xdr:twoCellAnchor>
  <mc:AlternateContent xmlns:mc="http://schemas.openxmlformats.org/markup-compatibility/2006">
    <mc:Choice xmlns:a14="http://schemas.microsoft.com/office/drawing/2010/main" Requires="a14">
      <xdr:twoCellAnchor>
        <xdr:from>
          <xdr:col>2</xdr:col>
          <xdr:colOff>12700</xdr:colOff>
          <xdr:row>5</xdr:row>
          <xdr:rowOff>0</xdr:rowOff>
        </xdr:from>
        <xdr:to>
          <xdr:col>2</xdr:col>
          <xdr:colOff>508000</xdr:colOff>
          <xdr:row>6</xdr:row>
          <xdr:rowOff>38100</xdr:rowOff>
        </xdr:to>
        <xdr:sp macro="" textlink="">
          <xdr:nvSpPr>
            <xdr:cNvPr id="3104" name="Spinner 32" hidden="1">
              <a:extLst>
                <a:ext uri="{63B3BB69-23CF-44E3-9099-C40C66FF867C}">
                  <a14:compatExt spid="_x0000_s3104"/>
                </a:ext>
                <a:ext uri="{FF2B5EF4-FFF2-40B4-BE49-F238E27FC236}">
                  <a16:creationId xmlns:a16="http://schemas.microsoft.com/office/drawing/2014/main" id="{00000000-0008-0000-0200-000020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482600</xdr:colOff>
          <xdr:row>9</xdr:row>
          <xdr:rowOff>0</xdr:rowOff>
        </xdr:from>
        <xdr:to>
          <xdr:col>13</xdr:col>
          <xdr:colOff>965200</xdr:colOff>
          <xdr:row>11</xdr:row>
          <xdr:rowOff>0</xdr:rowOff>
        </xdr:to>
        <xdr:sp macro="" textlink="">
          <xdr:nvSpPr>
            <xdr:cNvPr id="3110" name="Option Button 38" hidden="1">
              <a:extLst>
                <a:ext uri="{63B3BB69-23CF-44E3-9099-C40C66FF867C}">
                  <a14:compatExt spid="_x0000_s3110"/>
                </a:ext>
                <a:ext uri="{FF2B5EF4-FFF2-40B4-BE49-F238E27FC236}">
                  <a16:creationId xmlns:a16="http://schemas.microsoft.com/office/drawing/2014/main" id="{00000000-0008-0000-0200-00002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Average Wage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1524000</xdr:colOff>
          <xdr:row>9</xdr:row>
          <xdr:rowOff>0</xdr:rowOff>
        </xdr:from>
        <xdr:to>
          <xdr:col>15</xdr:col>
          <xdr:colOff>165100</xdr:colOff>
          <xdr:row>11</xdr:row>
          <xdr:rowOff>0</xdr:rowOff>
        </xdr:to>
        <xdr:sp macro="" textlink="">
          <xdr:nvSpPr>
            <xdr:cNvPr id="3114" name="Option Button 42" hidden="1">
              <a:extLst>
                <a:ext uri="{63B3BB69-23CF-44E3-9099-C40C66FF867C}">
                  <a14:compatExt spid="_x0000_s3114"/>
                </a:ext>
                <a:ext uri="{FF2B5EF4-FFF2-40B4-BE49-F238E27FC236}">
                  <a16:creationId xmlns:a16="http://schemas.microsoft.com/office/drawing/2014/main" id="{00000000-0008-0000-02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Employees per 1,000</a:t>
              </a:r>
            </a:p>
          </xdr:txBody>
        </xdr:sp>
        <xdr:clientData/>
      </xdr:twoCellAnchor>
    </mc:Choice>
    <mc:Fallback/>
  </mc:AlternateContent>
  <xdr:twoCellAnchor>
    <xdr:from>
      <xdr:col>12</xdr:col>
      <xdr:colOff>76200</xdr:colOff>
      <xdr:row>9</xdr:row>
      <xdr:rowOff>25400</xdr:rowOff>
    </xdr:from>
    <xdr:to>
      <xdr:col>13</xdr:col>
      <xdr:colOff>1524000</xdr:colOff>
      <xdr:row>11</xdr:row>
      <xdr:rowOff>76200</xdr:rowOff>
    </xdr:to>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10871200" y="1943100"/>
          <a:ext cx="22733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600" b="1">
              <a:solidFill>
                <a:schemeClr val="tx1">
                  <a:lumMod val="75000"/>
                  <a:lumOff val="25000"/>
                </a:schemeClr>
              </a:solidFill>
            </a:rPr>
            <a:t>Average</a:t>
          </a:r>
          <a:r>
            <a:rPr lang="en-GB" sz="1600" b="1" baseline="0">
              <a:solidFill>
                <a:schemeClr val="tx1">
                  <a:lumMod val="75000"/>
                  <a:lumOff val="25000"/>
                </a:schemeClr>
              </a:solidFill>
            </a:rPr>
            <a:t> </a:t>
          </a:r>
          <a:r>
            <a:rPr lang="en-GB" sz="1600" b="1" baseline="0">
              <a:solidFill>
                <a:srgbClr val="269999"/>
              </a:solidFill>
            </a:rPr>
            <a:t>Wages</a:t>
          </a:r>
          <a:endParaRPr lang="en-GB" sz="1600" b="1">
            <a:solidFill>
              <a:srgbClr val="269999"/>
            </a:solidFill>
          </a:endParaRPr>
        </a:p>
      </xdr:txBody>
    </xdr:sp>
    <xdr:clientData/>
  </xdr:twoCellAnchor>
  <xdr:twoCellAnchor>
    <xdr:from>
      <xdr:col>13</xdr:col>
      <xdr:colOff>1739900</xdr:colOff>
      <xdr:row>9</xdr:row>
      <xdr:rowOff>12700</xdr:rowOff>
    </xdr:from>
    <xdr:to>
      <xdr:col>15</xdr:col>
      <xdr:colOff>419100</xdr:colOff>
      <xdr:row>11</xdr:row>
      <xdr:rowOff>63500</xdr:rowOff>
    </xdr:to>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13360400" y="1930400"/>
          <a:ext cx="19685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600" b="1">
              <a:solidFill>
                <a:srgbClr val="FF5050"/>
              </a:solidFill>
            </a:rPr>
            <a:t>Employees</a:t>
          </a:r>
          <a:r>
            <a:rPr lang="en-GB" sz="1600" b="1">
              <a:solidFill>
                <a:schemeClr val="tx1">
                  <a:lumMod val="75000"/>
                  <a:lumOff val="25000"/>
                </a:schemeClr>
              </a:solidFill>
            </a:rPr>
            <a:t> per 1,000</a:t>
          </a:r>
        </a:p>
      </xdr:txBody>
    </xdr:sp>
    <xdr:clientData/>
  </xdr:twoCellAnchor>
  <xdr:twoCellAnchor editAs="oneCell">
    <xdr:from>
      <xdr:col>14</xdr:col>
      <xdr:colOff>203200</xdr:colOff>
      <xdr:row>2</xdr:row>
      <xdr:rowOff>152400</xdr:rowOff>
    </xdr:from>
    <xdr:to>
      <xdr:col>16</xdr:col>
      <xdr:colOff>520700</xdr:colOff>
      <xdr:row>5</xdr:row>
      <xdr:rowOff>342900</xdr:rowOff>
    </xdr:to>
    <xdr:pic>
      <xdr:nvPicPr>
        <xdr:cNvPr id="22" name="Picture 21">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287500" y="533400"/>
          <a:ext cx="1968500" cy="762000"/>
        </a:xfrm>
        <a:prstGeom prst="rect">
          <a:avLst/>
        </a:prstGeom>
      </xdr:spPr>
    </xdr:pic>
    <xdr:clientData/>
  </xdr:twoCellAnchor>
</xdr:wsDr>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owa" TargetMode="External"/><Relationship Id="rId21" Type="http://schemas.openxmlformats.org/officeDocument/2006/relationships/hyperlink" Target="https://www.bing.com/th?id=OSK.78ba50cb2865d06a5e16e1016f21685d&amp;qlt=95" TargetMode="External"/><Relationship Id="rId42" Type="http://schemas.openxmlformats.org/officeDocument/2006/relationships/hyperlink" Target="https://www.bing.com/images/search?form=xlimg&amp;q=Minnesota" TargetMode="External"/><Relationship Id="rId47" Type="http://schemas.openxmlformats.org/officeDocument/2006/relationships/hyperlink" Target="https://www.bing.com/th?id=OSK.6e99b3a35b5283679ec93f7f63efad4b&amp;qlt=95" TargetMode="External"/><Relationship Id="rId63" Type="http://schemas.openxmlformats.org/officeDocument/2006/relationships/hyperlink" Target="https://www.bing.com/th?id=OSK.17425921aa4d924b36100941f39fa7f9&amp;qlt=95" TargetMode="External"/><Relationship Id="rId68" Type="http://schemas.openxmlformats.org/officeDocument/2006/relationships/hyperlink" Target="https://www.bing.com/images/search?form=xlimg&amp;q=Oklahoma" TargetMode="External"/><Relationship Id="rId84" Type="http://schemas.openxmlformats.org/officeDocument/2006/relationships/hyperlink" Target="https://www.bing.com/images/search?form=xlimg&amp;q=Utah" TargetMode="External"/><Relationship Id="rId89" Type="http://schemas.openxmlformats.org/officeDocument/2006/relationships/hyperlink" Target="https://www.bing.com/th?id=OSK.c93832872ec0dad4a158b06bab80ac3b&amp;qlt=95" TargetMode="External"/><Relationship Id="rId16" Type="http://schemas.openxmlformats.org/officeDocument/2006/relationships/hyperlink" Target="https://www.bing.com/images/search?form=xlimg&amp;q=Florida" TargetMode="External"/><Relationship Id="rId11" Type="http://schemas.openxmlformats.org/officeDocument/2006/relationships/hyperlink" Target="https://www.bing.com/th?id=OSK.442c5a157898c7930af9b5287a87e0c1&amp;qlt=95" TargetMode="External"/><Relationship Id="rId32" Type="http://schemas.openxmlformats.org/officeDocument/2006/relationships/hyperlink" Target="https://www.bing.com/images/search?form=xlimg&amp;q=Louisiana" TargetMode="External"/><Relationship Id="rId37" Type="http://schemas.openxmlformats.org/officeDocument/2006/relationships/hyperlink" Target="https://www.bing.com/th?id=OSK.987b2cac28f5ea262ad37b9b21c25b33&amp;qlt=95" TargetMode="External"/><Relationship Id="rId53" Type="http://schemas.openxmlformats.org/officeDocument/2006/relationships/hyperlink" Target="https://www.bing.com/th?id=OSK.f0ef2b300368e75fc61df0246c1ae8b2&amp;qlt=95" TargetMode="External"/><Relationship Id="rId58" Type="http://schemas.openxmlformats.org/officeDocument/2006/relationships/hyperlink" Target="https://www.bing.com/images/search?form=xlimg&amp;q=New%20Mexico" TargetMode="External"/><Relationship Id="rId74" Type="http://schemas.openxmlformats.org/officeDocument/2006/relationships/hyperlink" Target="https://www.bing.com/images/search?form=xlimg&amp;q=Rhode%20Island" TargetMode="External"/><Relationship Id="rId79" Type="http://schemas.openxmlformats.org/officeDocument/2006/relationships/hyperlink" Target="https://www.bing.com/th?id=OSK.592387ac5e24ec192ad9be5348bec458&amp;qlt=95" TargetMode="External"/><Relationship Id="rId5" Type="http://schemas.openxmlformats.org/officeDocument/2006/relationships/hyperlink" Target="https://www.bing.com/th?id=OSK.da293b46d274e73de9bbdbb48932f29d&amp;qlt=95" TargetMode="External"/><Relationship Id="rId90" Type="http://schemas.openxmlformats.org/officeDocument/2006/relationships/hyperlink" Target="https://www.bing.com/images/search?form=xlimg&amp;q=Washington%20(state)" TargetMode="External"/><Relationship Id="rId95" Type="http://schemas.openxmlformats.org/officeDocument/2006/relationships/hyperlink" Target="https://www.bing.com/th?id=OSK.c90021b564dcb9deeb722c1768bcb07d&amp;qlt=95" TargetMode="External"/><Relationship Id="rId22" Type="http://schemas.openxmlformats.org/officeDocument/2006/relationships/hyperlink" Target="https://www.bing.com/images/search?form=xlimg&amp;q=Illinois" TargetMode="External"/><Relationship Id="rId27" Type="http://schemas.openxmlformats.org/officeDocument/2006/relationships/hyperlink" Target="https://www.bing.com/th?id=OSK.1ee03cb7dca1dce2cd8760d573bcd394&amp;qlt=95" TargetMode="External"/><Relationship Id="rId43" Type="http://schemas.openxmlformats.org/officeDocument/2006/relationships/hyperlink" Target="https://www.bing.com/th?id=OSK.323715dbb9f63cb2003a10f3d6c907c1&amp;qlt=95" TargetMode="External"/><Relationship Id="rId48" Type="http://schemas.openxmlformats.org/officeDocument/2006/relationships/hyperlink" Target="https://www.bing.com/images/search?form=xlimg&amp;q=Montana" TargetMode="External"/><Relationship Id="rId64" Type="http://schemas.openxmlformats.org/officeDocument/2006/relationships/hyperlink" Target="https://www.bing.com/images/search?form=xlimg&amp;q=North%20Dakota" TargetMode="External"/><Relationship Id="rId69" Type="http://schemas.openxmlformats.org/officeDocument/2006/relationships/hyperlink" Target="https://www.bing.com/th?id=OSK.59f6fd6fb58b5bde34d283beef8c8e65&amp;qlt=95" TargetMode="External"/><Relationship Id="rId8" Type="http://schemas.openxmlformats.org/officeDocument/2006/relationships/hyperlink" Target="https://www.bing.com/images/search?form=xlimg&amp;q=California" TargetMode="External"/><Relationship Id="rId51" Type="http://schemas.openxmlformats.org/officeDocument/2006/relationships/hyperlink" Target="https://www.bing.com/th?id=OSK.25fcfcf3ed730a63c73a30e44bfabe44&amp;qlt=95" TargetMode="External"/><Relationship Id="rId72" Type="http://schemas.openxmlformats.org/officeDocument/2006/relationships/hyperlink" Target="https://www.bing.com/images/search?form=xlimg&amp;q=Pennsylvania" TargetMode="External"/><Relationship Id="rId80" Type="http://schemas.openxmlformats.org/officeDocument/2006/relationships/hyperlink" Target="https://www.bing.com/images/search?form=xlimg&amp;q=Tennessee" TargetMode="External"/><Relationship Id="rId85" Type="http://schemas.openxmlformats.org/officeDocument/2006/relationships/hyperlink" Target="https://www.bing.com/th?id=OSK.019af715933143eeccdc40106317980f&amp;qlt=95" TargetMode="External"/><Relationship Id="rId93" Type="http://schemas.openxmlformats.org/officeDocument/2006/relationships/hyperlink" Target="https://www.bing.com/th?id=OSK.0678bd4067f4a421f3884b05dad25be4&amp;qlt=95" TargetMode="External"/><Relationship Id="rId3" Type="http://schemas.openxmlformats.org/officeDocument/2006/relationships/hyperlink" Target="https://www.bing.com/th?id=OSK.3c540a048279aac253eac8639b1a7dad&amp;qlt=95" TargetMode="External"/><Relationship Id="rId12" Type="http://schemas.openxmlformats.org/officeDocument/2006/relationships/hyperlink" Target="https://www.bing.com/images/search?form=xlimg&amp;q=Connecticut" TargetMode="External"/><Relationship Id="rId17" Type="http://schemas.openxmlformats.org/officeDocument/2006/relationships/hyperlink" Target="https://www.bing.com/th?id=OSK.TkXocXN5FoBwxCRw_H4YlAVy62XZjJG6mqrJCXMfttE&amp;qlt=95" TargetMode="External"/><Relationship Id="rId25" Type="http://schemas.openxmlformats.org/officeDocument/2006/relationships/hyperlink" Target="https://www.bing.com/th?id=OSK.153231065b610cb99cb3435b59eccac2&amp;qlt=95" TargetMode="External"/><Relationship Id="rId33" Type="http://schemas.openxmlformats.org/officeDocument/2006/relationships/hyperlink" Target="https://www.bing.com/th?id=OSK.367e86820af0f5dacd149ad7acd83247&amp;qlt=95" TargetMode="External"/><Relationship Id="rId38" Type="http://schemas.openxmlformats.org/officeDocument/2006/relationships/hyperlink" Target="https://www.bing.com/images/search?form=xlimg&amp;q=Massachusetts" TargetMode="External"/><Relationship Id="rId46" Type="http://schemas.openxmlformats.org/officeDocument/2006/relationships/hyperlink" Target="https://www.bing.com/images/search?form=xlimg&amp;q=Missouri" TargetMode="External"/><Relationship Id="rId59" Type="http://schemas.openxmlformats.org/officeDocument/2006/relationships/hyperlink" Target="https://www.bing.com/th?id=OSK.cba7f275842a20f49b98d704e1366fd5&amp;qlt=95" TargetMode="External"/><Relationship Id="rId67" Type="http://schemas.openxmlformats.org/officeDocument/2006/relationships/hyperlink" Target="https://www.bing.com/th?id=OSK.dc4854218778b6f007a0fb39483a9a3f&amp;qlt=95" TargetMode="External"/><Relationship Id="rId20" Type="http://schemas.openxmlformats.org/officeDocument/2006/relationships/hyperlink" Target="https://www.bing.com/images/search?form=xlimg&amp;q=Idaho" TargetMode="External"/><Relationship Id="rId41" Type="http://schemas.openxmlformats.org/officeDocument/2006/relationships/hyperlink" Target="https://www.bing.com/th?id=OSK.40b19650ace0234fdb053333f72c8df0&amp;qlt=95" TargetMode="External"/><Relationship Id="rId54" Type="http://schemas.openxmlformats.org/officeDocument/2006/relationships/hyperlink" Target="https://www.bing.com/images/search?form=xlimg&amp;q=New%20Hampshire" TargetMode="External"/><Relationship Id="rId62" Type="http://schemas.openxmlformats.org/officeDocument/2006/relationships/hyperlink" Target="https://www.bing.com/images/search?form=xlimg&amp;q=North%20Carolina" TargetMode="External"/><Relationship Id="rId70" Type="http://schemas.openxmlformats.org/officeDocument/2006/relationships/hyperlink" Target="https://www.bing.com/images/search?form=xlimg&amp;q=Oregon" TargetMode="External"/><Relationship Id="rId75" Type="http://schemas.openxmlformats.org/officeDocument/2006/relationships/hyperlink" Target="https://www.bing.com/th?id=OSK.f57f7916e76fc47c2a83efc3859d6379&amp;qlt=95" TargetMode="External"/><Relationship Id="rId83" Type="http://schemas.openxmlformats.org/officeDocument/2006/relationships/hyperlink" Target="https://www.bing.com/th?id=OSK.1973703d864373b47ab825b2a978ab2d&amp;qlt=95" TargetMode="External"/><Relationship Id="rId88" Type="http://schemas.openxmlformats.org/officeDocument/2006/relationships/hyperlink" Target="https://www.bing.com/images/search?form=xlimg&amp;q=Virginia" TargetMode="External"/><Relationship Id="rId91" Type="http://schemas.openxmlformats.org/officeDocument/2006/relationships/hyperlink" Target="https://www.bing.com/th?id=OSK.b1c658d27e8d1f33822457c8ff27793b&amp;qlt=95" TargetMode="External"/><Relationship Id="rId96" Type="http://schemas.openxmlformats.org/officeDocument/2006/relationships/hyperlink" Target="https://www.bing.com/images/search?form=xlimg&amp;q=Wyoming" TargetMode="External"/><Relationship Id="rId1" Type="http://schemas.openxmlformats.org/officeDocument/2006/relationships/hyperlink" Target="https://www.bing.com/th?id=OSK.848f4b01470591b7605a547c5e913bfd&amp;qlt=95" TargetMode="External"/><Relationship Id="rId6" Type="http://schemas.openxmlformats.org/officeDocument/2006/relationships/hyperlink" Target="https://www.bing.com/images/search?form=xlimg&amp;q=Arkansas" TargetMode="External"/><Relationship Id="rId15" Type="http://schemas.openxmlformats.org/officeDocument/2006/relationships/hyperlink" Target="https://www.bing.com/th?id=OSK.7a317c296be07786cf960d020cbf3889&amp;qlt=95" TargetMode="External"/><Relationship Id="rId23" Type="http://schemas.openxmlformats.org/officeDocument/2006/relationships/hyperlink" Target="https://www.bing.com/th?id=OSK.4ff7d688245f99bc5db3bd5b106d2ad0&amp;qlt=95" TargetMode="External"/><Relationship Id="rId28" Type="http://schemas.openxmlformats.org/officeDocument/2006/relationships/hyperlink" Target="https://www.bing.com/images/search?form=xlimg&amp;q=Kansas" TargetMode="External"/><Relationship Id="rId36" Type="http://schemas.openxmlformats.org/officeDocument/2006/relationships/hyperlink" Target="https://www.bing.com/images/search?form=xlimg&amp;q=Maryland" TargetMode="External"/><Relationship Id="rId49" Type="http://schemas.openxmlformats.org/officeDocument/2006/relationships/hyperlink" Target="https://www.bing.com/th?id=OSK.09fb0d37cacee3c3feb04b7452bd8436&amp;qlt=95" TargetMode="External"/><Relationship Id="rId57" Type="http://schemas.openxmlformats.org/officeDocument/2006/relationships/hyperlink" Target="https://www.bing.com/th?id=OSK.0fdd9d38459c62ca5b483a2e70bce404&amp;qlt=95" TargetMode="External"/><Relationship Id="rId10" Type="http://schemas.openxmlformats.org/officeDocument/2006/relationships/hyperlink" Target="https://www.bing.com/images/search?form=xlimg&amp;q=Colorado" TargetMode="External"/><Relationship Id="rId31" Type="http://schemas.openxmlformats.org/officeDocument/2006/relationships/hyperlink" Target="https://www.bing.com/th?id=OSK.fa968de5bc9179e15dd5970b87b94444&amp;qlt=95" TargetMode="External"/><Relationship Id="rId44" Type="http://schemas.openxmlformats.org/officeDocument/2006/relationships/hyperlink" Target="https://www.bing.com/images/search?form=xlimg&amp;q=Mississippi" TargetMode="External"/><Relationship Id="rId52" Type="http://schemas.openxmlformats.org/officeDocument/2006/relationships/hyperlink" Target="https://www.bing.com/images/search?form=xlimg&amp;q=Nevada" TargetMode="External"/><Relationship Id="rId60" Type="http://schemas.openxmlformats.org/officeDocument/2006/relationships/hyperlink" Target="https://www.bing.com/images/search?form=xlimg&amp;q=New%20York%20(state)" TargetMode="External"/><Relationship Id="rId65" Type="http://schemas.openxmlformats.org/officeDocument/2006/relationships/hyperlink" Target="https://www.bing.com/th?id=OSK.28bd4a5560f6884fc55949e0018e908f&amp;qlt=95" TargetMode="External"/><Relationship Id="rId73" Type="http://schemas.openxmlformats.org/officeDocument/2006/relationships/hyperlink" Target="https://www.bing.com/th?id=OSK.8836cf6b96e037858c8bcf7fe60e2737&amp;qlt=95" TargetMode="External"/><Relationship Id="rId78" Type="http://schemas.openxmlformats.org/officeDocument/2006/relationships/hyperlink" Target="https://www.bing.com/images/search?form=xlimg&amp;q=South%20Dakota" TargetMode="External"/><Relationship Id="rId81" Type="http://schemas.openxmlformats.org/officeDocument/2006/relationships/hyperlink" Target="https://www.bing.com/th?id=OSK.9bdab94d5c4fa5aee1d75fc9308a02fb&amp;qlt=95" TargetMode="External"/><Relationship Id="rId86" Type="http://schemas.openxmlformats.org/officeDocument/2006/relationships/hyperlink" Target="https://www.bing.com/images/search?form=xlimg&amp;q=Vermont" TargetMode="External"/><Relationship Id="rId94" Type="http://schemas.openxmlformats.org/officeDocument/2006/relationships/hyperlink" Target="https://www.bing.com/images/search?form=xlimg&amp;q=Wisconsin" TargetMode="External"/><Relationship Id="rId4" Type="http://schemas.openxmlformats.org/officeDocument/2006/relationships/hyperlink" Target="https://www.bing.com/images/search?form=xlimg&amp;q=Arizona" TargetMode="External"/><Relationship Id="rId9" Type="http://schemas.openxmlformats.org/officeDocument/2006/relationships/hyperlink" Target="https://www.bing.com/th?id=OSK.e3cff3492e954506af4fb2c8552f6135&amp;qlt=95" TargetMode="External"/><Relationship Id="rId13" Type="http://schemas.openxmlformats.org/officeDocument/2006/relationships/hyperlink" Target="https://www.bing.com/th?id=OSK.c3366d1c88e7fb6d11e3e0910f8206b1&amp;qlt=95" TargetMode="External"/><Relationship Id="rId18" Type="http://schemas.openxmlformats.org/officeDocument/2006/relationships/hyperlink" Target="https://www.bing.com/images/search?form=xlimg&amp;q=Georgia%20(U.S.%20state)" TargetMode="External"/><Relationship Id="rId39" Type="http://schemas.openxmlformats.org/officeDocument/2006/relationships/hyperlink" Target="https://www.bing.com/th?id=OSK.1567870a1b07edc77efc0121cfc5d9e3&amp;qlt=95" TargetMode="External"/><Relationship Id="rId34" Type="http://schemas.openxmlformats.org/officeDocument/2006/relationships/hyperlink" Target="https://www.bing.com/images/search?form=xlimg&amp;q=Maine" TargetMode="External"/><Relationship Id="rId50" Type="http://schemas.openxmlformats.org/officeDocument/2006/relationships/hyperlink" Target="https://www.bing.com/images/search?form=xlimg&amp;q=Nebraska" TargetMode="External"/><Relationship Id="rId55" Type="http://schemas.openxmlformats.org/officeDocument/2006/relationships/hyperlink" Target="https://www.bing.com/th?id=OSK.d060a4e78cf97d149f53a30e070b68ca&amp;qlt=95" TargetMode="External"/><Relationship Id="rId76" Type="http://schemas.openxmlformats.org/officeDocument/2006/relationships/hyperlink" Target="https://www.bing.com/images/search?form=xlimg&amp;q=South%20Carolina" TargetMode="External"/><Relationship Id="rId7" Type="http://schemas.openxmlformats.org/officeDocument/2006/relationships/hyperlink" Target="https://www.bing.com/th?id=OSK.8319dbaa13fead960d37449c46d8afd4&amp;qlt=95" TargetMode="External"/><Relationship Id="rId71" Type="http://schemas.openxmlformats.org/officeDocument/2006/relationships/hyperlink" Target="https://www.bing.com/th?id=OSK.7bfbead25a8cd788f9ef5c17097be1bc&amp;qlt=95" TargetMode="External"/><Relationship Id="rId92" Type="http://schemas.openxmlformats.org/officeDocument/2006/relationships/hyperlink" Target="https://www.bing.com/images/search?form=xlimg&amp;q=West%20Virginia" TargetMode="External"/><Relationship Id="rId2" Type="http://schemas.openxmlformats.org/officeDocument/2006/relationships/hyperlink" Target="https://www.bing.com/images/search?form=xlimg&amp;q=Alabama" TargetMode="External"/><Relationship Id="rId29" Type="http://schemas.openxmlformats.org/officeDocument/2006/relationships/hyperlink" Target="https://www.bing.com/th?id=OSK.e751b37b293608b5e613743d1502ad91&amp;qlt=95" TargetMode="External"/><Relationship Id="rId24" Type="http://schemas.openxmlformats.org/officeDocument/2006/relationships/hyperlink" Target="https://www.bing.com/images/search?form=xlimg&amp;q=Indiana" TargetMode="External"/><Relationship Id="rId40" Type="http://schemas.openxmlformats.org/officeDocument/2006/relationships/hyperlink" Target="https://www.bing.com/images/search?form=xlimg&amp;q=Michigan" TargetMode="External"/><Relationship Id="rId45" Type="http://schemas.openxmlformats.org/officeDocument/2006/relationships/hyperlink" Target="https://www.bing.com/th?id=OSK.4caeaa8e00586f3716f39491364ae6c7&amp;qlt=95" TargetMode="External"/><Relationship Id="rId66" Type="http://schemas.openxmlformats.org/officeDocument/2006/relationships/hyperlink" Target="https://www.bing.com/images/search?form=xlimg&amp;q=Ohio" TargetMode="External"/><Relationship Id="rId87" Type="http://schemas.openxmlformats.org/officeDocument/2006/relationships/hyperlink" Target="https://www.bing.com/th?id=OSK.14d323e3784d30722d6785a6cef8f9c3&amp;qlt=95" TargetMode="External"/><Relationship Id="rId61" Type="http://schemas.openxmlformats.org/officeDocument/2006/relationships/hyperlink" Target="https://www.bing.com/th?id=OSK.03c72211b35cb109bcdc7d51ef4f03c5&amp;qlt=95" TargetMode="External"/><Relationship Id="rId82" Type="http://schemas.openxmlformats.org/officeDocument/2006/relationships/hyperlink" Target="https://www.bing.com/images/search?form=xlimg&amp;q=Texas" TargetMode="External"/><Relationship Id="rId19" Type="http://schemas.openxmlformats.org/officeDocument/2006/relationships/hyperlink" Target="https://www.bing.com/th?id=OSK.c00116602405ef2e44b62c8d9cde71d0&amp;qlt=95" TargetMode="External"/><Relationship Id="rId14" Type="http://schemas.openxmlformats.org/officeDocument/2006/relationships/hyperlink" Target="https://www.bing.com/images/search?form=xlimg&amp;q=Delaware" TargetMode="External"/><Relationship Id="rId30" Type="http://schemas.openxmlformats.org/officeDocument/2006/relationships/hyperlink" Target="https://www.bing.com/images/search?form=xlimg&amp;q=Kentucky" TargetMode="External"/><Relationship Id="rId35" Type="http://schemas.openxmlformats.org/officeDocument/2006/relationships/hyperlink" Target="https://www.bing.com/th?id=OSK.ccb188ecd437210577d64ae4cfbdccd3&amp;qlt=95" TargetMode="External"/><Relationship Id="rId56" Type="http://schemas.openxmlformats.org/officeDocument/2006/relationships/hyperlink" Target="https://www.bing.com/images/search?form=xlimg&amp;q=New%20Jersey" TargetMode="External"/><Relationship Id="rId77" Type="http://schemas.openxmlformats.org/officeDocument/2006/relationships/hyperlink" Target="https://www.bing.com/th?id=OSK.ce2e5180d9b117e617e17fc235f4e56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Srd>
</file>

<file path=xl/richData/rdarray.xml><?xml version="1.0" encoding="utf-8"?>
<arrayData xmlns="http://schemas.microsoft.com/office/spreadsheetml/2017/richdata2" count="56">
  <a r="2">
    <v t="r">10</v>
    <v t="r">11</v>
  </a>
  <a r="1">
    <v t="s">English language</v>
  </a>
  <a r="1">
    <v t="s">Central Time Zone</v>
  </a>
  <a r="2">
    <v t="r">45</v>
    <v t="r">46</v>
  </a>
  <a r="2">
    <v t="r">78</v>
    <v t="r">79</v>
  </a>
  <a r="2">
    <v t="r">109</v>
    <v t="r">110</v>
  </a>
  <a r="1">
    <v t="s">Pacific Time Zone</v>
  </a>
  <a r="2">
    <v t="r">142</v>
    <v t="r">143</v>
  </a>
  <a r="2">
    <v t="r">174</v>
    <v t="r">175</v>
  </a>
  <a r="1">
    <v t="s">Eastern Time Zone</v>
  </a>
  <a r="2">
    <v t="r">206</v>
    <v t="r">207</v>
  </a>
  <a r="2">
    <v t="r">235</v>
    <v t="r">236</v>
  </a>
  <a r="2">
    <v t="s">Eastern Time Zone</v>
    <v t="s">Central Time Zone</v>
  </a>
  <a r="2">
    <v t="r">263</v>
    <v t="r">264</v>
  </a>
  <a r="2">
    <v t="r">289</v>
    <v t="r">290</v>
  </a>
  <a r="2">
    <v t="r">317</v>
    <v t="r">318</v>
  </a>
  <a r="2">
    <v t="r">344</v>
    <v t="r">345</v>
  </a>
  <a r="2">
    <v t="r">370</v>
    <v t="r">371</v>
  </a>
  <a r="2">
    <v t="r">396</v>
    <v t="r">397</v>
  </a>
  <a r="2">
    <v t="r">421</v>
    <v t="r">422</v>
  </a>
  <a r="2">
    <v t="r">448</v>
    <v t="r">449</v>
  </a>
  <a r="1">
    <v t="r">475</v>
  </a>
  <a r="2">
    <v t="r">500</v>
    <v t="r">501</v>
  </a>
  <a r="2">
    <v t="r">525</v>
    <v t="r">526</v>
  </a>
  <a r="2">
    <v t="r">550</v>
    <v t="r">551</v>
  </a>
  <a r="2">
    <v t="r">577</v>
    <v t="r">578</v>
  </a>
  <a r="2">
    <v t="r">601</v>
    <v t="r">602</v>
  </a>
  <a r="2">
    <v t="r">626</v>
    <v t="r">627</v>
  </a>
  <a r="2">
    <v t="r">647</v>
    <v t="r">648</v>
  </a>
  <a r="2">
    <v t="r">675</v>
    <v t="r">676</v>
  </a>
  <a r="2">
    <v t="r">700</v>
    <v t="r">701</v>
  </a>
  <a r="2">
    <v t="s">Pacific Time Zone</v>
    <v t="s">Mountain Time Zone</v>
  </a>
  <a r="1">
    <v t="r">727</v>
  </a>
  <a r="2">
    <v t="r">750</v>
    <v t="r">751</v>
  </a>
  <a r="2">
    <v t="r">774</v>
    <v t="r">775</v>
  </a>
  <a r="2">
    <v t="r">795</v>
    <v t="r">796</v>
  </a>
  <a r="2">
    <v t="r">817</v>
    <v t="r">818</v>
  </a>
  <a r="2">
    <v t="r">841</v>
    <v t="r">842</v>
  </a>
  <a r="2">
    <v t="s">Central Time Zone</v>
    <v t="s">Mountain Time Zone</v>
  </a>
  <a r="2">
    <v t="r">865</v>
    <v t="r">866</v>
  </a>
  <a r="2">
    <v t="r">887</v>
    <v t="r">888</v>
  </a>
  <a r="2">
    <v t="r">910</v>
    <v t="r">911</v>
  </a>
  <a r="2">
    <v t="r">932</v>
    <v t="r">933</v>
  </a>
  <a r="2">
    <v t="r">954</v>
    <v t="r">955</v>
  </a>
  <a r="2">
    <v t="r">976</v>
    <v t="r">977</v>
  </a>
  <a r="2">
    <v t="r">999</v>
    <v t="r">1000</v>
  </a>
  <a r="2">
    <v t="r">1020</v>
    <v t="r">1021</v>
  </a>
  <a r="2">
    <v t="r">1041</v>
    <v t="r">1042</v>
  </a>
  <a r="2">
    <v t="r">1064</v>
    <v t="r">1065</v>
  </a>
  <a r="1">
    <v t="s">Mountain Time Zone</v>
  </a>
  <a r="2">
    <v t="r">1090</v>
    <v t="r">1091</v>
  </a>
  <a r="2">
    <v t="r">1112</v>
    <v t="r">1113</v>
  </a>
  <a r="2">
    <v t="r">1134</v>
    <v t="r">1135</v>
  </a>
  <a r="2">
    <v t="r">1157</v>
    <v t="r">1158</v>
  </a>
  <a r="2">
    <v t="r">1182</v>
    <v t="r">1183</v>
  </a>
  <a r="2">
    <v t="r">1203</v>
    <v t="r">1204</v>
  </a>
</arrayData>
</file>

<file path=xl/richData/rdrichvalue.xml><?xml version="1.0" encoding="utf-8"?>
<rvData xmlns="http://schemas.microsoft.com/office/spreadsheetml/2017/richdata" count="1214">
  <rv s="0">
    <fb>5024279</fb>
    <v>0</v>
  </rv>
  <rv s="1">
    <v>536870912</v>
    <v>Alabama</v>
    <v>376f8b06-52f6-4e72-a31d-311a3563e645</v>
    <v>en-GB</v>
    <v>Map</v>
  </rv>
  <rv s="0">
    <fb>135765</fb>
    <v>0</v>
  </rv>
  <rv s="0">
    <fb>15001</fb>
    <v>0</v>
  </rv>
  <rv s="1">
    <v>536870912</v>
    <v>Montgomery</v>
    <v>94461fee-ea89-40c8-9fd7-0fb277396c57</v>
    <v>en-GB</v>
    <v>Map</v>
  </rv>
  <rv s="1">
    <v>536870912</v>
    <v>United States of America</v>
    <v>5232ed96-85b1-2edb-12c6-63e6c597a1de</v>
    <v>en-GB</v>
    <v>Map</v>
  </rv>
  <rv s="0">
    <fb>1848325</fb>
    <v>0</v>
  </rv>
  <rv s="0">
    <fb>2230185</fb>
    <v>0</v>
  </rv>
  <rv s="2">
    <v>0</v>
    <v>10</v>
    <v>1</v>
    <v>7</v>
    <v>0</v>
    <v>Image of Alabama</v>
  </rv>
  <rv s="1">
    <v>536870912</v>
    <v>Huntsville</v>
    <v>137418fd-4a88-44b7-82ae-882366c96167</v>
    <v>en-GB</v>
    <v>Map</v>
  </rv>
  <rv s="1">
    <v>805306368</v>
    <v>Kay Ivey (Governor)</v>
    <v>a2f77bba-b8e2-c4d5-614a-3373a005b8ad</v>
    <v>en-GB</v>
    <v>Generic</v>
  </rv>
  <rv s="1">
    <v>805306368</v>
    <v>Will Ainsworth (Lieutenant governor)</v>
    <v>94c54ae1-f876-5341-9b94-0f826d9b10a6</v>
    <v>en-GB</v>
    <v>Generic</v>
  </rv>
  <rv s="3">
    <v>0</v>
  </rv>
  <rv s="4">
    <v>https://www.bing.com/search?q=alabama&amp;form=skydnc</v>
    <v>Learn more on Bing</v>
  </rv>
  <rv s="0">
    <fb>717</fb>
    <v>12</v>
  </rv>
  <rv s="0">
    <fb>43623</fb>
    <v>12</v>
  </rv>
  <rv s="0">
    <fb>125500</fb>
    <v>12</v>
  </rv>
  <rv s="3">
    <v>1</v>
  </rv>
  <rv s="0">
    <fb>2.5499999999999998</fb>
    <v>13</v>
  </rv>
  <rv s="0">
    <fb>1.7000000000000001E-2</fb>
    <v>14</v>
  </rv>
  <rv s="0">
    <fb>0.157</fb>
    <v>14</v>
  </rv>
  <rv s="0">
    <fb>6.9999999999999993E-3</fb>
    <v>15</v>
  </rv>
  <rv s="0">
    <fb>1.3999999999999999E-2</fb>
    <v>14</v>
  </rv>
  <rv s="0">
    <fb>0.23499999999999999</fb>
    <v>14</v>
  </rv>
  <rv s="0">
    <fb>0.26800000000000002</fb>
    <v>14</v>
  </rv>
  <rv s="0">
    <fb>3.5000000000000003E-2</fb>
    <v>14</v>
  </rv>
  <rv s="0">
    <fb>0.84299999999999997</fb>
    <v>14</v>
  </rv>
  <rv s="0">
    <fb>4.2000000000000003E-2</fb>
    <v>14</v>
  </rv>
  <rv s="0">
    <fb>0.57999999999999996</fb>
    <v>14</v>
  </rv>
  <rv s="0">
    <fb>1E-3</fb>
    <v>14</v>
  </rv>
  <rv s="0">
    <fb>0.11800000000000001</fb>
    <v>14</v>
  </rv>
  <rv s="0">
    <fb>1.6E-2</fb>
    <v>14</v>
  </rv>
  <rv s="0">
    <fb>0.22699999999999998</fb>
    <v>14</v>
  </rv>
  <rv s="0">
    <fb>0.06</fb>
    <v>14</v>
  </rv>
  <rv s="0">
    <fb>0.69499999999999995</fb>
    <v>14</v>
  </rv>
  <rv s="3">
    <v>2</v>
  </rv>
  <rv s="5">
    <v>#VALUE!</v>
    <v>5</v>
    <v>6</v>
    <v>Alabama</v>
    <v>8</v>
    <v>9</v>
    <v>Map</v>
    <v>10</v>
    <v>11</v>
    <v>en-GB</v>
    <v>376f8b06-52f6-4e72-a31d-311a3563e645</v>
    <v>536870912</v>
    <v>1</v>
    <v>US-AL</v>
    <v>2</v>
    <v>3</v>
    <v>4</v>
    <v>5</v>
    <v>Alabama is a state in the Southeastern region of the United States, bordered by Tennessee to the north; Georgia to the east; Florida and the Gulf of Mexico to the south; and Mississippi to the west. Alabama is the 30th largest by area and the ...</v>
    <v>6</v>
    <v>7</v>
    <v>8</v>
    <v>9</v>
    <v>12</v>
    <v>13</v>
    <v>14</v>
    <v>15</v>
    <v>16</v>
    <v>Alabama</v>
    <v>17</v>
    <v>18</v>
    <v>0</v>
    <v>19</v>
    <v>20</v>
    <v>21</v>
    <v>22</v>
    <v>23</v>
    <v>24</v>
    <v>25</v>
    <v>26</v>
    <v>27</v>
    <v>28</v>
    <v>29</v>
    <v>30</v>
    <v>31</v>
    <v>32</v>
    <v>33</v>
    <v>34</v>
    <v>35</v>
    <v>Alabama</v>
    <v>mdp/vdpid/1003</v>
  </rv>
  <rv s="0">
    <fb>7151502</fb>
    <v>0</v>
  </rv>
  <rv s="1">
    <v>536870912</v>
    <v>Arizona</v>
    <v>bf973f46-5962-4997-a7ba-a05f1aa2a9f9</v>
    <v>en-GB</v>
    <v>Map</v>
  </rv>
  <rv s="0">
    <fb>295234</fb>
    <v>0</v>
  </rv>
  <rv s="0">
    <fb>35578</fb>
    <v>0</v>
  </rv>
  <rv s="1">
    <v>536870912</v>
    <v>Phoenix</v>
    <v>b06044c3-41e1-4e2a-bba7-27a29bba8ea9</v>
    <v>en-GB</v>
    <v>Map</v>
  </rv>
  <rv s="0">
    <fb>2412212</fb>
    <v>0</v>
  </rv>
  <rv s="0">
    <fb>2961003</fb>
    <v>0</v>
  </rv>
  <rv s="2">
    <v>1</v>
    <v>10</v>
    <v>16</v>
    <v>7</v>
    <v>0</v>
    <v>Image of Arizona</v>
  </rv>
  <rv s="1">
    <v>805306368</v>
    <v>Katie Hobbs (Governor)</v>
    <v>05adb62e-e735-4e07-b8db-01b500d8f313</v>
    <v>en-GB</v>
    <v>Generic</v>
  </rv>
  <rv s="1">
    <v>805306368</v>
    <v>Adrian Fontes (Secretary of state)</v>
    <v>0c546f0f-c55b-c9c4-74cd-81b6c0d421d9</v>
    <v>en-GB</v>
    <v>Generic</v>
  </rv>
  <rv s="3">
    <v>3</v>
  </rv>
  <rv s="4">
    <v>https://www.bing.com/search?q=arizona&amp;form=skydnc</v>
    <v>Learn more on Bing</v>
  </rv>
  <rv s="0">
    <fb>913</fb>
    <v>12</v>
  </rv>
  <rv s="0">
    <fb>50255</fb>
    <v>12</v>
  </rv>
  <rv s="0">
    <fb>167500</fb>
    <v>12</v>
  </rv>
  <rv s="0">
    <fb>2.69</fb>
    <v>13</v>
  </rv>
  <rv s="0">
    <fb>8.4000000000000005E-2</fb>
    <v>14</v>
  </rv>
  <rv s="0">
    <fb>0.16399999999999998</fb>
    <v>14</v>
  </rv>
  <rv s="0">
    <fb>5.2999999999999999E-2</fb>
    <v>15</v>
  </rv>
  <rv s="0">
    <fb>3.4000000000000002E-2</fb>
    <v>14</v>
  </rv>
  <rv s="0">
    <fb>0.27500000000000002</fb>
    <v>14</v>
  </rv>
  <rv s="0">
    <fb>4.8000000000000001E-2</fb>
    <v>14</v>
  </rv>
  <rv s="0">
    <fb>0.13500000000000001</fb>
    <v>14</v>
  </rv>
  <rv s="0">
    <fb>0.86</fb>
    <v>14</v>
  </rv>
  <rv s="0">
    <fb>0.307</fb>
    <v>14</v>
  </rv>
  <rv s="0">
    <fb>0.59299999999999997</fb>
    <v>14</v>
  </rv>
  <rv s="0">
    <fb>3.0000000000000001E-3</fb>
    <v>14</v>
  </rv>
  <rv s="0">
    <fb>8.199999999999999E-2</fb>
    <v>14</v>
  </rv>
  <rv s="0">
    <fb>2.7000000000000003E-2</fb>
    <v>14</v>
  </rv>
  <rv s="0">
    <fb>0.23800000000000002</fb>
    <v>14</v>
  </rv>
  <rv s="0">
    <fb>6.3E-2</fb>
    <v>14</v>
  </rv>
  <rv s="0">
    <fb>0.83499999999999996</fb>
    <v>14</v>
  </rv>
  <rv s="6">
    <v>#VALUE!</v>
    <v>19</v>
    <v>20</v>
    <v>Arizona</v>
    <v>8</v>
    <v>9</v>
    <v>Map</v>
    <v>10</v>
    <v>11</v>
    <v>en-GB</v>
    <v>bf973f46-5962-4997-a7ba-a05f1aa2a9f9</v>
    <v>536870912</v>
    <v>1</v>
    <v>US-AZ</v>
    <v>39</v>
    <v>40</v>
    <v>41</v>
    <v>5</v>
    <v>Arizona is a state in the Southwestern United States. It is the 6th-largest and the 14th-most-populous of the 50 states. Its capital and largest city is Phoenix. Arizona is part of the Four Corners region with Utah to the north, Colorado to the ...</v>
    <v>42</v>
    <v>43</v>
    <v>44</v>
    <v>41</v>
    <v>47</v>
    <v>48</v>
    <v>49</v>
    <v>50</v>
    <v>51</v>
    <v>Arizona</v>
    <v>17</v>
    <v>52</v>
    <v>37</v>
    <v>53</v>
    <v>54</v>
    <v>55</v>
    <v>56</v>
    <v>57</v>
    <v>58</v>
    <v>59</v>
    <v>60</v>
    <v>61</v>
    <v>62</v>
    <v>63</v>
    <v>64</v>
    <v>65</v>
    <v>66</v>
    <v>67</v>
    <v>68</v>
    <v>Arizona</v>
    <v>mdp/vdpid/1945</v>
  </rv>
  <rv s="0">
    <fb>3011524</fb>
    <v>0</v>
  </rv>
  <rv s="1">
    <v>536870912</v>
    <v>Arkansas</v>
    <v>b939db72-08f2-4ea6-a16a-a53bf32e6612</v>
    <v>en-GB</v>
    <v>Map</v>
  </rv>
  <rv s="0">
    <fb>137733</fb>
    <v>0</v>
  </rv>
  <rv s="0">
    <fb>9474</fb>
    <v>0</v>
  </rv>
  <rv s="1">
    <v>536870912</v>
    <v>Little Rock</v>
    <v>2039fcee-c7a5-4241-930b-d2c6d17bae74</v>
    <v>en-GB</v>
    <v>Map</v>
  </rv>
  <rv s="0">
    <fb>1138025</fb>
    <v>0</v>
  </rv>
  <rv s="0">
    <fb>1354762</fb>
    <v>0</v>
  </rv>
  <rv s="2">
    <v>2</v>
    <v>10</v>
    <v>21</v>
    <v>7</v>
    <v>0</v>
    <v>Image of Arkansas</v>
  </rv>
  <rv s="1">
    <v>805306368</v>
    <v>Sarah Huckabee Sanders (Governor)</v>
    <v>794a8222-ef7c-184f-be8d-1e95d28290a2</v>
    <v>en-GB</v>
    <v>Generic</v>
  </rv>
  <rv s="1">
    <v>805306368</v>
    <v>Leslie Rutledge (Lieutenant governor)</v>
    <v>1df1c81e-109f-d6a6-5a0a-52a5e8e4ee06</v>
    <v>en-GB</v>
    <v>Generic</v>
  </rv>
  <rv s="3">
    <v>4</v>
  </rv>
  <rv s="4">
    <v>https://www.bing.com/search?q=arkansas&amp;form=skydnc</v>
    <v>Learn more on Bing</v>
  </rv>
  <rv s="0">
    <fb>677</fb>
    <v>12</v>
  </rv>
  <rv s="0">
    <fb>41371</fb>
    <v>12</v>
  </rv>
  <rv s="0">
    <fb>111400</fb>
    <v>12</v>
  </rv>
  <rv s="0">
    <fb>2.5299999999999998</fb>
    <v>13</v>
  </rv>
  <rv s="0">
    <fb>2.5000000000000001E-2</fb>
    <v>14</v>
  </rv>
  <rv s="0">
    <fb>0.16</fb>
    <v>14</v>
  </rv>
  <rv s="0">
    <fb>0.01</fb>
    <v>15</v>
  </rv>
  <rv s="0">
    <fb>0.21100000000000002</fb>
    <v>14</v>
  </rv>
  <rv s="0">
    <fb>4.7E-2</fb>
    <v>14</v>
  </rv>
  <rv s="0">
    <fb>0.84799999999999998</fb>
    <v>14</v>
  </rv>
  <rv s="0">
    <fb>7.2000000000000008E-2</fb>
    <v>14</v>
  </rv>
  <rv s="0">
    <fb>0.58499999999999996</fb>
    <v>14</v>
  </rv>
  <rv s="0">
    <fb>0.12300000000000001</fb>
    <v>14</v>
  </rv>
  <rv s="0">
    <fb>0.02</fb>
    <v>14</v>
  </rv>
  <rv s="0">
    <fb>0.23699999999999999</fb>
    <v>14</v>
  </rv>
  <rv s="0">
    <fb>6.4000000000000001E-2</fb>
    <v>14</v>
  </rv>
  <rv s="0">
    <fb>0.79500000000000004</fb>
    <v>14</v>
  </rv>
  <rv s="5">
    <v>#VALUE!</v>
    <v>24</v>
    <v>6</v>
    <v>Arkansas</v>
    <v>8</v>
    <v>9</v>
    <v>Map</v>
    <v>10</v>
    <v>11</v>
    <v>en-GB</v>
    <v>b939db72-08f2-4ea6-a16a-a53bf32e6612</v>
    <v>536870912</v>
    <v>1</v>
    <v>US-AR</v>
    <v>72</v>
    <v>73</v>
    <v>74</v>
    <v>5</v>
    <v>Arkansas is a landlocked state in the south-central region of the Southern United States. It is bordered by Missouri to the north, Tennessee and Mississippi to the east, Louisiana to the south, Texas to the southwest, and Oklahoma to the west. ...</v>
    <v>75</v>
    <v>76</v>
    <v>77</v>
    <v>74</v>
    <v>80</v>
    <v>81</v>
    <v>82</v>
    <v>83</v>
    <v>84</v>
    <v>Arkansas</v>
    <v>17</v>
    <v>85</v>
    <v>70</v>
    <v>86</v>
    <v>87</v>
    <v>88</v>
    <v>31</v>
    <v>89</v>
    <v>20</v>
    <v>90</v>
    <v>91</v>
    <v>92</v>
    <v>93</v>
    <v>63</v>
    <v>94</v>
    <v>95</v>
    <v>96</v>
    <v>97</v>
    <v>98</v>
    <v>35</v>
    <v>Arkansas</v>
    <v>mdp/vdpid/1951</v>
  </rv>
  <rv s="0">
    <fb>39538223</fb>
    <v>0</v>
  </rv>
  <rv s="1">
    <v>536870912</v>
    <v>California</v>
    <v>3009d91d-d582-4c34-85ba-772ba09e5be1</v>
    <v>en-GB</v>
    <v>Map</v>
  </rv>
  <rv s="0">
    <fb>423970</fb>
    <v>0</v>
  </rv>
  <rv s="0">
    <fb>102350</fb>
    <v>0</v>
  </rv>
  <rv s="1">
    <v>536870912</v>
    <v>Sacramento</v>
    <v>4a1a8070-cc3d-4060-af9c-08ccbbca73d7</v>
    <v>en-GB</v>
    <v>Map</v>
  </rv>
  <rv s="0">
    <fb>12717801</fb>
    <v>0</v>
  </rv>
  <rv s="0">
    <fb>14060525</fb>
    <v>0</v>
  </rv>
  <rv s="2">
    <v>3</v>
    <v>10</v>
    <v>25</v>
    <v>7</v>
    <v>0</v>
    <v>Image of California</v>
  </rv>
  <rv s="1">
    <v>536870912</v>
    <v>Los Angeles</v>
    <v>9958ca5c-ea31-4e71-8a17-bd1e7839c723</v>
    <v>en-GB</v>
    <v>Map</v>
  </rv>
  <rv s="1">
    <v>805306368</v>
    <v>Gavin Newsom (Governor)</v>
    <v>ddd0ecbf-d7a9-4913-80c4-8eca3d95b4f2</v>
    <v>en-GB</v>
    <v>Generic</v>
  </rv>
  <rv s="1">
    <v>805306368</v>
    <v>Eleni Kounalakis (Lieutenant governor)</v>
    <v>c8b4c34f-e58f-d4cc-2651-1b432d67c11a</v>
    <v>en-GB</v>
    <v>Generic</v>
  </rv>
  <rv s="3">
    <v>5</v>
  </rv>
  <rv s="4">
    <v>https://www.bing.com/search?q=california&amp;form=skydnc</v>
    <v>Learn more on Bing</v>
  </rv>
  <rv s="0">
    <fb>1255</fb>
    <v>12</v>
  </rv>
  <rv s="0">
    <fb>61818</fb>
    <v>12</v>
  </rv>
  <rv s="0">
    <fb>385500</fb>
    <v>12</v>
  </rv>
  <rv s="0">
    <fb>2.96</fb>
    <v>13</v>
  </rv>
  <rv s="0">
    <fb>5.4000000000000006E-2</fb>
    <v>14</v>
  </rv>
  <rv s="0">
    <fb>0.13300000000000001</fb>
    <v>14</v>
  </rv>
  <rv s="0">
    <fb>1.7000000000000001E-2</fb>
    <v>15</v>
  </rv>
  <rv s="0">
    <fb>0.14699999999999999</fb>
    <v>14</v>
  </rv>
  <rv s="0">
    <fb>0.314</fb>
    <v>14</v>
  </rv>
  <rv s="0">
    <fb>6.5000000000000002E-2</fb>
    <v>14</v>
  </rv>
  <rv s="0">
    <fb>0.27</fb>
    <v>14</v>
  </rv>
  <rv s="0">
    <fb>0.81799999999999995</fb>
    <v>14</v>
  </rv>
  <rv s="0">
    <fb>0.38799999999999996</fb>
    <v>14</v>
  </rv>
  <rv s="0">
    <fb>0.63100000000000001</fb>
    <v>14</v>
  </rv>
  <rv s="0">
    <fb>5.0000000000000001E-3</fb>
    <v>14</v>
  </rv>
  <rv s="0">
    <fb>6.8000000000000005E-2</fb>
    <v>14</v>
  </rv>
  <rv s="0">
    <fb>3.7999999999999999E-2</fb>
    <v>14</v>
  </rv>
  <rv s="0">
    <fb>0.23300000000000001</fb>
    <v>14</v>
  </rv>
  <rv s="0">
    <fb>0.72900000000000009</fb>
    <v>14</v>
  </rv>
  <rv s="3">
    <v>6</v>
  </rv>
  <rv s="5">
    <v>#VALUE!</v>
    <v>28</v>
    <v>6</v>
    <v>California</v>
    <v>8</v>
    <v>9</v>
    <v>Map</v>
    <v>10</v>
    <v>11</v>
    <v>en-GB</v>
    <v>3009d91d-d582-4c34-85ba-772ba09e5be1</v>
    <v>536870912</v>
    <v>1</v>
    <v>US-CA</v>
    <v>102</v>
    <v>103</v>
    <v>104</v>
    <v>5</v>
    <v>California is a state in the Western United States. With over 38.9 million residents across a total area of approximately 163,696 square miles, it is the most populous U.S. state, the third-largest U.S. state by area, and the most populated ...</v>
    <v>105</v>
    <v>106</v>
    <v>107</v>
    <v>108</v>
    <v>111</v>
    <v>112</v>
    <v>113</v>
    <v>114</v>
    <v>115</v>
    <v>California</v>
    <v>17</v>
    <v>116</v>
    <v>100</v>
    <v>117</v>
    <v>118</v>
    <v>119</v>
    <v>120</v>
    <v>121</v>
    <v>122</v>
    <v>123</v>
    <v>124</v>
    <v>125</v>
    <v>126</v>
    <v>127</v>
    <v>128</v>
    <v>129</v>
    <v>130</v>
    <v>97</v>
    <v>131</v>
    <v>132</v>
    <v>California</v>
    <v>mdp/vdpid/5599</v>
  </rv>
  <rv s="0">
    <fb>5773714</fb>
    <v>0</v>
  </rv>
  <rv s="1">
    <v>536870912</v>
    <v>Colorado</v>
    <v>a070c5c2-b22d-41d8-b869-f20e583c4f80</v>
    <v>en-GB</v>
    <v>Map</v>
  </rv>
  <rv s="0">
    <fb>269837</fb>
    <v>0</v>
  </rv>
  <rv s="0">
    <fb>38974</fb>
    <v>0</v>
  </rv>
  <rv s="1">
    <v>536870912</v>
    <v>Denver</v>
    <v>5a7229b6-72d3-4bfc-a95e-9c35e297c9ff</v>
    <v>en-GB</v>
    <v>Map</v>
  </rv>
  <rv s="0">
    <fb>2024468</fb>
    <v>0</v>
  </rv>
  <rv s="0">
    <fb>2339118</fb>
    <v>0</v>
  </rv>
  <rv s="2">
    <v>4</v>
    <v>10</v>
    <v>29</v>
    <v>7</v>
    <v>0</v>
    <v>Image of Colorado</v>
  </rv>
  <rv s="1">
    <v>805306368</v>
    <v>Jared Polis (Governor)</v>
    <v>5a81ae6e-56e8-4cd2-95d3-f7a1b60eaa75</v>
    <v>en-GB</v>
    <v>Generic</v>
  </rv>
  <rv s="1">
    <v>805306368</v>
    <v>Dianne Primavera (Lieutenant governor)</v>
    <v>f4e53c30-335f-00af-307f-4f95e90798de</v>
    <v>en-GB</v>
    <v>Generic</v>
  </rv>
  <rv s="3">
    <v>7</v>
  </rv>
  <rv s="4">
    <v>https://www.bing.com/search?q=colorado&amp;form=skydnc</v>
    <v>Learn more on Bing</v>
  </rv>
  <rv s="0">
    <fb>1002</fb>
    <v>12</v>
  </rv>
  <rv s="0">
    <fb>60629</fb>
    <v>12</v>
  </rv>
  <rv s="0">
    <fb>247800</fb>
    <v>12</v>
  </rv>
  <rv s="0">
    <fb>0.10199999999999999</fb>
    <v>14</v>
  </rv>
  <rv s="0">
    <fb>0.13</fb>
    <v>14</v>
  </rv>
  <rv s="0">
    <fb>1.6E-2</fb>
    <v>15</v>
  </rv>
  <rv s="0">
    <fb>3.2000000000000001E-2</fb>
    <v>14</v>
  </rv>
  <rv s="0">
    <fb>0.38100000000000001</fb>
    <v>14</v>
  </rv>
  <rv s="0">
    <fb>4.4999999999999998E-2</fb>
    <v>14</v>
  </rv>
  <rv s="0">
    <fb>9.8000000000000004E-2</fb>
    <v>14</v>
  </rv>
  <rv s="0">
    <fb>0.90700000000000003</fb>
    <v>14</v>
  </rv>
  <rv s="0">
    <fb>0.21299999999999999</fb>
    <v>14</v>
  </rv>
  <rv s="0">
    <fb>0.67599999999999993</fb>
    <v>14</v>
  </rv>
  <rv s="0">
    <fb>2E-3</fb>
    <v>14</v>
  </rv>
  <rv s="0">
    <fb>2.8999999999999998E-2</fb>
    <v>14</v>
  </rv>
  <rv s="0">
    <fb>0.23</fb>
    <v>14</v>
  </rv>
  <rv s="0">
    <fb>6.2E-2</fb>
    <v>14</v>
  </rv>
  <rv s="0">
    <fb>0.875</fb>
    <v>14</v>
  </rv>
  <rv s="6">
    <v>#VALUE!</v>
    <v>32</v>
    <v>20</v>
    <v>Colorado</v>
    <v>8</v>
    <v>9</v>
    <v>Map</v>
    <v>10</v>
    <v>11</v>
    <v>en-GB</v>
    <v>a070c5c2-b22d-41d8-b869-f20e583c4f80</v>
    <v>536870912</v>
    <v>1</v>
    <v>US-CO</v>
    <v>136</v>
    <v>137</v>
    <v>138</v>
    <v>5</v>
    <v>Colorado is a state in the Mountain West subregion of the Western United States. It encompasses most of the Southern Rocky Mountains, as well as the northeastern portion of the Colorado Plateau and the western edge of the Great Plains. Colorado ...</v>
    <v>139</v>
    <v>140</v>
    <v>141</v>
    <v>138</v>
    <v>144</v>
    <v>145</v>
    <v>146</v>
    <v>147</v>
    <v>148</v>
    <v>Colorado</v>
    <v>17</v>
    <v>18</v>
    <v>134</v>
    <v>149</v>
    <v>150</v>
    <v>151</v>
    <v>152</v>
    <v>153</v>
    <v>154</v>
    <v>155</v>
    <v>156</v>
    <v>157</v>
    <v>158</v>
    <v>159</v>
    <v>92</v>
    <v>160</v>
    <v>161</v>
    <v>162</v>
    <v>163</v>
    <v>Colorado</v>
    <v>mdp/vdpid/7636</v>
  </rv>
  <rv s="0">
    <fb>3605944</fb>
    <v>0</v>
  </rv>
  <rv s="1">
    <v>536870912</v>
    <v>Connecticut</v>
    <v>b3ca6523-435e-4a3b-8f78-1ad900a52cf8</v>
    <v>en-GB</v>
    <v>Map</v>
  </rv>
  <rv s="0">
    <fb>14357</fb>
    <v>0</v>
  </rv>
  <rv s="0">
    <fb>5504</fb>
    <v>0</v>
  </rv>
  <rv s="1">
    <v>536870912</v>
    <v>Hartford</v>
    <v>b8b8ebf2-e2da-483f-8643-880dd55aad13</v>
    <v>en-GB</v>
    <v>Map</v>
  </rv>
  <rv s="0">
    <fb>1352583</fb>
    <v>0</v>
  </rv>
  <rv s="0">
    <fb>1499116</fb>
    <v>0</v>
  </rv>
  <rv s="2">
    <v>5</v>
    <v>10</v>
    <v>33</v>
    <v>7</v>
    <v>0</v>
    <v>Image of Connecticut</v>
  </rv>
  <rv s="1">
    <v>536870912</v>
    <v>Bridgeport</v>
    <v>a8869591-489d-40ba-b80b-b6d1e6c19391</v>
    <v>en-GB</v>
    <v>Map</v>
  </rv>
  <rv s="1">
    <v>805306368</v>
    <v>Ned Lamont (Governor)</v>
    <v>3685f682-77d1-4823-3b8f-bcb46698ef70</v>
    <v>en-GB</v>
    <v>Generic</v>
  </rv>
  <rv s="1">
    <v>805306368</v>
    <v>Susan Bysiewicz (Lieutenant governor)</v>
    <v>e8219547-8f75-e4f3-3f07-7b5df6eb7c4c</v>
    <v>en-GB</v>
    <v>Generic</v>
  </rv>
  <rv s="3">
    <v>8</v>
  </rv>
  <rv s="4">
    <v>https://www.bing.com/search?q=connecticut&amp;form=skydnc</v>
    <v>Learn more on Bing</v>
  </rv>
  <rv s="0">
    <fb>1075</fb>
    <v>12</v>
  </rv>
  <rv s="0">
    <fb>70331</fb>
    <v>12</v>
  </rv>
  <rv s="0">
    <fb>270500</fb>
    <v>12</v>
  </rv>
  <rv s="0">
    <fb>2.57</fb>
    <v>13</v>
  </rv>
  <rv s="0">
    <fb>0.158</fb>
    <v>14</v>
  </rv>
  <rv s="0">
    <fb>5.0000000000000001E-3</fb>
    <v>15</v>
  </rv>
  <rv s="0">
    <fb>4.5999999999999999E-2</fb>
    <v>14</v>
  </rv>
  <rv s="0">
    <fb>0.376</fb>
    <v>14</v>
  </rv>
  <rv s="0">
    <fb>0.11599999999999999</fb>
    <v>14</v>
  </rv>
  <rv s="0">
    <fb>0.13900000000000001</fb>
    <v>14</v>
  </rv>
  <rv s="0">
    <fb>0.89900000000000002</fb>
    <v>14</v>
  </rv>
  <rv s="0">
    <fb>0.154</fb>
    <v>14</v>
  </rv>
  <rv s="0">
    <fb>0.67200000000000004</fb>
    <v>14</v>
  </rv>
  <rv s="0">
    <fb>7.0999999999999994E-2</fb>
    <v>14</v>
  </rv>
  <rv s="0">
    <fb>2.2000000000000002E-2</fb>
    <v>14</v>
  </rv>
  <rv s="0">
    <fb>5.2000000000000005E-2</fb>
    <v>14</v>
  </rv>
  <rv s="0">
    <fb>0.80799999999999994</fb>
    <v>14</v>
  </rv>
  <rv s="3">
    <v>9</v>
  </rv>
  <rv s="7">
    <v>#VALUE!</v>
    <v>36</v>
    <v>37</v>
    <v>Connecticut</v>
    <v>8</v>
    <v>9</v>
    <v>Map</v>
    <v>10</v>
    <v>11</v>
    <v>en-GB</v>
    <v>b3ca6523-435e-4a3b-8f78-1ad900a52cf8</v>
    <v>536870912</v>
    <v>1</v>
    <v>US-CT</v>
    <v>167</v>
    <v>168</v>
    <v>169</v>
    <v>5</v>
    <v>Connecticut is the southernmost state in the New England region of the Northeastern United States. As of the 2020 United States census, Connecticut was home to over 3.6 million residents, its highest decennial count ever, growing every decade ...</v>
    <v>170</v>
    <v>171</v>
    <v>172</v>
    <v>173</v>
    <v>176</v>
    <v>177</v>
    <v>178</v>
    <v>179</v>
    <v>180</v>
    <v>Connecticut</v>
    <v>181</v>
    <v>165</v>
    <v>29</v>
    <v>182</v>
    <v>183</v>
    <v>184</v>
    <v>185</v>
    <v>186</v>
    <v>187</v>
    <v>188</v>
    <v>189</v>
    <v>190</v>
    <v>29</v>
    <v>191</v>
    <v>192</v>
    <v>157</v>
    <v>193</v>
    <v>194</v>
    <v>195</v>
    <v>Connecticut</v>
    <v>mdp/vdpid/7798</v>
  </rv>
  <rv s="0">
    <fb>989948</fb>
    <v>0</v>
  </rv>
  <rv s="1">
    <v>536870912</v>
    <v>Delaware</v>
    <v>8ad617cc-3d7a-4b3c-a787-098de959ccc4</v>
    <v>en-GB</v>
    <v>Map</v>
  </rv>
  <rv s="0">
    <fb>6452</fb>
    <v>0</v>
  </rv>
  <rv s="0">
    <fb>5804</fb>
    <v>0</v>
  </rv>
  <rv s="1">
    <v>536870912</v>
    <v>Dover</v>
    <v>e2074a3a-aa84-0f74-453a-3167a0a32abc</v>
    <v>en-GB</v>
    <v>Map</v>
  </rv>
  <rv s="0">
    <fb>344022</fb>
    <v>0</v>
  </rv>
  <rv s="0">
    <fb>426149</fb>
    <v>0</v>
  </rv>
  <rv s="2">
    <v>6</v>
    <v>10</v>
    <v>38</v>
    <v>7</v>
    <v>0</v>
    <v>Image of Delaware</v>
  </rv>
  <rv s="1">
    <v>536870912</v>
    <v>Wilmington</v>
    <v>77a8f223-fe51-4aa2-8e3d-6c81e5bc270e</v>
    <v>en-GB</v>
    <v>Map</v>
  </rv>
  <rv s="1">
    <v>805306368</v>
    <v>John Carney (Governor)</v>
    <v>27d50603-eaaa-4817-8ca0-edafa395697d</v>
    <v>en-GB</v>
    <v>Generic</v>
  </rv>
  <rv s="1">
    <v>805306368</v>
    <v>Bethany Hall-Long (Lieutenant governor)</v>
    <v>ee026ac0-4056-4f6d-e38a-e7f7b78c42f4</v>
    <v>en-GB</v>
    <v>Generic</v>
  </rv>
  <rv s="3">
    <v>10</v>
  </rv>
  <rv s="4">
    <v>https://www.bing.com/search?q=delaware&amp;form=skydnc</v>
    <v>Learn more on Bing</v>
  </rv>
  <rv s="0">
    <fb>1018</fb>
    <v>12</v>
  </rv>
  <rv s="0">
    <fb>60509</fb>
    <v>12</v>
  </rv>
  <rv s="0">
    <fb>231500</fb>
    <v>12</v>
  </rv>
  <rv s="0">
    <fb>2.62</fb>
    <v>13</v>
  </rv>
  <rv s="0">
    <fb>0.17</fb>
    <v>14</v>
  </rv>
  <rv s="0">
    <fb>3.9E-2</fb>
    <v>14</v>
  </rv>
  <rv s="0">
    <fb>0.3</fb>
    <v>14</v>
  </rv>
  <rv s="0">
    <fb>0.22399999999999998</fb>
    <v>14</v>
  </rv>
  <rv s="0">
    <fb>8.6999999999999994E-2</fb>
    <v>14</v>
  </rv>
  <rv s="0">
    <fb>0.88400000000000001</fb>
    <v>14</v>
  </rv>
  <rv s="0">
    <fb>0.09</fb>
    <v>14</v>
  </rv>
  <rv s="0">
    <fb>8.5000000000000006E-2</fb>
    <v>14</v>
  </rv>
  <rv s="0">
    <fb>0.21600000000000003</fb>
    <v>14</v>
  </rv>
  <rv s="0">
    <fb>5.9000000000000004E-2</fb>
    <v>14</v>
  </rv>
  <rv s="0">
    <fb>0.70400000000000007</fb>
    <v>14</v>
  </rv>
  <rv s="7">
    <v>#VALUE!</v>
    <v>41</v>
    <v>37</v>
    <v>Delaware</v>
    <v>8</v>
    <v>9</v>
    <v>Map</v>
    <v>10</v>
    <v>11</v>
    <v>en-GB</v>
    <v>8ad617cc-3d7a-4b3c-a787-098de959ccc4</v>
    <v>536870912</v>
    <v>1</v>
    <v>US-DE</v>
    <v>199</v>
    <v>200</v>
    <v>201</v>
    <v>5</v>
    <v>Delaware is a state in the northeast and Mid-Atlantic regions of the United States. It borders Maryland to its south and west, Pennsylvania to its north, New Jersey to its northeast, and the Atlantic Ocean to its east. The state's name derives ...</v>
    <v>202</v>
    <v>203</v>
    <v>204</v>
    <v>205</v>
    <v>208</v>
    <v>209</v>
    <v>210</v>
    <v>211</v>
    <v>212</v>
    <v>Delaware</v>
    <v>213</v>
    <v>197</v>
    <v>33</v>
    <v>214</v>
    <v>21</v>
    <v>215</v>
    <v>216</v>
    <v>217</v>
    <v>218</v>
    <v>219</v>
    <v>220</v>
    <v>126</v>
    <v>29</v>
    <v>221</v>
    <v>86</v>
    <v>222</v>
    <v>223</v>
    <v>224</v>
    <v>195</v>
    <v>Delaware</v>
    <v>mdp/vdpid/8831</v>
  </rv>
  <rv s="0">
    <fb>21538187</fb>
    <v>0</v>
  </rv>
  <rv s="1">
    <v>536870912</v>
    <v>Florida</v>
    <v>5fece3f4-e8e8-4159-843e-f725a930ad50</v>
    <v>en-GB</v>
    <v>Map</v>
  </rv>
  <rv s="0">
    <fb>170304</fb>
    <v>0</v>
  </rv>
  <rv s="0">
    <fb>116240</fb>
    <v>0</v>
  </rv>
  <rv s="1">
    <v>536870912</v>
    <v>Tallahassee</v>
    <v>fe8036d9-2764-4483-9405-f07a59b69915</v>
    <v>en-GB</v>
    <v>Map</v>
  </rv>
  <rv s="0">
    <fb>7300494</fb>
    <v>0</v>
  </rv>
  <rv s="0">
    <fb>9301642</fb>
    <v>0</v>
  </rv>
  <rv s="2">
    <v>7</v>
    <v>10</v>
    <v>42</v>
    <v>7</v>
    <v>0</v>
    <v>Image of Florida</v>
  </rv>
  <rv s="1">
    <v>536870912</v>
    <v>Jacksonville</v>
    <v>8bd6021b-ea7f-4470-a29b-042b1c82e07f</v>
    <v>en-GB</v>
    <v>Map</v>
  </rv>
  <rv s="1">
    <v>805306368</v>
    <v>Ron DeSantis (Governor)</v>
    <v>1ed346c3-9ad7-8e78-ae55-5ed54b15749a</v>
    <v>en-GB</v>
    <v>Generic</v>
  </rv>
  <rv s="1">
    <v>805306368</v>
    <v>Jeanette Nuñez (Lieutenant governor)</v>
    <v>521859d8-c46c-b08b-cb47-7344118c3236</v>
    <v>en-GB</v>
    <v>Generic</v>
  </rv>
  <rv s="3">
    <v>11</v>
  </rv>
  <rv s="4">
    <v>https://www.bing.com/search?q=florida&amp;form=skydnc</v>
    <v>Learn more on Bing</v>
  </rv>
  <rv s="0">
    <fb>47507</fb>
    <v>12</v>
  </rv>
  <rv s="0">
    <fb>159000</fb>
    <v>12</v>
  </rv>
  <rv s="0">
    <fb>2.63</fb>
    <v>13</v>
  </rv>
  <rv s="0">
    <fb>9.6000000000000002E-2</fb>
    <v>14</v>
  </rv>
  <rv s="0">
    <fb>0.19399999999999998</fb>
    <v>14</v>
  </rv>
  <rv s="0">
    <fb>2.7999999999999997E-2</fb>
    <v>14</v>
  </rv>
  <rv s="0">
    <fb>0.27300000000000002</fb>
    <v>14</v>
  </rv>
  <rv s="0">
    <fb>0.16800000000000001</fb>
    <v>14</v>
  </rv>
  <rv s="0">
    <fb>0.19699999999999998</fb>
    <v>14</v>
  </rv>
  <rv s="0">
    <fb>0.86900000000000011</fb>
    <v>14</v>
  </rv>
  <rv s="0">
    <fb>0.245</fb>
    <v>14</v>
  </rv>
  <rv s="0">
    <fb>0.58799999999999997</fb>
    <v>14</v>
  </rv>
  <rv s="0">
    <fb>0.20300000000000001</fb>
    <v>14</v>
  </rv>
  <rv s="0">
    <fb>0.77700000000000002</fb>
    <v>14</v>
  </rv>
  <rv s="3">
    <v>12</v>
  </rv>
  <rv s="5">
    <v>#VALUE!</v>
    <v>45</v>
    <v>6</v>
    <v>Florida</v>
    <v>8</v>
    <v>9</v>
    <v>Map</v>
    <v>10</v>
    <v>11</v>
    <v>en-GB</v>
    <v>5fece3f4-e8e8-4159-843e-f725a930ad50</v>
    <v>536870912</v>
    <v>1</v>
    <v>US-FL</v>
    <v>228</v>
    <v>229</v>
    <v>230</v>
    <v>5</v>
    <v>Florida is a state in the Southeastern region of the United States, bordered to the west by the Gulf of Mexico; Alabama to the northwest; Georgia to the north; the Bahamas and Atlantic Ocean to the east; and the Straits of Florida and Cuba to ...</v>
    <v>231</v>
    <v>232</v>
    <v>233</v>
    <v>234</v>
    <v>237</v>
    <v>238</v>
    <v>146</v>
    <v>239</v>
    <v>240</v>
    <v>Florida</v>
    <v>17</v>
    <v>241</v>
    <v>226</v>
    <v>242</v>
    <v>243</v>
    <v>183</v>
    <v>244</v>
    <v>245</v>
    <v>246</v>
    <v>247</v>
    <v>248</v>
    <v>249</v>
    <v>250</v>
    <v>29</v>
    <v>221</v>
    <v>95</v>
    <v>251</v>
    <v>117</v>
    <v>252</v>
    <v>253</v>
    <v>Florida</v>
    <v>mdp/vdpid/11032</v>
  </rv>
  <rv s="0">
    <fb>10711908</fb>
    <v>0</v>
  </rv>
  <rv s="1">
    <v>536870912</v>
    <v>Georgia</v>
    <v>84604bc7-2c47-4f8d-8ea5-b6ac8c018a20</v>
    <v>en-GB</v>
    <v>Map</v>
  </rv>
  <rv s="0">
    <fb>153909</fb>
    <v>0</v>
  </rv>
  <rv s="0">
    <fb>51675</fb>
    <v>0</v>
  </rv>
  <rv s="1">
    <v>536870912</v>
    <v>Atlanta</v>
    <v>1a92f3fa-61f9-4e89-b606-40c945cf18d1</v>
    <v>en-GB</v>
    <v>Map</v>
  </rv>
  <rv s="0">
    <fb>3574362</fb>
    <v>0</v>
  </rv>
  <rv s="0">
    <fb>4218776</fb>
    <v>0</v>
  </rv>
  <rv s="2">
    <v>8</v>
    <v>10</v>
    <v>46</v>
    <v>7</v>
    <v>0</v>
    <v>Image of Georgia</v>
  </rv>
  <rv s="1">
    <v>805306368</v>
    <v>Brian Kemp (Governor)</v>
    <v>6dd4f848-98dc-60f8-90b2-87c7458743fa</v>
    <v>en-GB</v>
    <v>Generic</v>
  </rv>
  <rv s="1">
    <v>805306368</v>
    <v>Burt Jones (Lieutenant governor)</v>
    <v>abaf10be-2391-4b78-4c82-8c17faa8bf28</v>
    <v>en-GB</v>
    <v>Generic</v>
  </rv>
  <rv s="3">
    <v>13</v>
  </rv>
  <rv s="4">
    <v>https://www.bing.com/search?q=georgia+u+s+state&amp;form=skydnc</v>
    <v>Learn more on Bing</v>
  </rv>
  <rv s="0">
    <fb>879</fb>
    <v>12</v>
  </rv>
  <rv s="0">
    <fb>49620</fb>
    <v>12</v>
  </rv>
  <rv s="0">
    <fb>148100</fb>
    <v>12</v>
  </rv>
  <rv s="0">
    <fb>2.73</fb>
    <v>13</v>
  </rv>
  <rv s="0">
    <fb>0.128</fb>
    <v>14</v>
  </rv>
  <rv s="0">
    <fb>0.04</fb>
    <v>14</v>
  </rv>
  <rv s="0">
    <fb>0.28800000000000003</fb>
    <v>14</v>
  </rv>
  <rv s="0">
    <fb>0.317</fb>
    <v>14</v>
  </rv>
  <rv s="0">
    <fb>0.85400000000000009</fb>
    <v>14</v>
  </rv>
  <rv s="0">
    <fb>9.4E-2</fb>
    <v>14</v>
  </rv>
  <rv s="0">
    <fb>0.623</fb>
    <v>14</v>
  </rv>
  <rv s="0">
    <fb>8.8000000000000009E-2</fb>
    <v>14</v>
  </rv>
  <rv s="0">
    <fb>0.61599999999999999</fb>
    <v>14</v>
  </rv>
  <rv s="5">
    <v>#VALUE!</v>
    <v>49</v>
    <v>6</v>
    <v>Georgia</v>
    <v>8</v>
    <v>9</v>
    <v>Map</v>
    <v>10</v>
    <v>11</v>
    <v>en-GB</v>
    <v>84604bc7-2c47-4f8d-8ea5-b6ac8c018a20</v>
    <v>536870912</v>
    <v>1</v>
    <v>US-GA</v>
    <v>257</v>
    <v>258</v>
    <v>259</v>
    <v>5</v>
    <v>Georgia is a state in the Southeastern region of the United States, bordered to the north by Tennessee and North Carolina; to the northeast by South Carolina; to the southeast by the Atlantic Ocean; to the south by Florida; and to the west by ...</v>
    <v>260</v>
    <v>261</v>
    <v>262</v>
    <v>259</v>
    <v>265</v>
    <v>266</v>
    <v>267</v>
    <v>268</v>
    <v>269</v>
    <v>Georgia</v>
    <v>17</v>
    <v>270</v>
    <v>255</v>
    <v>97</v>
    <v>271</v>
    <v>183</v>
    <v>272</v>
    <v>273</v>
    <v>274</v>
    <v>155</v>
    <v>275</v>
    <v>276</v>
    <v>277</v>
    <v>29</v>
    <v>278</v>
    <v>95</v>
    <v>249</v>
    <v>122</v>
    <v>279</v>
    <v>195</v>
    <v>Georgia</v>
    <v>mdp/vdpid/12004</v>
  </rv>
  <rv s="0">
    <fb>1839106</fb>
    <v>0</v>
  </rv>
  <rv s="1">
    <v>536870912</v>
    <v>Idaho</v>
    <v>ecd30387-20fa-4523-9045-e2860154b5e9</v>
    <v>en-GB</v>
    <v>Map</v>
  </rv>
  <rv s="0">
    <fb>216699</fb>
    <v>0</v>
  </rv>
  <rv s="0">
    <fb>12165</fb>
    <v>0</v>
  </rv>
  <rv s="1">
    <v>536870912</v>
    <v>Boise</v>
    <v>1054a9b9-ef41-4b77-9953-f1ef16ec8015</v>
    <v>en-GB</v>
    <v>Map</v>
  </rv>
  <rv s="0">
    <fb>589320</fb>
    <v>0</v>
  </rv>
  <rv s="0">
    <fb>700825</fb>
    <v>0</v>
  </rv>
  <rv s="2">
    <v>9</v>
    <v>10</v>
    <v>50</v>
    <v>7</v>
    <v>0</v>
    <v>Image of Idaho</v>
  </rv>
  <rv s="1">
    <v>805306368</v>
    <v>Brad Little (Governor)</v>
    <v>135ff875-8d96-6f51-3eae-347573bc2b5e</v>
    <v>en-GB</v>
    <v>Generic</v>
  </rv>
  <rv s="1">
    <v>805306368</v>
    <v>Scott Bedke (Lieutenant governor)</v>
    <v>be8f5adf-6e01-67c0-5d19-fa17c594a297</v>
    <v>en-GB</v>
    <v>Generic</v>
  </rv>
  <rv s="3">
    <v>14</v>
  </rv>
  <rv s="4">
    <v>https://www.bing.com/search?q=idaho&amp;form=skydnc</v>
    <v>Learn more on Bing</v>
  </rv>
  <rv s="0">
    <fb>743</fb>
    <v>12</v>
  </rv>
  <rv s="0">
    <fb>47583</fb>
    <v>12</v>
  </rv>
  <rv s="0">
    <fb>162900</fb>
    <v>12</v>
  </rv>
  <rv s="0">
    <fb>7.400000000000001E-2</fb>
    <v>14</v>
  </rv>
  <rv s="0">
    <fb>1.4999999999999999E-2</fb>
    <v>14</v>
  </rv>
  <rv s="0">
    <fb>0.25900000000000001</fb>
    <v>14</v>
  </rv>
  <rv s="0">
    <fb>8.0000000000000002E-3</fb>
    <v>14</v>
  </rv>
  <rv s="0">
    <fb>6.0999999999999999E-2</fb>
    <v>14</v>
  </rv>
  <rv s="0">
    <fb>0.89500000000000002</fb>
    <v>14</v>
  </rv>
  <rv s="0">
    <fb>0.122</fb>
    <v>14</v>
  </rv>
  <rv s="0">
    <fb>0.626</fb>
    <v>14</v>
  </rv>
  <rv s="0">
    <fb>2.3E-2</fb>
    <v>14</v>
  </rv>
  <rv s="0">
    <fb>0.26200000000000001</fb>
    <v>14</v>
  </rv>
  <rv s="0">
    <fb>0.93400000000000005</fb>
    <v>14</v>
  </rv>
  <rv s="6">
    <v>#VALUE!</v>
    <v>53</v>
    <v>20</v>
    <v>Idaho</v>
    <v>8</v>
    <v>9</v>
    <v>Map</v>
    <v>10</v>
    <v>11</v>
    <v>en-GB</v>
    <v>ecd30387-20fa-4523-9045-e2860154b5e9</v>
    <v>536870912</v>
    <v>1</v>
    <v>US-ID</v>
    <v>283</v>
    <v>284</v>
    <v>285</v>
    <v>5</v>
    <v>Idaho is a state in the Mountain West subregion of the United States. To the north, it shares a small portion of the Canada–United States border with the province of British Columbia. It borders the states of Montana and Wyoming to the east, ...</v>
    <v>286</v>
    <v>287</v>
    <v>288</v>
    <v>285</v>
    <v>291</v>
    <v>292</v>
    <v>293</v>
    <v>294</v>
    <v>295</v>
    <v>Idaho</v>
    <v>17</v>
    <v>52</v>
    <v>281</v>
    <v>296</v>
    <v>120</v>
    <v>119</v>
    <v>297</v>
    <v>298</v>
    <v>299</v>
    <v>300</v>
    <v>301</v>
    <v>302</v>
    <v>303</v>
    <v>159</v>
    <v>220</v>
    <v>304</v>
    <v>305</v>
    <v>128</v>
    <v>306</v>
    <v>Idaho</v>
    <v>mdp/vdpid/14713</v>
  </rv>
  <rv s="0">
    <fb>12812508</fb>
    <v>0</v>
  </rv>
  <rv s="1">
    <v>536870912</v>
    <v>Illinois</v>
    <v>4131acb8-628a-4241-8920-ca79eab9dade</v>
    <v>en-GB</v>
    <v>Map</v>
  </rv>
  <rv s="0">
    <fb>149998</fb>
    <v>0</v>
  </rv>
  <rv s="0">
    <fb>22603</fb>
    <v>0</v>
  </rv>
  <rv s="1">
    <v>536870912</v>
    <v>Springfield</v>
    <v>dc562bf8-bf83-4505-8a1b-0bdb5bd605f8</v>
    <v>en-GB</v>
    <v>Map</v>
  </rv>
  <rv s="0">
    <fb>4786388</fb>
    <v>0</v>
  </rv>
  <rv s="0">
    <fb>5326970</fb>
    <v>0</v>
  </rv>
  <rv s="2">
    <v>10</v>
    <v>10</v>
    <v>54</v>
    <v>7</v>
    <v>0</v>
    <v>Image of Illinois</v>
  </rv>
  <rv s="1">
    <v>536870912</v>
    <v>Chicago</v>
    <v>28deeb39-ca49-4bd4-913b-929b1de4b25b</v>
    <v>en-GB</v>
    <v>Map</v>
  </rv>
  <rv s="1">
    <v>805306368</v>
    <v>J. B. Pritzker (Governor)</v>
    <v>b759cb46-ad88-1a31-2b59-96119b3d5661</v>
    <v>en-GB</v>
    <v>Generic</v>
  </rv>
  <rv s="1">
    <v>805306368</v>
    <v>Juliana Stratton (Lieutenant governor)</v>
    <v>b1e39d21-a189-eb04-4b28-4942fe9dcb39</v>
    <v>en-GB</v>
    <v>Generic</v>
  </rv>
  <rv s="3">
    <v>15</v>
  </rv>
  <rv s="4">
    <v>https://www.bing.com/search?q=illinois&amp;form=skydnc</v>
    <v>Learn more on Bing</v>
  </rv>
  <rv s="0">
    <fb>907</fb>
    <v>12</v>
  </rv>
  <rv s="0">
    <fb>57574</fb>
    <v>12</v>
  </rv>
  <rv s="0">
    <fb>173800</fb>
    <v>12</v>
  </rv>
  <rv s="0">
    <fb>-2E-3</fb>
    <v>14</v>
  </rv>
  <rv s="0">
    <fb>0.14199999999999999</fb>
    <v>14</v>
  </rv>
  <rv s="0">
    <fb>6.0000000000000001E-3</fb>
    <v>15</v>
  </rv>
  <rv s="0">
    <fb>5.5E-2</fb>
    <v>14</v>
  </rv>
  <rv s="0">
    <fb>0.32299999999999995</fb>
    <v>14</v>
  </rv>
  <rv s="0">
    <fb>0.14000000000000001</fb>
    <v>14</v>
  </rv>
  <rv s="0">
    <fb>0.879</fb>
    <v>14</v>
  </rv>
  <rv s="0">
    <fb>0.16899999999999998</fb>
    <v>14</v>
  </rv>
  <rv s="0">
    <fb>0.65599999999999992</fb>
    <v>14</v>
  </rv>
  <rv s="0">
    <fb>1.9E-2</fb>
    <v>14</v>
  </rv>
  <rv s="0">
    <fb>0.77300000000000002</fb>
    <v>14</v>
  </rv>
  <rv s="5">
    <v>#VALUE!</v>
    <v>57</v>
    <v>6</v>
    <v>Illinois</v>
    <v>8</v>
    <v>9</v>
    <v>Map</v>
    <v>10</v>
    <v>11</v>
    <v>en-GB</v>
    <v>4131acb8-628a-4241-8920-ca79eab9dade</v>
    <v>536870912</v>
    <v>1</v>
    <v>US-IL</v>
    <v>310</v>
    <v>311</v>
    <v>312</v>
    <v>5</v>
    <v>Illinois is a state in the Midwestern United States. The Great Lakes are to its northeast, the Mississippi River to its west, and the Wabash and Ohio rivers to its south. Its largest metropolitan areas are Chicago and the Metro East region of ...</v>
    <v>313</v>
    <v>314</v>
    <v>315</v>
    <v>316</v>
    <v>319</v>
    <v>320</v>
    <v>321</v>
    <v>322</v>
    <v>323</v>
    <v>Illinois</v>
    <v>17</v>
    <v>241</v>
    <v>308</v>
    <v>324</v>
    <v>325</v>
    <v>326</v>
    <v>327</v>
    <v>328</v>
    <v>120</v>
    <v>329</v>
    <v>330</v>
    <v>331</v>
    <v>332</v>
    <v>29</v>
    <v>191</v>
    <v>333</v>
    <v>161</v>
    <v>300</v>
    <v>334</v>
    <v>35</v>
    <v>Illinois</v>
    <v>mdp/vdpid/14808</v>
  </rv>
  <rv s="0">
    <fb>6785528</fb>
    <v>0</v>
  </rv>
  <rv s="1">
    <v>536870912</v>
    <v>Indiana</v>
    <v>109f7e5a-efbb-4953-b4b8-cb812ce1ff5d</v>
    <v>en-GB</v>
    <v>Map</v>
  </rv>
  <rv s="0">
    <fb>94321</fb>
    <v>0</v>
  </rv>
  <rv s="0">
    <fb>18713</fb>
    <v>0</v>
  </rv>
  <rv s="1">
    <v>536870912</v>
    <v>Indianapolis</v>
    <v>28ad13c5-50fe-aae3-acb8-c5dea28be321</v>
    <v>en-GB</v>
    <v>Map</v>
  </rv>
  <rv s="0">
    <fb>2501937</fb>
    <v>0</v>
  </rv>
  <rv s="0">
    <fb>2854546</fb>
    <v>0</v>
  </rv>
  <rv s="2">
    <v>11</v>
    <v>10</v>
    <v>58</v>
    <v>7</v>
    <v>0</v>
    <v>Image of Indiana</v>
  </rv>
  <rv s="1">
    <v>805306368</v>
    <v>Eric Holcomb (Governor)</v>
    <v>cf360ed0-1092-c70e-53bb-3b40013b5ef1</v>
    <v>en-GB</v>
    <v>Generic</v>
  </rv>
  <rv s="1">
    <v>805306368</v>
    <v>Suzanne Crouch (Lieutenant governor)</v>
    <v>6f209ae1-e639-c096-2125-c9b162385d56</v>
    <v>en-GB</v>
    <v>Generic</v>
  </rv>
  <rv s="3">
    <v>16</v>
  </rv>
  <rv s="4">
    <v>https://www.bing.com/search?q=indiana&amp;form=skydnc</v>
    <v>Learn more on Bing</v>
  </rv>
  <rv s="0">
    <fb>745</fb>
    <v>12</v>
  </rv>
  <rv s="0">
    <fb>49255</fb>
    <v>12</v>
  </rv>
  <rv s="0">
    <fb>124200</fb>
    <v>12</v>
  </rv>
  <rv s="0">
    <fb>0.14599999999999999</fb>
    <v>14</v>
  </rv>
  <rv s="0">
    <fb>4.0000000000000001E-3</fb>
    <v>15</v>
  </rv>
  <rv s="0">
    <fb>2.1000000000000001E-2</fb>
    <v>14</v>
  </rv>
  <rv s="0">
    <fb>0.24100000000000002</fb>
    <v>14</v>
  </rv>
  <rv s="0">
    <fb>0.878</fb>
    <v>14</v>
  </rv>
  <rv s="0">
    <fb>6.7000000000000004E-2</fb>
    <v>14</v>
  </rv>
  <rv s="0">
    <fb>0.63900000000000001</fb>
    <v>14</v>
  </rv>
  <rv s="0">
    <fb>9.6999999999999989E-2</fb>
    <v>14</v>
  </rv>
  <rv s="0">
    <fb>0.23899999999999999</fb>
    <v>14</v>
  </rv>
  <rv s="0">
    <fb>0.85799999999999998</fb>
    <v>14</v>
  </rv>
  <rv s="5">
    <v>#VALUE!</v>
    <v>61</v>
    <v>6</v>
    <v>Indiana</v>
    <v>8</v>
    <v>9</v>
    <v>Map</v>
    <v>10</v>
    <v>11</v>
    <v>en-GB</v>
    <v>109f7e5a-efbb-4953-b4b8-cb812ce1ff5d</v>
    <v>536870912</v>
    <v>1</v>
    <v>US-IN</v>
    <v>338</v>
    <v>339</v>
    <v>340</v>
    <v>5</v>
    <v>Indiana is a U.S. state in the Midwestern United States. It is the 38th-largest by area and the 17th-most populous of the 50 States. Its capital and largest city is Indianapolis. Indiana was admitted to the United States as the 19th state on ...</v>
    <v>341</v>
    <v>342</v>
    <v>343</v>
    <v>340</v>
    <v>346</v>
    <v>347</v>
    <v>348</v>
    <v>349</v>
    <v>350</v>
    <v>Indiana</v>
    <v>17</v>
    <v>18</v>
    <v>336</v>
    <v>304</v>
    <v>351</v>
    <v>352</v>
    <v>353</v>
    <v>354</v>
    <v>242</v>
    <v>58</v>
    <v>355</v>
    <v>356</v>
    <v>357</v>
    <v>29</v>
    <v>358</v>
    <v>333</v>
    <v>359</v>
    <v>67</v>
    <v>360</v>
    <v>253</v>
    <v>Indiana</v>
    <v>mdp/vdpid/14882</v>
  </rv>
  <rv s="0">
    <fb>3190369</fb>
    <v>0</v>
  </rv>
  <rv s="1">
    <v>536870912</v>
    <v>Iowa</v>
    <v>77850824-b07a-487a-af58-37f9949afc27</v>
    <v>en-GB</v>
    <v>Map</v>
  </rv>
  <rv s="0">
    <fb>145746</fb>
    <v>0</v>
  </rv>
  <rv s="0">
    <fb>14317</fb>
    <v>0</v>
  </rv>
  <rv s="1">
    <v>536870912</v>
    <v>Des Moines</v>
    <v>a4592975-b658-4874-8c06-906edcde2841</v>
    <v>en-GB</v>
    <v>Map</v>
  </rv>
  <rv s="0">
    <fb>1236409</fb>
    <v>0</v>
  </rv>
  <rv s="0">
    <fb>1380162</fb>
    <v>0</v>
  </rv>
  <rv s="2">
    <v>12</v>
    <v>10</v>
    <v>62</v>
    <v>7</v>
    <v>0</v>
    <v>Image of Iowa</v>
  </rv>
  <rv s="1">
    <v>805306368</v>
    <v>Kim Reynolds (Governor)</v>
    <v>5a53cf17-9d69-0115-9fad-e65c96b79e58</v>
    <v>en-GB</v>
    <v>Generic</v>
  </rv>
  <rv s="1">
    <v>805306368</v>
    <v>Adam Gregg (Lieutenant governor)</v>
    <v>924356c3-3ace-7a82-6cd1-f6bdf7c0b1aa</v>
    <v>en-GB</v>
    <v>Generic</v>
  </rv>
  <rv s="3">
    <v>17</v>
  </rv>
  <rv s="4">
    <v>https://www.bing.com/search?q=iowa&amp;form=skydnc</v>
    <v>Learn more on Bing</v>
  </rv>
  <rv s="0">
    <fb>697</fb>
    <v>12</v>
  </rv>
  <rv s="0">
    <fb>53183</fb>
    <v>12</v>
  </rv>
  <rv s="0">
    <fb>129200</fb>
    <v>12</v>
  </rv>
  <rv s="0">
    <fb>2.42</fb>
    <v>13</v>
  </rv>
  <rv s="0">
    <fb>0.161</fb>
    <v>14</v>
  </rv>
  <rv s="0">
    <fb>2.4E-2</fb>
    <v>14</v>
  </rv>
  <rv s="0">
    <fb>0.26700000000000002</fb>
    <v>14</v>
  </rv>
  <rv s="0">
    <fb>0.91500000000000004</fb>
    <v>14</v>
  </rv>
  <rv s="0">
    <fb>5.7000000000000002E-2</fb>
    <v>14</v>
  </rv>
  <rv s="0">
    <fb>7.9000000000000001E-2</fb>
    <v>14</v>
  </rv>
  <rv s="0">
    <fb>1.8000000000000002E-2</fb>
    <v>14</v>
  </rv>
  <rv s="0">
    <fb>0.91799999999999993</fb>
    <v>14</v>
  </rv>
  <rv s="5">
    <v>#VALUE!</v>
    <v>65</v>
    <v>6</v>
    <v>Iowa</v>
    <v>8</v>
    <v>9</v>
    <v>Map</v>
    <v>10</v>
    <v>11</v>
    <v>en-GB</v>
    <v>77850824-b07a-487a-af58-37f9949afc27</v>
    <v>536870912</v>
    <v>1</v>
    <v>US-IA</v>
    <v>364</v>
    <v>365</v>
    <v>366</v>
    <v>5</v>
    <v>Iowa is a state in the upper Midwestern region of the United States, bordered by the Mississippi River to the east and the Missouri River and Big Sioux River to the west. It is bordered by six states: Wisconsin to the northeast, Illinois to the ...</v>
    <v>367</v>
    <v>368</v>
    <v>369</v>
    <v>366</v>
    <v>372</v>
    <v>373</v>
    <v>374</v>
    <v>375</v>
    <v>376</v>
    <v>Iowa</v>
    <v>17</v>
    <v>377</v>
    <v>362</v>
    <v>160</v>
    <v>378</v>
    <v>183</v>
    <v>379</v>
    <v>380</v>
    <v>25</v>
    <v>90</v>
    <v>381</v>
    <v>382</v>
    <v>158</v>
    <v>29</v>
    <v>383</v>
    <v>384</v>
    <v>130</v>
    <v>67</v>
    <v>385</v>
    <v>35</v>
    <v>Iowa</v>
    <v>mdp/vdpid/14987</v>
  </rv>
  <rv s="0">
    <fb>2937880</fb>
    <v>0</v>
  </rv>
  <rv s="1">
    <v>536870912</v>
    <v>Kansas</v>
    <v>6e527b71-bd3e-4bc1-b1c0-59d288b4fd5e</v>
    <v>en-GB</v>
    <v>Map</v>
  </rv>
  <rv s="0">
    <fb>213100</fb>
    <v>0</v>
  </rv>
  <rv s="0">
    <fb>9807</fb>
    <v>0</v>
  </rv>
  <rv s="1">
    <v>536870912</v>
    <v>Topeka</v>
    <v>98f8ec52-b318-4d58-b2b4-598ff64e4cfe</v>
    <v>en-GB</v>
    <v>Map</v>
  </rv>
  <rv s="0">
    <fb>1113472</fb>
    <v>0</v>
  </rv>
  <rv s="0">
    <fb>1259864</fb>
    <v>0</v>
  </rv>
  <rv s="2">
    <v>13</v>
    <v>10</v>
    <v>66</v>
    <v>7</v>
    <v>0</v>
    <v>Image of Kansas</v>
  </rv>
  <rv s="1">
    <v>536870912</v>
    <v>Wichita</v>
    <v>bdf955f3-7da2-4896-9ea3-01394e083cf2</v>
    <v>en-GB</v>
    <v>Map</v>
  </rv>
  <rv s="1">
    <v>805306368</v>
    <v>Laura Kelly (Governor)</v>
    <v>d58f1816-72cc-3140-0980-ec882a090f87</v>
    <v>en-GB</v>
    <v>Generic</v>
  </rv>
  <rv s="1">
    <v>805306368</v>
    <v>David Toland (Lieutenant governor)</v>
    <v>31381051-b507-1bd7-8dc4-e348a453b0a5</v>
    <v>en-GB</v>
    <v>Generic</v>
  </rv>
  <rv s="3">
    <v>18</v>
  </rv>
  <rv s="4">
    <v>https://www.bing.com/search?q=kansas&amp;form=skydnc</v>
    <v>Learn more on Bing</v>
  </rv>
  <rv s="0">
    <fb>757</fb>
    <v>12</v>
  </rv>
  <rv s="0">
    <fb>52205</fb>
    <v>12</v>
  </rv>
  <rv s="0">
    <fb>132000</fb>
    <v>12</v>
  </rv>
  <rv s="0">
    <fb>1.2E-2</fb>
    <v>15</v>
  </rv>
  <rv s="0">
    <fb>0.31</fb>
    <v>14</v>
  </rv>
  <rv s="0">
    <fb>6.9000000000000006E-2</fb>
    <v>14</v>
  </rv>
  <rv s="0">
    <fb>0.90200000000000002</fb>
    <v>14</v>
  </rv>
  <rv s="0">
    <fb>0.66299999999999992</fb>
    <v>14</v>
  </rv>
  <rv s="0">
    <fb>8.5999999999999993E-2</fb>
    <v>14</v>
  </rv>
  <rv s="0">
    <fb>0.247</fb>
    <v>14</v>
  </rv>
  <rv s="0">
    <fb>0.86699999999999999</fb>
    <v>14</v>
  </rv>
  <rv s="5">
    <v>#VALUE!</v>
    <v>69</v>
    <v>6</v>
    <v>Kansas</v>
    <v>8</v>
    <v>9</v>
    <v>Map</v>
    <v>10</v>
    <v>11</v>
    <v>en-GB</v>
    <v>6e527b71-bd3e-4bc1-b1c0-59d288b4fd5e</v>
    <v>536870912</v>
    <v>1</v>
    <v>US-KS</v>
    <v>389</v>
    <v>390</v>
    <v>391</v>
    <v>5</v>
    <v>Kansas is a state in the Midwestern United States. Its capital is Topeka, its largest metropolitan core is Kansas City MO-KS and its most populous municipality is Wichita. Kansas is a landlocked state bordered by Nebraska to the north; Missouri ...</v>
    <v>392</v>
    <v>393</v>
    <v>394</v>
    <v>395</v>
    <v>398</v>
    <v>399</v>
    <v>400</v>
    <v>401</v>
    <v>402</v>
    <v>Kansas</v>
    <v>17</v>
    <v>85</v>
    <v>387</v>
    <v>333</v>
    <v>351</v>
    <v>403</v>
    <v>160</v>
    <v>404</v>
    <v>67</v>
    <v>405</v>
    <v>406</v>
    <v>186</v>
    <v>407</v>
    <v>29</v>
    <v>408</v>
    <v>160</v>
    <v>409</v>
    <v>128</v>
    <v>410</v>
    <v>35</v>
    <v>Kansas</v>
    <v>mdp/vdpid/16121</v>
  </rv>
  <rv s="0">
    <fb>4505836</fb>
    <v>0</v>
  </rv>
  <rv s="1">
    <v>536870912</v>
    <v>Kentucky</v>
    <v>108dfd18-4626-481a-8dfa-18f64e6eac84</v>
    <v>en-GB</v>
    <v>Map</v>
  </rv>
  <rv s="0">
    <fb>104659</fb>
    <v>0</v>
  </rv>
  <rv s="0">
    <fb>12714</fb>
    <v>0</v>
  </rv>
  <rv s="1">
    <v>536870912</v>
    <v>Frankfort</v>
    <v>77808127-2585-ed16-992f-4dbf7cb32377</v>
    <v>en-GB</v>
    <v>Map</v>
  </rv>
  <rv s="0">
    <fb>1708499</fb>
    <v>0</v>
  </rv>
  <rv s="0">
    <fb>1965556</fb>
    <v>0</v>
  </rv>
  <rv s="2">
    <v>14</v>
    <v>10</v>
    <v>70</v>
    <v>7</v>
    <v>0</v>
    <v>Image of Kentucky</v>
  </rv>
  <rv s="1">
    <v>536870912</v>
    <v>Louisville</v>
    <v>1bc669d8-9310-926f-25b9-880f75cd4247</v>
    <v>en-GB</v>
    <v>Map</v>
  </rv>
  <rv s="1">
    <v>805306368</v>
    <v>Andy Beshear (Governor)</v>
    <v>b3d019c3-d02d-e300-b685-dad592322a24</v>
    <v>en-GB</v>
    <v>Generic</v>
  </rv>
  <rv s="1">
    <v>805306368</v>
    <v>Jacqueline Coleman (Lieutenant governor)</v>
    <v>e703cb28-e073-92db-a598-7a547e2418d3</v>
    <v>en-GB</v>
    <v>Generic</v>
  </rv>
  <rv s="3">
    <v>19</v>
  </rv>
  <rv s="4">
    <v>https://www.bing.com/search?q=kentucky&amp;form=skydnc</v>
    <v>Learn more on Bing</v>
  </rv>
  <rv s="0">
    <fb>675</fb>
    <v>12</v>
  </rv>
  <rv s="0">
    <fb>43740</fb>
    <v>12</v>
  </rv>
  <rv s="0">
    <fb>123200</fb>
    <v>12</v>
  </rv>
  <rv s="0">
    <fb>2.5</fb>
    <v>13</v>
  </rv>
  <rv s="0">
    <fb>0.152</fb>
    <v>14</v>
  </rv>
  <rv s="0">
    <fb>3.0000000000000001E-3</fb>
    <v>15</v>
  </rv>
  <rv s="0">
    <fb>0.223</fb>
    <v>14</v>
  </rv>
  <rv s="0">
    <fb>8.3000000000000004E-2</fb>
    <v>14</v>
  </rv>
  <rv s="0">
    <fb>0.84200000000000008</fb>
    <v>14</v>
  </rv>
  <rv s="0">
    <fb>0.59099999999999997</fb>
    <v>14</v>
  </rv>
  <rv s="0">
    <fb>0.129</fb>
    <v>14</v>
  </rv>
  <rv s="0">
    <fb>0.22899999999999998</fb>
    <v>14</v>
  </rv>
  <rv s="0">
    <fb>0.88099999999999989</fb>
    <v>14</v>
  </rv>
  <rv s="5">
    <v>#VALUE!</v>
    <v>73</v>
    <v>6</v>
    <v>Kentucky</v>
    <v>8</v>
    <v>9</v>
    <v>Map</v>
    <v>10</v>
    <v>11</v>
    <v>en-GB</v>
    <v>108dfd18-4626-481a-8dfa-18f64e6eac84</v>
    <v>536870912</v>
    <v>1</v>
    <v>US-KY</v>
    <v>414</v>
    <v>415</v>
    <v>416</v>
    <v>5</v>
    <v>Kentucky, officially the Commonwealth of Kentucky, is a state in the Southeastern region of the United States and one of several states considered a part of the Upland South. Kentucky borders Illinois, Indiana, and Ohio to the north, West ...</v>
    <v>417</v>
    <v>418</v>
    <v>419</v>
    <v>420</v>
    <v>423</v>
    <v>424</v>
    <v>425</v>
    <v>426</v>
    <v>427</v>
    <v>Kentucky</v>
    <v>17</v>
    <v>428</v>
    <v>412</v>
    <v>192</v>
    <v>429</v>
    <v>430</v>
    <v>22</v>
    <v>431</v>
    <v>432</v>
    <v>56</v>
    <v>433</v>
    <v>56</v>
    <v>434</v>
    <v>29</v>
    <v>435</v>
    <v>384</v>
    <v>436</v>
    <v>67</v>
    <v>437</v>
    <v>195</v>
    <v>Kentucky</v>
    <v>mdp/vdpid/16480</v>
  </rv>
  <rv s="0">
    <fb>4657757</fb>
    <v>0</v>
  </rv>
  <rv s="1">
    <v>536870912</v>
    <v>Louisiana</v>
    <v>0ca1e87f-e2f6-43fb-8deb-d22bd09a9cae</v>
    <v>en-GB</v>
    <v>Map</v>
  </rv>
  <rv s="0">
    <fb>135382</fb>
    <v>0</v>
  </rv>
  <rv s="0">
    <fb>14503</fb>
    <v>0</v>
  </rv>
  <rv s="1">
    <v>536870912</v>
    <v>Baton Rouge</v>
    <v>dc17dbc5-08e4-4782-8f58-e5ce764122b6</v>
    <v>en-GB</v>
    <v>Map</v>
  </rv>
  <rv s="0">
    <fb>1727919</fb>
    <v>0</v>
  </rv>
  <rv s="0">
    <fb>2036975</fb>
    <v>0</v>
  </rv>
  <rv s="2">
    <v>15</v>
    <v>10</v>
    <v>74</v>
    <v>7</v>
    <v>0</v>
    <v>Image of Louisiana</v>
  </rv>
  <rv s="1">
    <v>536870912</v>
    <v>New Orleans</v>
    <v>465e78cf-aa9a-491f-9167-4520c7110824</v>
    <v>en-GB</v>
    <v>Map</v>
  </rv>
  <rv s="1">
    <v>805306368</v>
    <v>Jeff Landry (Governor)</v>
    <v>d492bfcb-cae8-2b79-02a0-bd16694ca8f1</v>
    <v>en-GB</v>
    <v>Generic</v>
  </rv>
  <rv s="1">
    <v>805306368</v>
    <v>Billy Nungesser (Lieutenant governor)</v>
    <v>edba98a9-8f96-5d5f-2a33-d387284d930d</v>
    <v>en-GB</v>
    <v>Generic</v>
  </rv>
  <rv s="3">
    <v>20</v>
  </rv>
  <rv s="4">
    <v>https://www.bing.com/search?q=louisiana&amp;form=skydnc</v>
    <v>Learn more on Bing</v>
  </rv>
  <rv s="0">
    <fb>788</fb>
    <v>12</v>
  </rv>
  <rv s="0">
    <fb>45047</fb>
    <v>12</v>
  </rv>
  <rv s="0">
    <fb>144100</fb>
    <v>12</v>
  </rv>
  <rv s="0">
    <fb>2.6</fb>
    <v>13</v>
  </rv>
  <rv s="0">
    <fb>3.3000000000000002E-2</fb>
    <v>14</v>
  </rv>
  <rv s="0">
    <fb>8.0000000000000002E-3</fb>
    <v>15</v>
  </rv>
  <rv s="0">
    <fb>0.22500000000000001</fb>
    <v>14</v>
  </rv>
  <rv s="0">
    <fb>0.32500000000000001</fb>
    <v>14</v>
  </rv>
  <rv s="0">
    <fb>0.83400000000000007</fb>
    <v>14</v>
  </rv>
  <rv s="0">
    <fb>0.05</fb>
    <v>14</v>
  </rv>
  <rv s="0">
    <fb>0.60399999999999998</fb>
    <v>14</v>
  </rv>
  <rv s="0">
    <fb>0.11</fb>
    <v>14</v>
  </rv>
  <rv s="0">
    <fb>0.63200000000000001</fb>
    <v>14</v>
  </rv>
  <rv s="7">
    <v>#VALUE!</v>
    <v>77</v>
    <v>37</v>
    <v>Louisiana</v>
    <v>8</v>
    <v>9</v>
    <v>Map</v>
    <v>10</v>
    <v>11</v>
    <v>en-GB</v>
    <v>0ca1e87f-e2f6-43fb-8deb-d22bd09a9cae</v>
    <v>536870912</v>
    <v>1</v>
    <v>US-LA</v>
    <v>441</v>
    <v>442</v>
    <v>443</v>
    <v>5</v>
    <v>Louisiana is a state in the Deep South and South Central regions of the United States. It is bordered by the state of Texas to the west, Arkansas to the north, Mississippi to the east, and the Gulf of Mexico to the south; a large part of its ...</v>
    <v>444</v>
    <v>445</v>
    <v>446</v>
    <v>447</v>
    <v>450</v>
    <v>451</v>
    <v>452</v>
    <v>453</v>
    <v>454</v>
    <v>Louisiana</v>
    <v>455</v>
    <v>439</v>
    <v>456</v>
    <v>329</v>
    <v>457</v>
    <v>384</v>
    <v>458</v>
    <v>459</v>
    <v>272</v>
    <v>460</v>
    <v>461</v>
    <v>462</v>
    <v>29</v>
    <v>463</v>
    <v>31</v>
    <v>359</v>
    <v>356</v>
    <v>464</v>
    <v>35</v>
    <v>Louisiana</v>
    <v>mdp/vdpid/19283</v>
  </rv>
  <rv s="0">
    <fb>1362359</fb>
    <v>0</v>
  </rv>
  <rv s="1">
    <v>536870912</v>
    <v>Maine</v>
    <v>d62dd683-9cf9-4db9-a497-d810d529592b</v>
    <v>en-GB</v>
    <v>Map</v>
  </rv>
  <rv s="0">
    <fb>91646</fb>
    <v>0</v>
  </rv>
  <rv s="0">
    <fb>4010</fb>
    <v>0</v>
  </rv>
  <rv s="1">
    <v>536870912</v>
    <v>Augusta</v>
    <v>a6f13dc8-92ac-2fb1-cb14-adfd42dc32be</v>
    <v>en-GB</v>
    <v>Map</v>
  </rv>
  <rv s="0">
    <fb>553284</fb>
    <v>0</v>
  </rv>
  <rv s="0">
    <fb>730705</fb>
    <v>0</v>
  </rv>
  <rv s="2">
    <v>16</v>
    <v>10</v>
    <v>78</v>
    <v>7</v>
    <v>0</v>
    <v>Image of Maine</v>
  </rv>
  <rv s="1">
    <v>536870912</v>
    <v>Portland</v>
    <v>faa79e83-dad6-af0a-6f59-a774a9a659a6</v>
    <v>en-GB</v>
    <v>Map</v>
  </rv>
  <rv s="1">
    <v>805306368</v>
    <v>Janet Mills (Governor)</v>
    <v>a46a0212-e842-c48d-8bde-90ee5acba105</v>
    <v>en-GB</v>
    <v>Generic</v>
  </rv>
  <rv s="3">
    <v>21</v>
  </rv>
  <rv s="4">
    <v>https://www.bing.com/search?q=maine&amp;form=skydnc</v>
    <v>Learn more on Bing</v>
  </rv>
  <rv s="0">
    <fb>777</fb>
    <v>12</v>
  </rv>
  <rv s="0">
    <fb>49331</fb>
    <v>12</v>
  </rv>
  <rv s="0">
    <fb>2.34</fb>
    <v>13</v>
  </rv>
  <rv s="0">
    <fb>0.188</fb>
    <v>14</v>
  </rv>
  <rv s="0">
    <fb>1.2E-2</fb>
    <v>14</v>
  </rv>
  <rv s="0">
    <fb>0.28999999999999998</fb>
    <v>14</v>
  </rv>
  <rv s="0">
    <fb>0.91599999999999993</fb>
    <v>14</v>
  </rv>
  <rv s="0">
    <fb>0.63400000000000001</fb>
    <v>14</v>
  </rv>
  <rv s="0">
    <fb>0.11900000000000001</fb>
    <v>14</v>
  </rv>
  <rv s="0">
    <fb>0.193</fb>
    <v>14</v>
  </rv>
  <rv s="0">
    <fb>4.9000000000000002E-2</fb>
    <v>14</v>
  </rv>
  <rv s="0">
    <fb>0.94900000000000007</fb>
    <v>14</v>
  </rv>
  <rv s="8">
    <v>#VALUE!</v>
    <v>81</v>
    <v>82</v>
    <v>Maine</v>
    <v>8</v>
    <v>9</v>
    <v>Map</v>
    <v>10</v>
    <v>83</v>
    <v>en-GB</v>
    <v>d62dd683-9cf9-4db9-a497-d810d529592b</v>
    <v>536870912</v>
    <v>1</v>
    <v>US-ME</v>
    <v>468</v>
    <v>469</v>
    <v>470</v>
    <v>5</v>
    <v>Maine is the easternmost state in the New England region of the Northeastern United States. It borders New Hampshire to the west, the Gulf of Maine to the southeast, and the Canadian provinces of New Brunswick and Quebec to the northeast and ...</v>
    <v>471</v>
    <v>472</v>
    <v>473</v>
    <v>474</v>
    <v>476</v>
    <v>477</v>
    <v>478</v>
    <v>479</v>
    <v>323</v>
    <v>Maine</v>
    <v>480</v>
    <v>466</v>
    <v>159</v>
    <v>481</v>
    <v>21</v>
    <v>482</v>
    <v>483</v>
    <v>22</v>
    <v>25</v>
    <v>484</v>
    <v>31</v>
    <v>485</v>
    <v>486</v>
    <v>19</v>
    <v>487</v>
    <v>488</v>
    <v>489</v>
    <v>195</v>
    <v>Maine</v>
    <v>mdp/vdpid/19840</v>
  </rv>
  <rv s="0">
    <fb>6165129</fb>
    <v>0</v>
  </rv>
  <rv s="1">
    <v>536870912</v>
    <v>Maryland</v>
    <v>4c472f4d-06a8-4d90-8bb8-da4d168c73fe</v>
    <v>en-GB</v>
    <v>Map</v>
  </rv>
  <rv s="0">
    <fb>32131</fb>
    <v>0</v>
  </rv>
  <rv s="0">
    <fb>17044</fb>
    <v>0</v>
  </rv>
  <rv s="1">
    <v>536870912</v>
    <v>Annapolis</v>
    <v>5c1c2452-fad3-09a7-1bd5-bafdf1acf665</v>
    <v>en-GB</v>
    <v>Map</v>
  </rv>
  <rv s="0">
    <fb>2166389</fb>
    <v>0</v>
  </rv>
  <rv s="0">
    <fb>2447127</fb>
    <v>0</v>
  </rv>
  <rv s="2">
    <v>17</v>
    <v>10</v>
    <v>84</v>
    <v>7</v>
    <v>0</v>
    <v>Image of Maryland</v>
  </rv>
  <rv s="1">
    <v>536870912</v>
    <v>Baltimore</v>
    <v>ee720710-86f4-43c1-914a-9e12af6cb368</v>
    <v>en-GB</v>
    <v>Map</v>
  </rv>
  <rv s="1">
    <v>805306368</v>
    <v>Wes Moore (Governor)</v>
    <v>061797ca-ac16-c2b9-5af5-fc8b9f70c021</v>
    <v>en-GB</v>
    <v>Generic</v>
  </rv>
  <rv s="1">
    <v>805306368</v>
    <v>Aruna Miller (Lieutenant governor)</v>
    <v>4a11c83c-3bfa-1c3b-dcfb-99dd4e08405b</v>
    <v>en-GB</v>
    <v>Generic</v>
  </rv>
  <rv s="3">
    <v>22</v>
  </rv>
  <rv s="4">
    <v>https://www.bing.com/search?q=maryland&amp;form=skydnc</v>
    <v>Learn more on Bing</v>
  </rv>
  <rv s="0">
    <fb>1230</fb>
    <v>12</v>
  </rv>
  <rv s="0">
    <fb>74551</fb>
    <v>12</v>
  </rv>
  <rv s="0">
    <fb>286900</fb>
    <v>12</v>
  </rv>
  <rv s="0">
    <fb>2.67</fb>
    <v>13</v>
  </rv>
  <rv s="0">
    <fb>0.14099999999999999</fb>
    <v>14</v>
  </rv>
  <rv s="0">
    <fb>0.379</fb>
    <v>14</v>
  </rv>
  <rv s="0">
    <fb>0.30499999999999999</fb>
    <v>14</v>
  </rv>
  <rv s="0">
    <fb>0.14499999999999999</fb>
    <v>14</v>
  </rv>
  <rv s="0">
    <fb>0.89400000000000002</fb>
    <v>14</v>
  </rv>
  <rv s="0">
    <fb>9.5000000000000001E-2</fb>
    <v>14</v>
  </rv>
  <rv s="0">
    <fb>0.67900000000000005</fb>
    <v>14</v>
  </rv>
  <rv s="0">
    <fb>0.59599999999999997</fb>
    <v>14</v>
  </rv>
  <rv s="7">
    <v>#VALUE!</v>
    <v>87</v>
    <v>37</v>
    <v>Maryland</v>
    <v>8</v>
    <v>9</v>
    <v>Map</v>
    <v>10</v>
    <v>88</v>
    <v>en-GB</v>
    <v>4c472f4d-06a8-4d90-8bb8-da4d168c73fe</v>
    <v>536870912</v>
    <v>1</v>
    <v>US-MD</v>
    <v>493</v>
    <v>494</v>
    <v>495</v>
    <v>5</v>
    <v>Maryland is a state in the Mid-Atlantic region of the United States. To its south and west, the state borders Virginia and West Virginia and the national capital of Washington, D.C. To its north, it borders Pennsylvania. To its east, it borders ...</v>
    <v>496</v>
    <v>497</v>
    <v>498</v>
    <v>499</v>
    <v>502</v>
    <v>503</v>
    <v>504</v>
    <v>505</v>
    <v>506</v>
    <v>Maryland</v>
    <v>507</v>
    <v>491</v>
    <v>27</v>
    <v>508</v>
    <v>326</v>
    <v>122</v>
    <v>509</v>
    <v>510</v>
    <v>511</v>
    <v>512</v>
    <v>513</v>
    <v>514</v>
    <v>29</v>
    <v>191</v>
    <v>65</v>
    <v>217</v>
    <v>300</v>
    <v>515</v>
    <v>195</v>
    <v>Maryland</v>
    <v>mdp/vdpid/20487</v>
  </rv>
  <rv s="0">
    <fb>7029917</fb>
    <v>0</v>
  </rv>
  <rv s="1">
    <v>536870912</v>
    <v>Massachusetts</v>
    <v>845219d5-3650-4199-b926-964ca27c863c</v>
    <v>en-GB</v>
    <v>Map</v>
  </rv>
  <rv s="0">
    <fb>27336</fb>
    <v>0</v>
  </rv>
  <rv s="0">
    <fb>16288</fb>
    <v>0</v>
  </rv>
  <rv s="1">
    <v>536870912</v>
    <v>Boston</v>
    <v>f0f5899a-361f-4fe4-89d1-11130aa2c653</v>
    <v>en-GB</v>
    <v>Map</v>
  </rv>
  <rv s="0">
    <fb>2549721</fb>
    <v>0</v>
  </rv>
  <rv s="0">
    <fb>2858026</fb>
    <v>0</v>
  </rv>
  <rv s="2">
    <v>18</v>
    <v>10</v>
    <v>89</v>
    <v>7</v>
    <v>0</v>
    <v>Image of Massachusetts</v>
  </rv>
  <rv s="1">
    <v>805306368</v>
    <v>Maura Healey (Governor)</v>
    <v>16f75b4a-61cd-c874-f8be-b832c93cc2f9</v>
    <v>en-GB</v>
    <v>Generic</v>
  </rv>
  <rv s="1">
    <v>805306368</v>
    <v>Kim Driscoll (Lieutenant governor)</v>
    <v>49e728c3-181d-48d9-8e7d-8c9fef062e0e</v>
    <v>en-GB</v>
    <v>Generic</v>
  </rv>
  <rv s="3">
    <v>23</v>
  </rv>
  <rv s="4">
    <v>https://www.bing.com/search?q=massachusetts&amp;form=skydnc</v>
    <v>Learn more on Bing</v>
  </rv>
  <rv s="0">
    <fb>1102</fb>
    <v>12</v>
  </rv>
  <rv s="0">
    <fb>68563</fb>
    <v>12</v>
  </rv>
  <rv s="0">
    <fb>333100</fb>
    <v>12</v>
  </rv>
  <rv s="0">
    <fb>6.6000000000000003E-2</fb>
    <v>14</v>
  </rv>
  <rv s="0">
    <fb>0.40500000000000003</fb>
    <v>14</v>
  </rv>
  <rv s="0">
    <fb>0.155</fb>
    <v>14</v>
  </rv>
  <rv s="0">
    <fb>0.89800000000000002</fb>
    <v>14</v>
  </rv>
  <rv s="0">
    <fb>0.11199999999999999</fb>
    <v>14</v>
  </rv>
  <rv s="0">
    <fb>0.67500000000000004</fb>
    <v>14</v>
  </rv>
  <rv s="0">
    <fb>0.20399999999999999</fb>
    <v>14</v>
  </rv>
  <rv s="0">
    <fb>0.82099999999999995</fb>
    <v>14</v>
  </rv>
  <rv s="5">
    <v>#VALUE!</v>
    <v>92</v>
    <v>6</v>
    <v>Massachusetts</v>
    <v>8</v>
    <v>9</v>
    <v>Map</v>
    <v>10</v>
    <v>11</v>
    <v>en-GB</v>
    <v>845219d5-3650-4199-b926-964ca27c863c</v>
    <v>536870912</v>
    <v>1</v>
    <v>US-MA</v>
    <v>519</v>
    <v>520</v>
    <v>521</v>
    <v>5</v>
    <v>Massachusetts, officially the Commonwealth of Massachusetts, is a state in the New England region of the northeastern United States. It borders the Atlantic Ocean and Gulf of Maine to its east, Connecticut and Rhode Island to its south, New ...</v>
    <v>522</v>
    <v>523</v>
    <v>524</v>
    <v>521</v>
    <v>527</v>
    <v>528</v>
    <v>529</v>
    <v>530</v>
    <v>531</v>
    <v>Massachusetts</v>
    <v>17</v>
    <v>85</v>
    <v>517</v>
    <v>272</v>
    <v>189</v>
    <v>183</v>
    <v>532</v>
    <v>533</v>
    <v>53</v>
    <v>534</v>
    <v>535</v>
    <v>536</v>
    <v>537</v>
    <v>29</v>
    <v>383</v>
    <v>304</v>
    <v>538</v>
    <v>117</v>
    <v>539</v>
    <v>195</v>
    <v>Massachusetts</v>
    <v>mdp/vdpid/20543</v>
  </rv>
  <rv s="0">
    <fb>10077331</fb>
    <v>0</v>
  </rv>
  <rv s="1">
    <v>536870912</v>
    <v>Michigan</v>
    <v>162411c2-b757-495d-aa81-93942fae2f7e</v>
    <v>en-GB</v>
    <v>Map</v>
  </rv>
  <rv s="0">
    <fb>250493</fb>
    <v>0</v>
  </rv>
  <rv s="0">
    <fb>20408</fb>
    <v>0</v>
  </rv>
  <rv s="1">
    <v>536870912</v>
    <v>Lansing</v>
    <v>f72f32c4-1da0-4657-9366-ff9fa67191cd</v>
    <v>en-GB</v>
    <v>Map</v>
  </rv>
  <rv s="0">
    <fb>3841148</fb>
    <v>0</v>
  </rv>
  <rv s="0">
    <fb>4560055</fb>
    <v>0</v>
  </rv>
  <rv s="2">
    <v>19</v>
    <v>10</v>
    <v>93</v>
    <v>7</v>
    <v>0</v>
    <v>Image of Michigan</v>
  </rv>
  <rv s="1">
    <v>536870912</v>
    <v>Detroit</v>
    <v>85910f05-3dc5-436a-85db-fe5802c27206</v>
    <v>en-GB</v>
    <v>Map</v>
  </rv>
  <rv s="1">
    <v>805306368</v>
    <v>Gretchen Whitmer (Governor)</v>
    <v>f6d1e9db-75f6-c594-7272-dd636d3f4ad3</v>
    <v>en-GB</v>
    <v>Generic</v>
  </rv>
  <rv s="1">
    <v>805306368</v>
    <v>Garlin Gilchrist (Lieutenant governor)</v>
    <v>d8f5ba75-ec82-cc25-7294-3463565f1b51</v>
    <v>en-GB</v>
    <v>Generic</v>
  </rv>
  <rv s="3">
    <v>24</v>
  </rv>
  <rv s="4">
    <v>https://www.bing.com/search?q=michigan&amp;form=skydnc</v>
    <v>Learn more on Bing</v>
  </rv>
  <rv s="0">
    <fb>783</fb>
    <v>12</v>
  </rv>
  <rv s="0">
    <fb>49576</fb>
    <v>12</v>
  </rv>
  <rv s="0">
    <fb>122400</fb>
    <v>12</v>
  </rv>
  <rv s="0">
    <fb>2.52</fb>
    <v>13</v>
  </rv>
  <rv s="0">
    <fb>4.0000000000000001E-3</fb>
    <v>14</v>
  </rv>
  <rv s="0">
    <fb>0.03</fb>
    <v>14</v>
  </rv>
  <rv s="0">
    <fb>0.26899999999999996</fb>
    <v>14</v>
  </rv>
  <rv s="0">
    <fb>0.89599999999999991</fb>
    <v>14</v>
  </rv>
  <rv s="0">
    <fb>0.61199999999999999</fb>
    <v>14</v>
  </rv>
  <rv s="0">
    <fb>0.10300000000000001</fb>
    <v>14</v>
  </rv>
  <rv s="0">
    <fb>0.222</fb>
    <v>14</v>
  </rv>
  <rv s="0">
    <fb>5.7999999999999996E-2</fb>
    <v>14</v>
  </rv>
  <rv s="0">
    <fb>0.79700000000000004</fb>
    <v>14</v>
  </rv>
  <rv s="8">
    <v>#VALUE!</v>
    <v>96</v>
    <v>82</v>
    <v>Michigan</v>
    <v>8</v>
    <v>9</v>
    <v>Map</v>
    <v>10</v>
    <v>83</v>
    <v>en-GB</v>
    <v>162411c2-b757-495d-aa81-93942fae2f7e</v>
    <v>536870912</v>
    <v>1</v>
    <v>US-MI</v>
    <v>543</v>
    <v>544</v>
    <v>545</v>
    <v>5</v>
    <v>Michigan is a state in the Great Lakes region of the upper Midwestern United States. In the upper peninsula, it has land borders with Wisconsin to the northwest, and in the lower peninsula with Indiana and Ohio to the south; it is also connected ...</v>
    <v>546</v>
    <v>547</v>
    <v>548</v>
    <v>549</v>
    <v>552</v>
    <v>553</v>
    <v>554</v>
    <v>555</v>
    <v>556</v>
    <v>Michigan</v>
    <v>557</v>
    <v>541</v>
    <v>558</v>
    <v>182</v>
    <v>21</v>
    <v>559</v>
    <v>560</v>
    <v>325</v>
    <v>67</v>
    <v>561</v>
    <v>488</v>
    <v>562</v>
    <v>563</v>
    <v>304</v>
    <v>564</v>
    <v>565</v>
    <v>566</v>
    <v>253</v>
    <v>Michigan</v>
    <v>mdp/vdpid/21196</v>
  </rv>
  <rv s="0">
    <fb>5706494</fb>
    <v>0</v>
  </rv>
  <rv s="1">
    <v>536870912</v>
    <v>Minnesota</v>
    <v>77f97f6f-7e93-46e5-b486-6198effe8dea</v>
    <v>en-GB</v>
    <v>Map</v>
  </rv>
  <rv s="0">
    <fb>225163</fb>
    <v>0</v>
  </rv>
  <rv s="0">
    <fb>21449</fb>
    <v>0</v>
  </rv>
  <rv s="1">
    <v>536870912</v>
    <v>Saint Paul</v>
    <v>1cc78952-7fdf-3532-7f33-51048c23af61</v>
    <v>en-GB</v>
    <v>Map</v>
  </rv>
  <rv s="0">
    <fb>2124745</fb>
    <v>0</v>
  </rv>
  <rv s="0">
    <fb>2409935</fb>
    <v>0</v>
  </rv>
  <rv s="2">
    <v>20</v>
    <v>10</v>
    <v>97</v>
    <v>7</v>
    <v>0</v>
    <v>Image of Minnesota</v>
  </rv>
  <rv s="1">
    <v>536870912</v>
    <v>Minneapolis</v>
    <v>def03125-42ba-47cd-8061-ee55f5c63e67</v>
    <v>en-GB</v>
    <v>Map</v>
  </rv>
  <rv s="1">
    <v>805306368</v>
    <v>Tim Walz (Governor)</v>
    <v>f38cda49-b64f-17fd-7bee-8b4b8615e92e</v>
    <v>en-GB</v>
    <v>Generic</v>
  </rv>
  <rv s="1">
    <v>805306368</v>
    <v>Peggy Flanagan (Lieutenant governor)</v>
    <v>cf730391-3139-9782-b8cc-c66b64347b03</v>
    <v>en-GB</v>
    <v>Generic</v>
  </rv>
  <rv s="3">
    <v>25</v>
  </rv>
  <rv s="4">
    <v>https://www.bing.com/search?q=minnesota&amp;form=skydnc</v>
    <v>Learn more on Bing</v>
  </rv>
  <rv s="0">
    <fb>848</fb>
    <v>12</v>
  </rv>
  <rv s="0">
    <fb>61492</fb>
    <v>12</v>
  </rv>
  <rv s="0">
    <fb>186200</fb>
    <v>12</v>
  </rv>
  <rv s="0">
    <fb>2.4900000000000002</fb>
    <v>13</v>
  </rv>
  <rv s="0">
    <fb>4.0999999999999995E-2</fb>
    <v>14</v>
  </rv>
  <rv s="0">
    <fb>1.3000000000000001E-2</fb>
    <v>15</v>
  </rv>
  <rv s="0">
    <fb>0.33700000000000002</fb>
    <v>14</v>
  </rv>
  <rv s="0">
    <fb>7.6999999999999999E-2</fb>
    <v>14</v>
  </rv>
  <rv s="0">
    <fb>0.92400000000000004</fb>
    <v>14</v>
  </rv>
  <rv s="0">
    <fb>0.7</fb>
    <v>14</v>
  </rv>
  <rv s="0">
    <fb>0.23399999999999999</fb>
    <v>14</v>
  </rv>
  <rv s="7">
    <v>#VALUE!</v>
    <v>100</v>
    <v>37</v>
    <v>Minnesota</v>
    <v>8</v>
    <v>9</v>
    <v>Map</v>
    <v>10</v>
    <v>11</v>
    <v>en-GB</v>
    <v>77f97f6f-7e93-46e5-b486-6198effe8dea</v>
    <v>536870912</v>
    <v>1</v>
    <v>US-MN</v>
    <v>570</v>
    <v>571</v>
    <v>572</v>
    <v>5</v>
    <v>Minnesota is a state in the Upper Midwestern region of the United States. It is the 12th largest U.S. state in area and the 22nd most populous, with over 5.75 million residents. Minnesota is known as the "Land of 10,000 Lakes" for having more ...</v>
    <v>573</v>
    <v>574</v>
    <v>575</v>
    <v>576</v>
    <v>579</v>
    <v>580</v>
    <v>581</v>
    <v>582</v>
    <v>583</v>
    <v>Minnesota</v>
    <v>584</v>
    <v>568</v>
    <v>585</v>
    <v>120</v>
    <v>586</v>
    <v>488</v>
    <v>587</v>
    <v>33</v>
    <v>588</v>
    <v>589</v>
    <v>193</v>
    <v>590</v>
    <v>29</v>
    <v>191</v>
    <v>379</v>
    <v>591</v>
    <v>97</v>
    <v>275</v>
    <v>35</v>
    <v>Minnesota</v>
    <v>mdp/vdpid/21412</v>
  </rv>
  <rv s="0">
    <fb>2961279</fb>
    <v>0</v>
  </rv>
  <rv s="1">
    <v>536870912</v>
    <v>Mississippi</v>
    <v>6af619ca-217d-49c0-9a86-153fc7fbcd78</v>
    <v>en-GB</v>
    <v>Map</v>
  </rv>
  <rv s="0">
    <fb>125443</fb>
    <v>0</v>
  </rv>
  <rv s="0">
    <fb>6886</fb>
    <v>0</v>
  </rv>
  <rv s="1">
    <v>536870912</v>
    <v>Jackson</v>
    <v>ed40f72a-f28d-48a5-887c-e021839859d4</v>
    <v>en-GB</v>
    <v>Map</v>
  </rv>
  <rv s="0">
    <fb>1096593</fb>
    <v>0</v>
  </rv>
  <rv s="0">
    <fb>1307441</fb>
    <v>0</v>
  </rv>
  <rv s="2">
    <v>21</v>
    <v>10</v>
    <v>101</v>
    <v>7</v>
    <v>0</v>
    <v>Image of Mississippi</v>
  </rv>
  <rv s="1">
    <v>805306368</v>
    <v>Tate Reeves (Governor)</v>
    <v>1213e585-32e8-e04c-eea2-e80c2d44dde8</v>
    <v>en-GB</v>
    <v>Generic</v>
  </rv>
  <rv s="1">
    <v>805306368</v>
    <v>Delbert Hosemann (Lieutenant governor)</v>
    <v>babf7478-24bf-5e4a-6287-b982d6af7dc4</v>
    <v>en-GB</v>
    <v>Generic</v>
  </rv>
  <rv s="3">
    <v>26</v>
  </rv>
  <rv s="4">
    <v>https://www.bing.com/search?q=mississippi&amp;form=skydnc</v>
    <v>Learn more on Bing</v>
  </rv>
  <rv s="0">
    <fb>39665</fb>
    <v>12</v>
  </rv>
  <rv s="0">
    <fb>103100</fb>
    <v>12</v>
  </rv>
  <rv s="0">
    <fb>2.64</fb>
    <v>13</v>
  </rv>
  <rv s="0">
    <fb>6.9999999999999993E-3</fb>
    <v>14</v>
  </rv>
  <rv s="0">
    <fb>1.1000000000000001E-2</fb>
    <v>14</v>
  </rv>
  <rv s="0">
    <fb>0.20699999999999999</fb>
    <v>14</v>
  </rv>
  <rv s="0">
    <fb>0.82299999999999995</fb>
    <v>14</v>
  </rv>
  <rv s="0">
    <fb>3.1E-2</fb>
    <v>14</v>
  </rv>
  <rv s="0">
    <fb>0.57499999999999996</fb>
    <v>14</v>
  </rv>
  <rv s="0">
    <fb>0.24299999999999999</fb>
    <v>14</v>
  </rv>
  <rv s="0">
    <fb>0.59499999999999997</fb>
    <v>14</v>
  </rv>
  <rv s="5">
    <v>#VALUE!</v>
    <v>104</v>
    <v>6</v>
    <v>Mississippi</v>
    <v>8</v>
    <v>9</v>
    <v>Map</v>
    <v>10</v>
    <v>11</v>
    <v>en-GB</v>
    <v>6af619ca-217d-49c0-9a86-153fc7fbcd78</v>
    <v>536870912</v>
    <v>1</v>
    <v>US-MS</v>
    <v>595</v>
    <v>596</v>
    <v>597</v>
    <v>5</v>
    <v>Mississippi is a state in the Southeastern region of the United States, bordered to the north by Tennessee; to the east by Alabama; to the south by the Gulf of Mexico; to the southwest by Louisiana; and to the northwest by Arkansas. ...</v>
    <v>598</v>
    <v>599</v>
    <v>600</v>
    <v>597</v>
    <v>603</v>
    <v>604</v>
    <v>14</v>
    <v>605</v>
    <v>606</v>
    <v>Mississippi</v>
    <v>17</v>
    <v>607</v>
    <v>593</v>
    <v>608</v>
    <v>120</v>
    <v>326</v>
    <v>609</v>
    <v>610</v>
    <v>185</v>
    <v>304</v>
    <v>611</v>
    <v>612</v>
    <v>613</v>
    <v>29</v>
    <v>486</v>
    <v>482</v>
    <v>614</v>
    <v>97</v>
    <v>615</v>
    <v>35</v>
    <v>Mississippi</v>
    <v>mdp/vdpid/21502</v>
  </rv>
  <rv s="0">
    <fb>6154913</fb>
    <v>0</v>
  </rv>
  <rv s="1">
    <v>536870912</v>
    <v>Missouri</v>
    <v>6185f8cb-44e1-4da6-9bf0-b75286aeb591</v>
    <v>en-GB</v>
    <v>Map</v>
  </rv>
  <rv s="0">
    <fb>181533</fb>
    <v>0</v>
  </rv>
  <rv s="0">
    <fb>18997</fb>
    <v>0</v>
  </rv>
  <rv s="1">
    <v>536870912</v>
    <v>Jefferson City</v>
    <v>81535f0b-c6a8-d0ca-9542-f43e51dc1f18</v>
    <v>en-GB</v>
    <v>Map</v>
  </rv>
  <rv s="0">
    <fb>2364688</fb>
    <v>0</v>
  </rv>
  <rv s="0">
    <fb>2760084</fb>
    <v>0</v>
  </rv>
  <rv s="2">
    <v>22</v>
    <v>10</v>
    <v>105</v>
    <v>7</v>
    <v>0</v>
    <v>Image of Missouri</v>
  </rv>
  <rv s="1">
    <v>536870912</v>
    <v>Kansas City</v>
    <v>5b93ac88-7242-4198-8c11-93854400c8d7</v>
    <v>en-GB</v>
    <v>Map</v>
  </rv>
  <rv s="1">
    <v>805306368</v>
    <v>Mike Parson (Governor)</v>
    <v>62bf026b-d9a9-58d5-78da-bc64c6183f46</v>
    <v>en-GB</v>
    <v>Generic</v>
  </rv>
  <rv s="1">
    <v>805306368</v>
    <v>Mike Kehoe (Lieutenant governor)</v>
    <v>b2f50b37-ce14-c873-e2df-fd5943b7c015</v>
    <v>en-GB</v>
    <v>Generic</v>
  </rv>
  <rv s="3">
    <v>27</v>
  </rv>
  <rv s="4">
    <v>https://www.bing.com/search?q=missouri&amp;form=skydnc</v>
    <v>Learn more on Bing</v>
  </rv>
  <rv s="0">
    <fb>746</fb>
    <v>12</v>
  </rv>
  <rv s="0">
    <fb>48173</fb>
    <v>12</v>
  </rv>
  <rv s="0">
    <fb>138400</fb>
    <v>12</v>
  </rv>
  <rv s="0">
    <fb>2.48</fb>
    <v>13</v>
  </rv>
  <rv s="0">
    <fb>0.27100000000000002</fb>
    <v>14</v>
  </rv>
  <rv s="0">
    <fb>0.10400000000000001</fb>
    <v>14</v>
  </rv>
  <rv s="0">
    <fb>0.83299999999999996</fb>
    <v>14</v>
  </rv>
  <rv s="7">
    <v>#VALUE!</v>
    <v>108</v>
    <v>37</v>
    <v>Missouri</v>
    <v>8</v>
    <v>9</v>
    <v>Map</v>
    <v>10</v>
    <v>11</v>
    <v>en-GB</v>
    <v>6185f8cb-44e1-4da6-9bf0-b75286aeb591</v>
    <v>536870912</v>
    <v>1</v>
    <v>US-MO</v>
    <v>619</v>
    <v>620</v>
    <v>621</v>
    <v>5</v>
    <v>Missouri is a state in the Midwestern region of the United States. Ranking 21st in land area, it is bordered by eight states: Iowa to the north, Illinois, Kentucky and Tennessee to the east, Arkansas to the south and Oklahoma, Kansas, and ...</v>
    <v>622</v>
    <v>623</v>
    <v>624</v>
    <v>625</v>
    <v>628</v>
    <v>629</v>
    <v>630</v>
    <v>631</v>
    <v>632</v>
    <v>Missouri</v>
    <v>633</v>
    <v>617</v>
    <v>19</v>
    <v>20</v>
    <v>326</v>
    <v>95</v>
    <v>634</v>
    <v>30</v>
    <v>215</v>
    <v>219</v>
    <v>585</v>
    <v>464</v>
    <v>29</v>
    <v>635</v>
    <v>192</v>
    <v>436</v>
    <v>162</v>
    <v>636</v>
    <v>35</v>
    <v>Missouri</v>
    <v>mdp/vdpid/21512</v>
  </rv>
  <rv s="0">
    <fb>1084225</fb>
    <v>0</v>
  </rv>
  <rv s="1">
    <v>536870912</v>
    <v>Montana</v>
    <v>447d6cd5-53f6-4c8f-bf6c-9ff228415c3b</v>
    <v>en-GB</v>
    <v>Map</v>
  </rv>
  <rv s="0">
    <fb>381154</fb>
    <v>0</v>
  </rv>
  <rv s="0">
    <fb>4781</fb>
    <v>0</v>
  </rv>
  <rv s="1">
    <v>536870912</v>
    <v>Helena</v>
    <v>097df9b7-6962-dbe8-2072-661fa4996ede</v>
    <v>en-GB</v>
    <v>Map</v>
  </rv>
  <rv s="0">
    <fb>409394</fb>
    <v>0</v>
  </rv>
  <rv s="0">
    <fb>497756</fb>
    <v>0</v>
  </rv>
  <rv s="2">
    <v>23</v>
    <v>10</v>
    <v>109</v>
    <v>7</v>
    <v>0</v>
    <v>Image of Montana</v>
  </rv>
  <rv s="1">
    <v>536870912</v>
    <v>Billings</v>
    <v>c0f552c6-eaaf-4d0b-806d-6017c2034bbb</v>
    <v>en-GB</v>
    <v>Map</v>
  </rv>
  <rv s="1">
    <v>805306368</v>
    <v>Greg Gianforte (Governor)</v>
    <v>d6243525-cd8a-23f1-fe91-bca377dc4fe8</v>
    <v>en-GB</v>
    <v>Generic</v>
  </rv>
  <rv s="1">
    <v>805306368</v>
    <v>Kristen Juras (Lieutenant governor)</v>
    <v>17151917-f12f-38da-5ee2-575494f79565</v>
    <v>en-GB</v>
    <v>Generic</v>
  </rv>
  <rv s="3">
    <v>28</v>
  </rv>
  <rv s="4">
    <v>https://www.bing.com/search?q=montana&amp;form=skydnc</v>
    <v>Learn more on Bing</v>
  </rv>
  <rv s="0">
    <fb>711</fb>
    <v>12</v>
  </rv>
  <rv s="0">
    <fb>47169</fb>
    <v>12</v>
  </rv>
  <rv s="0">
    <fb>193500</fb>
    <v>12</v>
  </rv>
  <rv s="0">
    <fb>2.41</fb>
    <v>13</v>
  </rv>
  <rv s="0">
    <fb>0.17199999999999999</fb>
    <v>14</v>
  </rv>
  <rv s="0">
    <fb>6.6000000000000003E-2</fb>
    <v>15</v>
  </rv>
  <rv s="0">
    <fb>0.29499999999999998</fb>
    <v>14</v>
  </rv>
  <rv s="0">
    <fb>6.0000000000000001E-3</fb>
    <v>14</v>
  </rv>
  <rv s="0">
    <fb>0.92799999999999994</fb>
    <v>14</v>
  </rv>
  <rv s="0">
    <fb>3.6000000000000004E-2</fb>
    <v>14</v>
  </rv>
  <rv s="0">
    <fb>0.63600000000000001</fb>
    <v>14</v>
  </rv>
  <rv s="0">
    <fb>9.0999999999999998E-2</fb>
    <v>14</v>
  </rv>
  <rv s="0">
    <fb>0.21899999999999997</fb>
    <v>14</v>
  </rv>
  <rv s="0">
    <fb>0.89200000000000002</fb>
    <v>14</v>
  </rv>
  <rv s="6">
    <v>#VALUE!</v>
    <v>112</v>
    <v>20</v>
    <v>Montana</v>
    <v>8</v>
    <v>9</v>
    <v>Map</v>
    <v>10</v>
    <v>11</v>
    <v>en-GB</v>
    <v>447d6cd5-53f6-4c8f-bf6c-9ff228415c3b</v>
    <v>536870912</v>
    <v>1</v>
    <v>US-MT</v>
    <v>640</v>
    <v>641</v>
    <v>642</v>
    <v>5</v>
    <v>Montana is a state in the Mountain West subregion of the Western United States. It is bordered by Idaho to the west, North Dakota and South Dakota to the east, Wyoming to the south, and the Canadian provinces of Alberta, British Columbia, and ...</v>
    <v>643</v>
    <v>644</v>
    <v>645</v>
    <v>646</v>
    <v>649</v>
    <v>650</v>
    <v>651</v>
    <v>652</v>
    <v>653</v>
    <v>Montana</v>
    <v>17</v>
    <v>654</v>
    <v>638</v>
    <v>117</v>
    <v>655</v>
    <v>656</v>
    <v>299</v>
    <v>657</v>
    <v>658</v>
    <v>353</v>
    <v>659</v>
    <v>660</v>
    <v>661</v>
    <v>29</v>
    <v>662</v>
    <v>65</v>
    <v>663</v>
    <v>33</v>
    <v>664</v>
    <v>Montana</v>
    <v>mdp/vdpid/21789</v>
  </rv>
  <rv s="0">
    <fb>1961504</fb>
    <v>0</v>
  </rv>
  <rv s="1">
    <v>536870912</v>
    <v>Nebraska</v>
    <v>3e64ff5d-6b40-4dbe-91b1-0e554e892496</v>
    <v>en-GB</v>
    <v>Map</v>
  </rv>
  <rv s="0">
    <fb>200520</fb>
    <v>0</v>
  </rv>
  <rv s="0">
    <fb>8078</fb>
    <v>0</v>
  </rv>
  <rv s="1">
    <v>536870912</v>
    <v>Lincoln</v>
    <v>38974d3e-7769-4d06-b772-31a57932a126</v>
    <v>en-GB</v>
    <v>Map</v>
  </rv>
  <rv s="0">
    <fb>736613</fb>
    <v>0</v>
  </rv>
  <rv s="0">
    <fb>827156</fb>
    <v>0</v>
  </rv>
  <rv s="2">
    <v>24</v>
    <v>10</v>
    <v>113</v>
    <v>7</v>
    <v>0</v>
    <v>Image of Nebraska</v>
  </rv>
  <rv s="1">
    <v>536870912</v>
    <v>Omaha</v>
    <v>3e9b5a28-f96c-420a-8065-6b1bd5aba459</v>
    <v>en-GB</v>
    <v>Map</v>
  </rv>
  <rv s="1">
    <v>805306368</v>
    <v>Jim Pillen (Governor)</v>
    <v>d609858d-2007-ee0a-defb-14ae1c2ab4d3</v>
    <v>en-GB</v>
    <v>Generic</v>
  </rv>
  <rv s="1">
    <v>805306368</v>
    <v>Joe Kelly (Lieutenant governor)</v>
    <v>f92108f4-90b9-9d3b-9c97-08750cd4d3ee</v>
    <v>en-GB</v>
    <v>Generic</v>
  </rv>
  <rv s="3">
    <v>29</v>
  </rv>
  <rv s="4">
    <v>https://www.bing.com/search?q=nebraska&amp;form=skydnc</v>
    <v>Learn more on Bing</v>
  </rv>
  <rv s="0">
    <fb>726</fb>
    <v>12</v>
  </rv>
  <rv s="0">
    <fb>52997</fb>
    <v>12</v>
  </rv>
  <rv s="0">
    <fb>133200</fb>
    <v>12</v>
  </rv>
  <rv s="0">
    <fb>2.4700000000000002</fb>
    <v>13</v>
  </rv>
  <rv s="0">
    <fb>4.4000000000000004E-2</fb>
    <v>14</v>
  </rv>
  <rv s="0">
    <fb>1.3999999999999999E-2</fb>
    <v>15</v>
  </rv>
  <rv s="0">
    <fb>0.29299999999999998</fb>
    <v>14</v>
  </rv>
  <rv s="0">
    <fb>0.69900000000000007</fb>
    <v>14</v>
  </rv>
  <rv s="0">
    <fb>7.2999999999999995E-2</fb>
    <v>14</v>
  </rv>
  <rv s="0">
    <fb>0.248</fb>
    <v>14</v>
  </rv>
  <rv s="0">
    <fb>0.8909999999999999</fb>
    <v>14</v>
  </rv>
  <rv s="6">
    <v>#VALUE!</v>
    <v>116</v>
    <v>20</v>
    <v>Nebraska</v>
    <v>8</v>
    <v>9</v>
    <v>Map</v>
    <v>10</v>
    <v>11</v>
    <v>en-GB</v>
    <v>3e64ff5d-6b40-4dbe-91b1-0e554e892496</v>
    <v>536870912</v>
    <v>1</v>
    <v>US-NE</v>
    <v>668</v>
    <v>669</v>
    <v>670</v>
    <v>5</v>
    <v>Nebraska is a state in the Midwestern region of the United States. It is bordered by South Dakota to the north; Iowa to the east and Missouri to the southeast, both across the Missouri River; Kansas to the south; Colorado to the southwest; and ...</v>
    <v>671</v>
    <v>672</v>
    <v>673</v>
    <v>674</v>
    <v>677</v>
    <v>678</v>
    <v>679</v>
    <v>680</v>
    <v>681</v>
    <v>Nebraska</v>
    <v>17</v>
    <v>682</v>
    <v>666</v>
    <v>683</v>
    <v>120</v>
    <v>684</v>
    <v>304</v>
    <v>685</v>
    <v>461</v>
    <v>532</v>
    <v>156</v>
    <v>635</v>
    <v>686</v>
    <v>29</v>
    <v>687</v>
    <v>353</v>
    <v>688</v>
    <v>405</v>
    <v>689</v>
    <v>Nebraska</v>
    <v>mdp/vdpid/22869</v>
  </rv>
  <rv s="0">
    <fb>3104614</fb>
    <v>0</v>
  </rv>
  <rv s="1">
    <v>536870912</v>
    <v>Nevada</v>
    <v>c2157d7e-617e-4517-80f8-1b08113afc14</v>
    <v>en-GB</v>
    <v>Map</v>
  </rv>
  <rv s="0">
    <fb>286380</fb>
    <v>0</v>
  </rv>
  <rv s="0">
    <fb>17952</fb>
    <v>0</v>
  </rv>
  <rv s="1">
    <v>536870912</v>
    <v>Carson City</v>
    <v>f0c7f70e-d0c0-8645-b649-8550dc083057</v>
    <v>en-GB</v>
    <v>Map</v>
  </rv>
  <rv s="0">
    <fb>1016709</fb>
    <v>0</v>
  </rv>
  <rv s="0">
    <fb>1221698</fb>
    <v>0</v>
  </rv>
  <rv s="2">
    <v>25</v>
    <v>10</v>
    <v>117</v>
    <v>7</v>
    <v>0</v>
    <v>Image of Nevada</v>
  </rv>
  <rv s="1">
    <v>536870912</v>
    <v>Las Vegas</v>
    <v>26dfb75a-3573-4ff8-bbb3-b8cadaea23a8</v>
    <v>en-GB</v>
    <v>Map</v>
  </rv>
  <rv s="1">
    <v>805306368</v>
    <v>Joe Lombardo (Governor)</v>
    <v>65fbb35a-0e80-cfb3-c7b1-c64105f84476</v>
    <v>en-GB</v>
    <v>Generic</v>
  </rv>
  <rv s="1">
    <v>805306368</v>
    <v>Stavros Anthony (Lieutenant governor)</v>
    <v>7faa710d-04ef-671a-5f0d-95ba24654786</v>
    <v>en-GB</v>
    <v>Generic</v>
  </rv>
  <rv s="3">
    <v>30</v>
  </rv>
  <rv s="4">
    <v>https://www.bing.com/search?q=nevada&amp;form=skydnc</v>
    <v>Learn more on Bing</v>
  </rv>
  <rv s="0">
    <fb>973</fb>
    <v>12</v>
  </rv>
  <rv s="0">
    <fb>51847</fb>
    <v>12</v>
  </rv>
  <rv s="0">
    <fb>173700</fb>
    <v>12</v>
  </rv>
  <rv s="0">
    <fb>2.72</fb>
    <v>13</v>
  </rv>
  <rv s="0">
    <fb>8.900000000000001E-2</fb>
    <v>14</v>
  </rv>
  <rv s="0">
    <fb>9.3000000000000013E-2</fb>
    <v>14</v>
  </rv>
  <rv s="0">
    <fb>0.192</fb>
    <v>14</v>
  </rv>
  <rv s="0">
    <fb>0.85099999999999998</fb>
    <v>14</v>
  </rv>
  <rv s="0">
    <fb>0.28100000000000003</fb>
    <v>14</v>
  </rv>
  <rv s="0">
    <fb>0.64</fb>
    <v>14</v>
  </rv>
  <rv s="0">
    <fb>0.23100000000000001</fb>
    <v>14</v>
  </rv>
  <rv s="0">
    <fb>0.75700000000000001</fb>
    <v>14</v>
  </rv>
  <rv s="3">
    <v>31</v>
  </rv>
  <rv s="7">
    <v>#VALUE!</v>
    <v>120</v>
    <v>37</v>
    <v>Nevada</v>
    <v>8</v>
    <v>9</v>
    <v>Map</v>
    <v>10</v>
    <v>11</v>
    <v>en-GB</v>
    <v>c2157d7e-617e-4517-80f8-1b08113afc14</v>
    <v>536870912</v>
    <v>1</v>
    <v>US-NV</v>
    <v>693</v>
    <v>694</v>
    <v>695</v>
    <v>5</v>
    <v>Nevada is a state in the Western region of the United States. It is bordered by Oregon to the northwest, Idaho to the northeast, California to the west, Arizona to the southeast, and Utah to the east. Nevada is the 7th-most extensive, the ...</v>
    <v>696</v>
    <v>697</v>
    <v>698</v>
    <v>699</v>
    <v>702</v>
    <v>703</v>
    <v>704</v>
    <v>705</v>
    <v>706</v>
    <v>Nevada</v>
    <v>707</v>
    <v>691</v>
    <v>708</v>
    <v>351</v>
    <v>151</v>
    <v>221</v>
    <v>161</v>
    <v>709</v>
    <v>710</v>
    <v>711</v>
    <v>712</v>
    <v>713</v>
    <v>299</v>
    <v>220</v>
    <v>585</v>
    <v>714</v>
    <v>300</v>
    <v>715</v>
    <v>716</v>
    <v>Nevada</v>
    <v>mdp/vdpid/23035</v>
  </rv>
  <rv s="0">
    <fb>1377529</fb>
    <v>0</v>
  </rv>
  <rv s="1">
    <v>536870912</v>
    <v>New Hampshire</v>
    <v>9ca71997-cc97-46eb-8911-fac32f80b0b1</v>
    <v>en-GB</v>
    <v>Map</v>
  </rv>
  <rv s="0">
    <fb>24214</fb>
    <v>0</v>
  </rv>
  <rv s="0">
    <fb>3796</fb>
    <v>0</v>
  </rv>
  <rv s="1">
    <v>536870912</v>
    <v>Concord</v>
    <v>d65980fb-3dad-44a3-6f66-92662eca6d4f</v>
    <v>en-GB</v>
    <v>Map</v>
  </rv>
  <rv s="0">
    <fb>520251</fb>
    <v>0</v>
  </rv>
  <rv s="0">
    <fb>625307</fb>
    <v>0</v>
  </rv>
  <rv s="2">
    <v>26</v>
    <v>10</v>
    <v>121</v>
    <v>7</v>
    <v>0</v>
    <v>Image of New Hampshire</v>
  </rv>
  <rv s="1">
    <v>536870912</v>
    <v>Manchester</v>
    <v>f86d8a4e-96a6-418e-8b73-417f59efae56</v>
    <v>en-GB</v>
    <v>Map</v>
  </rv>
  <rv s="1">
    <v>805306368</v>
    <v>Chris Sununu (Governor)</v>
    <v>acb323f4-1dc1-7ced-e197-253cb6df1495</v>
    <v>en-GB</v>
    <v>Generic</v>
  </rv>
  <rv s="3">
    <v>32</v>
  </rv>
  <rv s="4">
    <v>https://www.bing.com/search?q=new+hampshire&amp;form=skydnc</v>
    <v>Learn more on Bing</v>
  </rv>
  <rv s="0">
    <fb>1000</fb>
    <v>12</v>
  </rv>
  <rv s="0">
    <fb>66779</fb>
    <v>12</v>
  </rv>
  <rv s="0">
    <fb>237300</fb>
    <v>12</v>
  </rv>
  <rv s="0">
    <fb>0.16500000000000001</fb>
    <v>14</v>
  </rv>
  <rv s="0">
    <fb>2.6000000000000002E-2</fb>
    <v>14</v>
  </rv>
  <rv s="0">
    <fb>0.34899999999999998</fb>
    <v>14</v>
  </rv>
  <rv s="0">
    <fb>0.92299999999999993</fb>
    <v>14</v>
  </rv>
  <rv s="0">
    <fb>0.68200000000000005</fb>
    <v>14</v>
  </rv>
  <rv s="0">
    <fb>0.19800000000000001</fb>
    <v>14</v>
  </rv>
  <rv s="0">
    <fb>0.93900000000000006</fb>
    <v>14</v>
  </rv>
  <rv s="9">
    <v>#VALUE!</v>
    <v>124</v>
    <v>125</v>
    <v>New Hampshire</v>
    <v>8</v>
    <v>9</v>
    <v>Map</v>
    <v>10</v>
    <v>83</v>
    <v>en-GB</v>
    <v>9ca71997-cc97-46eb-8911-fac32f80b0b1</v>
    <v>536870912</v>
    <v>1</v>
    <v>US-NH</v>
    <v>720</v>
    <v>721</v>
    <v>722</v>
    <v>5</v>
    <v>New Hampshire is a state in the New England region of the Northeastern United States. It is bordered by Massachusetts to the south, Vermont to the west, Maine and the Gulf of Maine to the east, and the Canadian province of Quebec to the north. ...</v>
    <v>723</v>
    <v>724</v>
    <v>725</v>
    <v>726</v>
    <v>728</v>
    <v>729</v>
    <v>730</v>
    <v>731</v>
    <v>732</v>
    <v>New Hampshire</v>
    <v>17</v>
    <v>682</v>
    <v>718</v>
    <v>22</v>
    <v>733</v>
    <v>430</v>
    <v>734</v>
    <v>735</v>
    <v>297</v>
    <v>382</v>
    <v>736</v>
    <v>56</v>
    <v>737</v>
    <v>221</v>
    <v>31</v>
    <v>738</v>
    <v>488</v>
    <v>739</v>
    <v>195</v>
    <v>New Hampshire</v>
    <v>mdp/vdpid/23097</v>
  </rv>
  <rv s="0">
    <fb>9288994</fb>
    <v>0</v>
  </rv>
  <rv s="1">
    <v>536870912</v>
    <v>New Jersey</v>
    <v>05277898-b62b-4878-8632-09d29756a2ff</v>
    <v>en-GB</v>
    <v>Map</v>
  </rv>
  <rv s="0">
    <fb>22591.4</fb>
    <v>0</v>
  </rv>
  <rv s="0">
    <fb>26793</fb>
    <v>0</v>
  </rv>
  <rv s="1">
    <v>536870912</v>
    <v>Trenton</v>
    <v>6fa8f821-25c7-45dc-ab44-318e7657779c</v>
    <v>en-GB</v>
    <v>Map</v>
  </rv>
  <rv s="0">
    <fb>3189486</fb>
    <v>0</v>
  </rv>
  <rv s="0">
    <fb>3604409</fb>
    <v>0</v>
  </rv>
  <rv s="2">
    <v>27</v>
    <v>10</v>
    <v>126</v>
    <v>7</v>
    <v>0</v>
    <v>Image of New Jersey</v>
  </rv>
  <rv s="1">
    <v>536870912</v>
    <v>Newark</v>
    <v>12526fe6-792c-45e6-8124-54fec8a5d9e0</v>
    <v>en-GB</v>
    <v>Map</v>
  </rv>
  <rv s="1">
    <v>805306368</v>
    <v>Phil Murphy (Governor)</v>
    <v>5f2e6941-5a52-30bf-801e-af03a8a1c6f8</v>
    <v>en-GB</v>
    <v>Generic</v>
  </rv>
  <rv s="1">
    <v>805306368</v>
    <v>Tahesha Way (Lieutenant governor)</v>
    <v>f27ba542-e503-cdab-ab90-93caed490f68</v>
    <v>en-GB</v>
    <v>Generic</v>
  </rv>
  <rv s="3">
    <v>33</v>
  </rv>
  <rv s="4">
    <v>https://www.bing.com/search?q=new+jersey&amp;form=skydnc</v>
    <v>Learn more on Bing</v>
  </rv>
  <rv s="0">
    <fb>1192</fb>
    <v>12</v>
  </rv>
  <rv s="0">
    <fb>72093</fb>
    <v>12</v>
  </rv>
  <rv s="0">
    <fb>315900</fb>
    <v>12</v>
  </rv>
  <rv s="0">
    <fb>0.15</fb>
    <v>14</v>
  </rv>
  <rv s="0">
    <fb>0.36799999999999999</fb>
    <v>14</v>
  </rv>
  <rv s="0">
    <fb>0.14800000000000002</fb>
    <v>14</v>
  </rv>
  <rv s="0">
    <fb>0.217</fb>
    <v>14</v>
  </rv>
  <rv s="0">
    <fb>0.8859999999999999</fb>
    <v>14</v>
  </rv>
  <rv s="0">
    <fb>0.65900000000000003</fb>
    <v>14</v>
  </rv>
  <rv s="0">
    <fb>0.72599999999999998</fb>
    <v>14</v>
  </rv>
  <rv s="5">
    <v>#VALUE!</v>
    <v>129</v>
    <v>6</v>
    <v>New Jersey</v>
    <v>8</v>
    <v>9</v>
    <v>Map</v>
    <v>10</v>
    <v>11</v>
    <v>en-GB</v>
    <v>05277898-b62b-4878-8632-09d29756a2ff</v>
    <v>536870912</v>
    <v>1</v>
    <v>US-NJ</v>
    <v>743</v>
    <v>744</v>
    <v>745</v>
    <v>5</v>
    <v>New Jersey is a state situated within both the Mid-Atlantic and Northeastern regions of the United States. It is the most densely populated of all 50 U.S. states, and is situated at the center of the Northeast megalopolis. New Jersey is bordered ...</v>
    <v>746</v>
    <v>747</v>
    <v>748</v>
    <v>749</v>
    <v>752</v>
    <v>753</v>
    <v>754</v>
    <v>755</v>
    <v>756</v>
    <v>New Jersey</v>
    <v>17</v>
    <v>270</v>
    <v>741</v>
    <v>19</v>
    <v>757</v>
    <v>326</v>
    <v>358</v>
    <v>758</v>
    <v>759</v>
    <v>760</v>
    <v>761</v>
    <v>247</v>
    <v>762</v>
    <v>29</v>
    <v>532</v>
    <v>353</v>
    <v>431</v>
    <v>223</v>
    <v>763</v>
    <v>195</v>
    <v>New Jersey</v>
    <v>mdp/vdpid/23117</v>
  </rv>
  <rv s="0">
    <fb>2117522</fb>
    <v>0</v>
  </rv>
  <rv s="1">
    <v>536870912</v>
    <v>New Mexico</v>
    <v>a16d3636-4349-41c7-a77e-89e34b26a8ad</v>
    <v>en-GB</v>
    <v>Map</v>
  </rv>
  <rv s="0">
    <fb>315194</fb>
    <v>0</v>
  </rv>
  <rv s="0">
    <fb>4863</fb>
    <v>0</v>
  </rv>
  <rv s="1">
    <v>536870912</v>
    <v>Santa Fe</v>
    <v>4b18f381-d510-4934-8a88-4507135c578d</v>
    <v>en-GB</v>
    <v>Map</v>
  </rv>
  <rv s="0">
    <fb>763603</fb>
    <v>0</v>
  </rv>
  <rv s="0">
    <fb>917568</fb>
    <v>0</v>
  </rv>
  <rv s="2">
    <v>28</v>
    <v>10</v>
    <v>130</v>
    <v>7</v>
    <v>0</v>
    <v>Image of New Mexico</v>
  </rv>
  <rv s="1">
    <v>536870912</v>
    <v>Albuquerque</v>
    <v>7fffaaf6-e694-4095-be90-f6492cadbd58</v>
    <v>en-GB</v>
    <v>Map</v>
  </rv>
  <rv s="1">
    <v>805306368</v>
    <v>Michelle Lujan Grisham (Governor)</v>
    <v>fe49b454-a2aa-4dfe-a1ba-763d379a487f</v>
    <v>en-GB</v>
    <v>Generic</v>
  </rv>
  <rv s="1">
    <v>805306368</v>
    <v>Howie Morales (Lieutenant governor)</v>
    <v>d94f2150-c331-242b-1da6-e02f93039204</v>
    <v>en-GB</v>
    <v>Generic</v>
  </rv>
  <rv s="3">
    <v>34</v>
  </rv>
  <rv s="4">
    <v>https://www.bing.com/search?q=new+mexico&amp;form=skydnc</v>
    <v>Learn more on Bing</v>
  </rv>
  <rv s="0">
    <fb>44963</fb>
    <v>12</v>
  </rv>
  <rv s="0">
    <fb>160300</fb>
    <v>12</v>
  </rv>
  <rv s="0">
    <fb>0.105</fb>
    <v>15</v>
  </rv>
  <rv s="0">
    <fb>0.26300000000000001</fb>
    <v>14</v>
  </rv>
  <rv s="0">
    <fb>0.48</fb>
    <v>14</v>
  </rv>
  <rv s="0">
    <fb>0.10099999999999999</fb>
    <v>14</v>
  </rv>
  <rv s="0">
    <fb>0.82499999999999996</fb>
    <v>14</v>
  </rv>
  <rv s="10">
    <v>#VALUE!</v>
    <v>133</v>
    <v>134</v>
    <v>New Mexico</v>
    <v>8</v>
    <v>9</v>
    <v>Map</v>
    <v>10</v>
    <v>11</v>
    <v>en-GB</v>
    <v>a16d3636-4349-41c7-a77e-89e34b26a8ad</v>
    <v>536870912</v>
    <v>1</v>
    <v>US-NM</v>
    <v>767</v>
    <v>768</v>
    <v>769</v>
    <v>5</v>
    <v>New Mexico is a state in the Southwestern United States. It is one of the Mountain States of the southern Rocky Mountains, sharing the Four Corners region with Utah, Colorado, and Arizona, and bordering Texas to the east and southeast, Oklahoma ...</v>
    <v>770</v>
    <v>771</v>
    <v>772</v>
    <v>773</v>
    <v>776</v>
    <v>777</v>
    <v>478</v>
    <v>778</v>
    <v>779</v>
    <v>New Mexico</v>
    <v>507</v>
    <v>765</v>
    <v>609</v>
    <v>182</v>
    <v>780</v>
    <v>19</v>
    <v>781</v>
    <v>734</v>
    <v>155</v>
    <v>433</v>
    <v>782</v>
    <v>434</v>
    <v>159</v>
    <v>783</v>
    <v>86</v>
    <v>66</v>
    <v>122</v>
    <v>784</v>
    <v>New Mexico</v>
    <v>mdp/vdpid/23132</v>
  </rv>
  <rv s="0">
    <fb>20201249</fb>
    <v>0</v>
  </rv>
  <rv s="1">
    <v>536870912</v>
    <v>New York</v>
    <v>caeb7b9a-f5d7-4686-8fb5-cf7628296b13</v>
    <v>en-GB</v>
    <v>Map</v>
  </rv>
  <rv s="0">
    <fb>141300</fb>
    <v>0</v>
  </rv>
  <rv s="0">
    <fb>33711</fb>
    <v>0</v>
  </rv>
  <rv s="1">
    <v>536870912</v>
    <v>Albany</v>
    <v>62ca8245-972e-448d-af38-345d4a958798</v>
    <v>en-GB</v>
    <v>Map</v>
  </rv>
  <rv s="0">
    <fb>7262279</fb>
    <v>0</v>
  </rv>
  <rv s="0">
    <fb>8231687</fb>
    <v>0</v>
  </rv>
  <rv s="2">
    <v>29</v>
    <v>10</v>
    <v>135</v>
    <v>7</v>
    <v>0</v>
    <v>Image of New York</v>
  </rv>
  <rv s="1">
    <v>536870912</v>
    <v>New York City</v>
    <v>60d5dc2b-c915-460b-b722-c9e3485499ca</v>
    <v>en-GB</v>
    <v>Map</v>
  </rv>
  <rv s="1">
    <v>805306368</v>
    <v>Kathy Hochul (Governor)</v>
    <v>df92839d-3205-3454-b70c-aeefc37041a6</v>
    <v>en-GB</v>
    <v>Generic</v>
  </rv>
  <rv s="1">
    <v>805306368</v>
    <v>Antonio Delgado (Lieutenant governor)</v>
    <v>c20a119d-42bf-2146-a5a5-f4ec19b8a648</v>
    <v>en-GB</v>
    <v>Generic</v>
  </rv>
  <rv s="3">
    <v>35</v>
  </rv>
  <rv s="4">
    <v>https://www.bing.com/search?q=new+york+state&amp;form=skydnc</v>
    <v>Learn more on Bing</v>
  </rv>
  <rv s="0">
    <fb>1132</fb>
    <v>12</v>
  </rv>
  <rv s="0">
    <fb>59269</fb>
    <v>12</v>
  </rv>
  <rv s="0">
    <fb>283400</fb>
    <v>12</v>
  </rv>
  <rv s="0">
    <fb>0.34200000000000003</fb>
    <v>14</v>
  </rv>
  <rv s="0">
    <fb>0.17600000000000002</fb>
    <v>14</v>
  </rv>
  <rv s="0">
    <fb>0.85599999999999998</fb>
    <v>14</v>
  </rv>
  <rv s="0">
    <fb>0.63300000000000001</fb>
    <v>14</v>
  </rv>
  <rv s="0">
    <fb>0.70099999999999996</fb>
    <v>14</v>
  </rv>
  <rv s="7">
    <v>#VALUE!</v>
    <v>138</v>
    <v>37</v>
    <v>New York</v>
    <v>8</v>
    <v>9</v>
    <v>Map</v>
    <v>10</v>
    <v>11</v>
    <v>en-GB</v>
    <v>caeb7b9a-f5d7-4686-8fb5-cf7628296b13</v>
    <v>536870912</v>
    <v>1</v>
    <v>US-NY</v>
    <v>788</v>
    <v>789</v>
    <v>790</v>
    <v>5</v>
    <v>New York, sometimes called New York State, is a state in the Northeastern United States. A Mid-Atlantic state, New York borders New England, and has an international border with Canada. With almost 19.6 million residents, it is the fourth-most ...</v>
    <v>791</v>
    <v>792</v>
    <v>793</v>
    <v>794</v>
    <v>797</v>
    <v>798</v>
    <v>799</v>
    <v>800</v>
    <v>801</v>
    <v>New York</v>
    <v>241</v>
    <v>786</v>
    <v>333</v>
    <v>757</v>
    <v>88</v>
    <v>278</v>
    <v>802</v>
    <v>803</v>
    <v>458</v>
    <v>804</v>
    <v>481</v>
    <v>805</v>
    <v>29</v>
    <v>296</v>
    <v>379</v>
    <v>157</v>
    <v>33</v>
    <v>806</v>
    <v>195</v>
    <v>New York</v>
    <v>mdp/vdpid/23161</v>
  </rv>
  <rv s="0">
    <fb>10439388</fb>
    <v>0</v>
  </rv>
  <rv s="1">
    <v>536870912</v>
    <v>North Carolina</v>
    <v>9e2bf053-dd80-4646-8f26-65075e7085c0</v>
    <v>en-GB</v>
    <v>Map</v>
  </rv>
  <rv s="0">
    <fb>139390</fb>
    <v>0</v>
  </rv>
  <rv s="0">
    <fb>60550</fb>
    <v>0</v>
  </rv>
  <rv s="1">
    <v>536870912</v>
    <v>Raleigh</v>
    <v>7b706445-83c5-46a4-bb70-cff23cd555d3</v>
    <v>en-GB</v>
    <v>Map</v>
  </rv>
  <rv s="0">
    <fb>3775581</fb>
    <v>0</v>
  </rv>
  <rv s="0">
    <fb>4540498</fb>
    <v>0</v>
  </rv>
  <rv s="2">
    <v>30</v>
    <v>10</v>
    <v>139</v>
    <v>7</v>
    <v>0</v>
    <v>Image of North Carolina</v>
  </rv>
  <rv s="1">
    <v>536870912</v>
    <v>Charlotte</v>
    <v>e6558399-4151-4390-ad12-f2a72b268ce7</v>
    <v>en-GB</v>
    <v>Map</v>
  </rv>
  <rv s="1">
    <v>805306368</v>
    <v>Roy Cooper (Governor)</v>
    <v>820bd6b0-5fb7-750e-f669-ed2a8611d0dd</v>
    <v>en-GB</v>
    <v>Generic</v>
  </rv>
  <rv s="1">
    <v>805306368</v>
    <v>Mark Robinson (Lieutenant governor)</v>
    <v>d93d9a6d-8231-1646-b92c-00ca50d3db23</v>
    <v>en-GB</v>
    <v>Generic</v>
  </rv>
  <rv s="3">
    <v>36</v>
  </rv>
  <rv s="4">
    <v>https://www.bing.com/search?q=north+carolina&amp;form=skydnc</v>
    <v>Learn more on Bing</v>
  </rv>
  <rv s="0">
    <fb>797</fb>
    <v>12</v>
  </rv>
  <rv s="0">
    <fb>46868</fb>
    <v>12</v>
  </rv>
  <rv s="0">
    <fb>154900</fb>
    <v>12</v>
  </rv>
  <rv s="0">
    <fb>2.54</fb>
    <v>13</v>
  </rv>
  <rv s="0">
    <fb>0.151</fb>
    <v>14</v>
  </rv>
  <rv s="0">
    <fb>0.28399999999999997</fb>
    <v>14</v>
  </rv>
  <rv s="0">
    <fb>0.221</fb>
    <v>14</v>
  </rv>
  <rv s="0">
    <fb>0.61799999999999999</fb>
    <v>14</v>
  </rv>
  <rv s="0">
    <fb>0.22800000000000001</fb>
    <v>14</v>
  </rv>
  <rv s="0">
    <fb>0.71200000000000008</fb>
    <v>14</v>
  </rv>
  <rv s="5">
    <v>#VALUE!</v>
    <v>142</v>
    <v>6</v>
    <v>North Carolina</v>
    <v>8</v>
    <v>9</v>
    <v>Map</v>
    <v>10</v>
    <v>11</v>
    <v>en-GB</v>
    <v>9e2bf053-dd80-4646-8f26-65075e7085c0</v>
    <v>536870912</v>
    <v>1</v>
    <v>US-NC</v>
    <v>810</v>
    <v>811</v>
    <v>812</v>
    <v>5</v>
    <v>North Carolina is a state in the Southeastern region of the United States. The state is the 28th-largest and 9th-most populous of the United States. It is bordered by Virginia to the north, the Atlantic Ocean to the east, South Carolina to the ...</v>
    <v>813</v>
    <v>814</v>
    <v>815</v>
    <v>816</v>
    <v>819</v>
    <v>820</v>
    <v>821</v>
    <v>822</v>
    <v>823</v>
    <v>North Carolina</v>
    <v>17</v>
    <v>824</v>
    <v>808</v>
    <v>97</v>
    <v>825</v>
    <v>151</v>
    <v>244</v>
    <v>826</v>
    <v>827</v>
    <v>588</v>
    <v>360</v>
    <v>662</v>
    <v>828</v>
    <v>29</v>
    <v>242</v>
    <v>353</v>
    <v>829</v>
    <v>33</v>
    <v>830</v>
    <v>195</v>
    <v>North Carolina</v>
    <v>mdp/vdpid/23611</v>
  </rv>
  <rv s="0">
    <fb>779094</fb>
    <v>0</v>
  </rv>
  <rv s="1">
    <v>536870912</v>
    <v>North Dakota</v>
    <v>77fbc744-3efe-4aa9-9e8e-f8034f06b941</v>
    <v>en-GB</v>
    <v>Map</v>
  </rv>
  <rv s="0">
    <fb>183108</fb>
    <v>0</v>
  </rv>
  <rv s="0">
    <fb>3981</fb>
    <v>0</v>
  </rv>
  <rv s="1">
    <v>536870912</v>
    <v>Bismarck</v>
    <v>9fa1be97-4895-ee5c-303c-a38472229e49</v>
    <v>en-GB</v>
    <v>Map</v>
  </rv>
  <rv s="0">
    <fb>299638</fb>
    <v>0</v>
  </rv>
  <rv s="0">
    <fb>368624</fb>
    <v>0</v>
  </rv>
  <rv s="2">
    <v>31</v>
    <v>10</v>
    <v>143</v>
    <v>7</v>
    <v>0</v>
    <v>Image of North Dakota</v>
  </rv>
  <rv s="1">
    <v>536870912</v>
    <v>Fargo</v>
    <v>4886dae3-b8ea-4b19-b601-d775aa06fa2d</v>
    <v>en-GB</v>
    <v>Map</v>
  </rv>
  <rv s="1">
    <v>805306368</v>
    <v>Doug Burgum (Governor)</v>
    <v>bb103f6f-7e47-352a-494f-2d7f17bb6a39</v>
    <v>en-GB</v>
    <v>Generic</v>
  </rv>
  <rv s="1">
    <v>805306368</v>
    <v>Tammy Miller (Lieutenant governor)</v>
    <v>07b3e532-f0a1-1ae2-81bc-999d3e0c75a9</v>
    <v>en-GB</v>
    <v>Generic</v>
  </rv>
  <rv s="3">
    <v>37</v>
  </rv>
  <rv s="4">
    <v>https://www.bing.com/search?q=north+dakota&amp;form=skydnc</v>
    <v>Learn more on Bing</v>
  </rv>
  <rv s="0">
    <fb>709</fb>
    <v>12</v>
  </rv>
  <rv s="0">
    <fb>57181</fb>
    <v>12</v>
  </rv>
  <rv s="0">
    <fb>153800</fb>
    <v>12</v>
  </rv>
  <rv s="0">
    <fb>2.3199999999999998</fb>
    <v>13</v>
  </rv>
  <rv s="0">
    <fb>0.127</fb>
    <v>14</v>
  </rv>
  <rv s="0">
    <fb>5.5E-2</fb>
    <v>15</v>
  </rv>
  <rv s="0">
    <fb>0.27699999999999997</fb>
    <v>14</v>
  </rv>
  <rv s="0">
    <fb>0.91700000000000004</fb>
    <v>14</v>
  </rv>
  <rv s="0">
    <fb>0.69299999999999995</fb>
    <v>14</v>
  </rv>
  <rv s="0">
    <fb>7.0000000000000007E-2</fb>
    <v>14</v>
  </rv>
  <rv s="3">
    <v>38</v>
  </rv>
  <rv s="5">
    <v>#VALUE!</v>
    <v>146</v>
    <v>6</v>
    <v>North Dakota</v>
    <v>8</v>
    <v>9</v>
    <v>Map</v>
    <v>10</v>
    <v>11</v>
    <v>en-GB</v>
    <v>77fbc744-3efe-4aa9-9e8e-f8034f06b941</v>
    <v>536870912</v>
    <v>1</v>
    <v>US-ND</v>
    <v>834</v>
    <v>835</v>
    <v>836</v>
    <v>5</v>
    <v>North Dakota is a U.S. state in the Upper Midwest, named after the indigenous Dakota Sioux. It is bordered by the Canadian provinces of Saskatchewan and Manitoba to the north and by the U.S. states of Minnesota to the east, South Dakota to the ...</v>
    <v>837</v>
    <v>838</v>
    <v>839</v>
    <v>840</v>
    <v>843</v>
    <v>844</v>
    <v>845</v>
    <v>846</v>
    <v>847</v>
    <v>North Dakota</v>
    <v>17</v>
    <v>848</v>
    <v>832</v>
    <v>849</v>
    <v>325</v>
    <v>850</v>
    <v>22</v>
    <v>851</v>
    <v>379</v>
    <v>152</v>
    <v>852</v>
    <v>25</v>
    <v>853</v>
    <v>29</v>
    <v>128</v>
    <v>353</v>
    <v>161</v>
    <v>854</v>
    <v>761</v>
    <v>855</v>
    <v>North Dakota</v>
    <v>mdp/vdpid/23624</v>
  </rv>
  <rv s="0">
    <fb>11799448</fb>
    <v>0</v>
  </rv>
  <rv s="1">
    <v>536870912</v>
    <v>Ohio</v>
    <v>6f3df7da-1ef6-48e3-b2b3-b5b5fce3e846</v>
    <v>en-GB</v>
    <v>Map</v>
  </rv>
  <rv s="0">
    <fb>116096</fb>
    <v>0</v>
  </rv>
  <rv s="0">
    <fb>22816</fb>
    <v>0</v>
  </rv>
  <rv s="1">
    <v>536870912</v>
    <v>Columbus</v>
    <v>5b78da0b-6447-4f71-92b2-f1fafe94ba51</v>
    <v>en-GB</v>
    <v>Map</v>
  </rv>
  <rv s="0">
    <fb>4585084</fb>
    <v>0</v>
  </rv>
  <rv s="0">
    <fb>5164361</fb>
    <v>0</v>
  </rv>
  <rv s="2">
    <v>32</v>
    <v>10</v>
    <v>147</v>
    <v>7</v>
    <v>0</v>
    <v>Image of Ohio</v>
  </rv>
  <rv s="1">
    <v>805306368</v>
    <v>Mike DeWine (Governor)</v>
    <v>ba3cf2bc-483c-6746-4369-a5b07e33c8ea</v>
    <v>en-GB</v>
    <v>Generic</v>
  </rv>
  <rv s="1">
    <v>805306368</v>
    <v>Jon Husted (Lieutenant governor)</v>
    <v>98c16a0c-0820-d45d-b6c8-e3b9090fb0f6</v>
    <v>en-GB</v>
    <v>Generic</v>
  </rv>
  <rv s="3">
    <v>39</v>
  </rv>
  <rv s="4">
    <v>https://www.bing.com/search?q=ohio&amp;form=skydnc</v>
    <v>Learn more on Bing</v>
  </rv>
  <rv s="0">
    <fb>730</fb>
    <v>12</v>
  </rv>
  <rv s="0">
    <fb>49429</fb>
    <v>12</v>
  </rv>
  <rv s="0">
    <fb>129900</fb>
    <v>12</v>
  </rv>
  <rv s="0">
    <fb>2.46</fb>
    <v>13</v>
  </rv>
  <rv s="0">
    <fb>0.159</fb>
    <v>14</v>
  </rv>
  <rv s="0">
    <fb>0.26100000000000001</fb>
    <v>14</v>
  </rv>
  <rv s="0">
    <fb>9.9000000000000005E-2</fb>
    <v>14</v>
  </rv>
  <rv s="0">
    <fb>0.22600000000000001</fb>
    <v>14</v>
  </rv>
  <rv s="0">
    <fb>0.82700000000000007</fb>
    <v>14</v>
  </rv>
  <rv s="7">
    <v>#VALUE!</v>
    <v>150</v>
    <v>37</v>
    <v>Ohio</v>
    <v>8</v>
    <v>9</v>
    <v>Map</v>
    <v>10</v>
    <v>11</v>
    <v>en-GB</v>
    <v>6f3df7da-1ef6-48e3-b2b3-b5b5fce3e846</v>
    <v>536870912</v>
    <v>1</v>
    <v>US-OH</v>
    <v>859</v>
    <v>860</v>
    <v>861</v>
    <v>5</v>
    <v>Ohio is a state in the Midwestern United States. Of the 50 U.S. states, it is the 34th-largest by area. With a population of nearly 11.8 million, Ohio is the seventh-most populous and tenth-most densely populated state. Its capital and largest ...</v>
    <v>862</v>
    <v>863</v>
    <v>864</v>
    <v>861</v>
    <v>867</v>
    <v>868</v>
    <v>869</v>
    <v>870</v>
    <v>871</v>
    <v>Ohio</v>
    <v>872</v>
    <v>857</v>
    <v>608</v>
    <v>873</v>
    <v>430</v>
    <v>353</v>
    <v>874</v>
    <v>849</v>
    <v>585</v>
    <v>689</v>
    <v>660</v>
    <v>805</v>
    <v>29</v>
    <v>875</v>
    <v>353</v>
    <v>876</v>
    <v>33</v>
    <v>877</v>
    <v>195</v>
    <v>Ohio</v>
    <v>mdp/vdpid/24230</v>
  </rv>
  <rv s="0">
    <fb>3959353</fb>
    <v>0</v>
  </rv>
  <rv s="1">
    <v>536870912</v>
    <v>Oklahoma</v>
    <v>cbcf556f-952a-4665-bb95-0500b27f9976</v>
    <v>en-GB</v>
    <v>Map</v>
  </rv>
  <rv s="0">
    <fb>181195</fb>
    <v>0</v>
  </rv>
  <rv s="0">
    <fb>12092</fb>
    <v>0</v>
  </rv>
  <rv s="1">
    <v>536870912</v>
    <v>Oklahoma City</v>
    <v>59d212a0-2f5f-4681-a7a0-a8a6e25853e1</v>
    <v>en-GB</v>
    <v>Map</v>
  </rv>
  <rv s="0">
    <fb>1455321</fb>
    <v>0</v>
  </rv>
  <rv s="0">
    <fb>1721045</fb>
    <v>0</v>
  </rv>
  <rv s="2">
    <v>33</v>
    <v>10</v>
    <v>151</v>
    <v>7</v>
    <v>0</v>
    <v>Image of Oklahoma</v>
  </rv>
  <rv s="1">
    <v>805306368</v>
    <v>Kevin Stitt (Governor)</v>
    <v>50460cc8-b10e-ddcd-8554-9a0e8a8aa526</v>
    <v>en-GB</v>
    <v>Generic</v>
  </rv>
  <rv s="1">
    <v>805306368</v>
    <v>Matt Pinnell (Lieutenant governor)</v>
    <v>189caae5-49b2-e53b-db23-b10a7ec5d36b</v>
    <v>en-GB</v>
    <v>Generic</v>
  </rv>
  <rv s="3">
    <v>40</v>
  </rv>
  <rv s="4">
    <v>https://www.bing.com/search?q=oklahoma&amp;form=skydnc</v>
    <v>Learn more on Bing</v>
  </rv>
  <rv s="0">
    <fb>727</fb>
    <v>12</v>
  </rv>
  <rv s="0">
    <fb>46879</fb>
    <v>12</v>
  </rv>
  <rv s="0">
    <fb>117900</fb>
    <v>12</v>
  </rv>
  <rv s="0">
    <fb>9.0999999999999998E-2</fb>
    <v>15</v>
  </rv>
  <rv s="0">
    <fb>7.8E-2</fb>
    <v>14</v>
  </rv>
  <rv s="0">
    <fb>0.61099999999999999</fb>
    <v>14</v>
  </rv>
  <rv s="0">
    <fb>0.113</fb>
    <v>14</v>
  </rv>
  <rv s="0">
    <fb>0.24600000000000002</fb>
    <v>14</v>
  </rv>
  <rv s="0">
    <fb>0.748</fb>
    <v>14</v>
  </rv>
  <rv s="6">
    <v>#VALUE!</v>
    <v>154</v>
    <v>20</v>
    <v>Oklahoma</v>
    <v>8</v>
    <v>9</v>
    <v>Map</v>
    <v>10</v>
    <v>11</v>
    <v>en-GB</v>
    <v>cbcf556f-952a-4665-bb95-0500b27f9976</v>
    <v>536870912</v>
    <v>1</v>
    <v>US-OK</v>
    <v>881</v>
    <v>882</v>
    <v>883</v>
    <v>5</v>
    <v>Oklahoma is a state in the South Central region of the United States, bordered by the state of Texas to the south and west, Kansas to the north, Missouri to the northeast, Arkansas to the east, New Mexico to the west, and Colorado to the ...</v>
    <v>884</v>
    <v>885</v>
    <v>886</v>
    <v>883</v>
    <v>889</v>
    <v>890</v>
    <v>891</v>
    <v>892</v>
    <v>893</v>
    <v>Oklahoma</v>
    <v>17</v>
    <v>181</v>
    <v>879</v>
    <v>184</v>
    <v>120</v>
    <v>894</v>
    <v>192</v>
    <v>354</v>
    <v>895</v>
    <v>565</v>
    <v>248</v>
    <v>783</v>
    <v>896</v>
    <v>159</v>
    <v>897</v>
    <v>33</v>
    <v>898</v>
    <v>405</v>
    <v>899</v>
    <v>Oklahoma</v>
    <v>mdp/vdpid/24293</v>
  </rv>
  <rv s="0">
    <fb>4237256</fb>
    <v>0</v>
  </rv>
  <rv s="1">
    <v>536870912</v>
    <v>Oregon</v>
    <v>cacd36fd-7c62-43e2-a632-64a2a1811933</v>
    <v>en-GB</v>
    <v>Map</v>
  </rv>
  <rv s="0">
    <fb>255026</fb>
    <v>0</v>
  </rv>
  <rv s="0">
    <fb>19586</fb>
    <v>0</v>
  </rv>
  <rv s="1">
    <v>536870912</v>
    <v>Salem</v>
    <v>181e3c46-a4b5-41c5-a74f-486f15e8dc58</v>
    <v>en-GB</v>
    <v>Map</v>
  </rv>
  <rv s="0">
    <fb>1533430</fb>
    <v>0</v>
  </rv>
  <rv s="0">
    <fb>1732786</fb>
    <v>0</v>
  </rv>
  <rv s="2">
    <v>34</v>
    <v>10</v>
    <v>155</v>
    <v>7</v>
    <v>0</v>
    <v>Image of Oregon</v>
  </rv>
  <rv s="1">
    <v>536870912</v>
    <v>Portland</v>
    <v>5658ef8a-9267-4851-b335-72bc82329a4e</v>
    <v>en-GB</v>
    <v>Map</v>
  </rv>
  <rv s="1">
    <v>805306368</v>
    <v>Tina Kotek (Governor)</v>
    <v>84ac333f-9a13-39da-fbda-a943cbce407a</v>
    <v>en-GB</v>
    <v>Generic</v>
  </rv>
  <rv s="1">
    <v>805306368</v>
    <v>LaVonne Griffin-Valade (Secretary of state)</v>
    <v>c08ed1c5-ad98-a2b1-4afe-142a4e29ee93</v>
    <v>en-GB</v>
    <v>Generic</v>
  </rv>
  <rv s="3">
    <v>41</v>
  </rv>
  <rv s="4">
    <v>https://www.bing.com/search?q=oregon&amp;form=skydnc</v>
    <v>Learn more on Bing</v>
  </rv>
  <rv s="0">
    <fb>51243</fb>
    <v>12</v>
  </rv>
  <rv s="0">
    <fb>2.5099999999999998</fb>
    <v>13</v>
  </rv>
  <rv s="0">
    <fb>1.8000000000000002E-2</fb>
    <v>15</v>
  </rv>
  <rv s="0">
    <fb>0.308</fb>
    <v>14</v>
  </rv>
  <rv s="0">
    <fb>0.621</fb>
    <v>14</v>
  </rv>
  <rv s="0">
    <fb>3.7000000000000005E-2</fb>
    <v>14</v>
  </rv>
  <rv s="0">
    <fb>0.214</fb>
    <v>14</v>
  </rv>
  <rv s="0">
    <fb>0.87599999999999989</fb>
    <v>14</v>
  </rv>
  <rv s="7">
    <v>#VALUE!</v>
    <v>158</v>
    <v>37</v>
    <v>Oregon</v>
    <v>8</v>
    <v>9</v>
    <v>Map</v>
    <v>10</v>
    <v>11</v>
    <v>en-GB</v>
    <v>cacd36fd-7c62-43e2-a632-64a2a1811933</v>
    <v>536870912</v>
    <v>1</v>
    <v>US-OR</v>
    <v>903</v>
    <v>904</v>
    <v>905</v>
    <v>5</v>
    <v>Oregon is a state in the Pacific Northwest region of the United States. Oregon is a part of the Western United States, with the Columbia River delineating much of Oregon's northern boundary with Washington, while the Snake River delineates much ...</v>
    <v>906</v>
    <v>907</v>
    <v>908</v>
    <v>909</v>
    <v>912</v>
    <v>913</v>
    <v>321</v>
    <v>914</v>
    <v>732</v>
    <v>Oregon</v>
    <v>915</v>
    <v>901</v>
    <v>128</v>
    <v>54</v>
    <v>916</v>
    <v>683</v>
    <v>917</v>
    <v>353</v>
    <v>875</v>
    <v>535</v>
    <v>849</v>
    <v>918</v>
    <v>558</v>
    <v>149</v>
    <v>919</v>
    <v>920</v>
    <v>382</v>
    <v>921</v>
    <v>132</v>
    <v>Oregon</v>
    <v>mdp/vdpid/24561</v>
  </rv>
  <rv s="0">
    <fb>13002700</fb>
    <v>0</v>
  </rv>
  <rv s="1">
    <v>536870912</v>
    <v>Pennsylvania</v>
    <v>6304580e-c803-4266-818a-971619176547</v>
    <v>en-GB</v>
    <v>Map</v>
  </rv>
  <rv s="0">
    <fb>119283</fb>
    <v>0</v>
  </rv>
  <rv s="0">
    <fb>23303</fb>
    <v>0</v>
  </rv>
  <rv s="1">
    <v>536870912</v>
    <v>Harrisburg</v>
    <v>c0411c8e-89cf-5f47-d2f3-d5e52d320fff</v>
    <v>en-GB</v>
    <v>Map</v>
  </rv>
  <rv s="0">
    <fb>4958859</fb>
    <v>0</v>
  </rv>
  <rv s="0">
    <fb>5612002</fb>
    <v>0</v>
  </rv>
  <rv s="2">
    <v>35</v>
    <v>10</v>
    <v>159</v>
    <v>7</v>
    <v>0</v>
    <v>Image of Pennsylvania</v>
  </rv>
  <rv s="1">
    <v>536870912</v>
    <v>Philadelphia</v>
    <v>020d4bbf-2971-4236-b87d-c3ec1d7f851c</v>
    <v>en-GB</v>
    <v>Map</v>
  </rv>
  <rv s="1">
    <v>805306368</v>
    <v>Josh Shapiro (Governor)</v>
    <v>53262225-ea14-3f9e-bd31-7e9b978d5e27</v>
    <v>en-GB</v>
    <v>Generic</v>
  </rv>
  <rv s="1">
    <v>805306368</v>
    <v>Austin Davis (Lieutenant governor)</v>
    <v>9d043ecc-c40b-67e4-0b39-b0df6bdd7dec</v>
    <v>en-GB</v>
    <v>Generic</v>
  </rv>
  <rv s="3">
    <v>42</v>
  </rv>
  <rv s="4">
    <v>https://www.bing.com/search?q=pennsylvania&amp;form=skydnc</v>
    <v>Learn more on Bing</v>
  </rv>
  <rv s="0">
    <fb>840</fb>
    <v>12</v>
  </rv>
  <rv s="0">
    <fb>53599</fb>
    <v>12</v>
  </rv>
  <rv s="0">
    <fb>166000</fb>
    <v>12</v>
  </rv>
  <rv s="0">
    <fb>0.28600000000000003</fb>
    <v>14</v>
  </rv>
  <rv s="0">
    <fb>0.11699999999999999</fb>
    <v>14</v>
  </rv>
  <rv s="0">
    <fb>0.628</fb>
    <v>14</v>
  </rv>
  <rv s="0">
    <fb>0.21</fb>
    <v>14</v>
  </rv>
  <rv s="0">
    <fb>5.5999999999999994E-2</fb>
    <v>14</v>
  </rv>
  <rv s="0">
    <fb>0.82599999999999996</fb>
    <v>14</v>
  </rv>
  <rv s="5">
    <v>#VALUE!</v>
    <v>162</v>
    <v>6</v>
    <v>Pennsylvania</v>
    <v>8</v>
    <v>9</v>
    <v>Map</v>
    <v>10</v>
    <v>11</v>
    <v>en-GB</v>
    <v>6304580e-c803-4266-818a-971619176547</v>
    <v>536870912</v>
    <v>1</v>
    <v>US-PA</v>
    <v>925</v>
    <v>926</v>
    <v>927</v>
    <v>5</v>
    <v>Pennsylvania, officially the Commonwealth of Pennsylvania, is a state spanning the Mid-Atlantic, Northeastern, Appalachian, and Great Lakes regions of the United States. Pennsylvania borders Delaware to its southeast, Maryland to its south, West ...</v>
    <v>928</v>
    <v>929</v>
    <v>930</v>
    <v>931</v>
    <v>934</v>
    <v>935</v>
    <v>936</v>
    <v>937</v>
    <v>938</v>
    <v>Pennsylvania</v>
    <v>17</v>
    <v>584</v>
    <v>923</v>
    <v>658</v>
    <v>214</v>
    <v>352</v>
    <v>56</v>
    <v>939</v>
    <v>940</v>
    <v>67</v>
    <v>664</v>
    <v>128</v>
    <v>941</v>
    <v>29</v>
    <v>513</v>
    <v>333</v>
    <v>942</v>
    <v>943</v>
    <v>944</v>
    <v>195</v>
    <v>Pennsylvania</v>
    <v>mdp/vdpid/25623</v>
  </rv>
  <rv s="0">
    <fb>1097379</fb>
    <v>0</v>
  </rv>
  <rv s="1">
    <v>536870912</v>
    <v>Rhode Island</v>
    <v>65a08f52-b469-4f7c-8353-9b3c0b2a5752</v>
    <v>en-GB</v>
    <v>Map</v>
  </rv>
  <rv s="0">
    <fb>3144.2455650000002</fb>
    <v>0</v>
  </rv>
  <rv s="0">
    <fb>1226</fb>
    <v>0</v>
  </rv>
  <rv s="1">
    <v>536870912</v>
    <v>Providence</v>
    <v>956379de-1782-455c-b2d8-1ba81c8965f1</v>
    <v>en-GB</v>
    <v>Map</v>
  </rv>
  <rv s="0">
    <fb>410602</fb>
    <v>0</v>
  </rv>
  <rv s="0">
    <fb>462589</fb>
    <v>0</v>
  </rv>
  <rv s="2">
    <v>36</v>
    <v>10</v>
    <v>163</v>
    <v>7</v>
    <v>0</v>
    <v>Image of Rhode Island</v>
  </rv>
  <rv s="1">
    <v>805306368</v>
    <v>Dan McKee (Governor)</v>
    <v>dbda6271-5323-1082-afca-f6c640e2a2a2</v>
    <v>en-GB</v>
    <v>Generic</v>
  </rv>
  <rv s="1">
    <v>805306368</v>
    <v>Sabina Matos (Lieutenant governor)</v>
    <v>9b5119d4-a14a-3b55-5548-376bb727ab80</v>
    <v>en-GB</v>
    <v>Generic</v>
  </rv>
  <rv s="3">
    <v>43</v>
  </rv>
  <rv s="4">
    <v>https://www.bing.com/search?q=rhode+island&amp;form=skydnc</v>
    <v>Learn more on Bing</v>
  </rv>
  <rv s="0">
    <fb>925</fb>
    <v>12</v>
  </rv>
  <rv s="0">
    <fb>56852</fb>
    <v>12</v>
  </rv>
  <rv s="0">
    <fb>238000</fb>
    <v>12</v>
  </rv>
  <rv s="0">
    <fb>0.31900000000000001</fb>
    <v>14</v>
  </rv>
  <rv s="0">
    <fb>0.86199999999999999</fb>
    <v>14</v>
  </rv>
  <rv s="0">
    <fb>0.14400000000000002</fb>
    <v>14</v>
  </rv>
  <rv s="0">
    <fb>0.65500000000000003</fb>
    <v>14</v>
  </rv>
  <rv s="0">
    <fb>0.2</fb>
    <v>14</v>
  </rv>
  <rv s="7">
    <v>#VALUE!</v>
    <v>166</v>
    <v>37</v>
    <v>Rhode Island</v>
    <v>8</v>
    <v>9</v>
    <v>Map</v>
    <v>10</v>
    <v>11</v>
    <v>en-GB</v>
    <v>65a08f52-b469-4f7c-8353-9b3c0b2a5752</v>
    <v>536870912</v>
    <v>1</v>
    <v>US-RI</v>
    <v>948</v>
    <v>949</v>
    <v>950</v>
    <v>5</v>
    <v>Rhode Island is a state in the New England region of the Northeastern United States. It is the smallest U.S. state by area and the seventh-least populous, with slightly fewer than 1.1 million residents as of 2020; but Rhode Island has grown at ...</v>
    <v>951</v>
    <v>952</v>
    <v>953</v>
    <v>950</v>
    <v>956</v>
    <v>957</v>
    <v>958</v>
    <v>959</v>
    <v>960</v>
    <v>Rhode Island</v>
    <v>872</v>
    <v>946</v>
    <v>63</v>
    <v>378</v>
    <v>88</v>
    <v>660</v>
    <v>961</v>
    <v>383</v>
    <v>118</v>
    <v>962</v>
    <v>963</v>
    <v>964</v>
    <v>159</v>
    <v>708</v>
    <v>734</v>
    <v>965</v>
    <v>193</v>
    <v>91</v>
    <v>195</v>
    <v>Rhode Island</v>
    <v>mdp/vdpid/27664</v>
  </rv>
  <rv s="0">
    <fb>5118425</fb>
    <v>0</v>
  </rv>
  <rv s="1">
    <v>536870912</v>
    <v>South Carolina</v>
    <v>810015e8-b10b-4232-9e2c-de87a67bd26e</v>
    <v>en-GB</v>
    <v>Map</v>
  </rv>
  <rv s="0">
    <fb>82931</fb>
    <v>0</v>
  </rv>
  <rv s="0">
    <fb>32165</fb>
    <v>0</v>
  </rv>
  <rv s="1">
    <v>536870912</v>
    <v>Columbia</v>
    <v>0c8f6663-0a97-4263-b3e1-3cfe0b623552</v>
    <v>en-GB</v>
    <v>Map</v>
  </rv>
  <rv s="0">
    <fb>1815094</fb>
    <v>0</v>
  </rv>
  <rv s="0">
    <fb>2236153</fb>
    <v>0</v>
  </rv>
  <rv s="2">
    <v>37</v>
    <v>10</v>
    <v>167</v>
    <v>7</v>
    <v>0</v>
    <v>Image of South Carolina</v>
  </rv>
  <rv s="1">
    <v>536870912</v>
    <v>Charleston</v>
    <v>cebb4aca-ea5b-40ca-99c1-dba28163d54a</v>
    <v>en-GB</v>
    <v>Map</v>
  </rv>
  <rv s="1">
    <v>805306368</v>
    <v>Henry McMaster (Governor)</v>
    <v>1ee8a17e-7bdf-e76f-f39e-5653239f88dd</v>
    <v>en-GB</v>
    <v>Generic</v>
  </rv>
  <rv s="1">
    <v>805306368</v>
    <v>Pamela Evette (Lieutenant governor)</v>
    <v>1aea5f86-6de3-0add-dabd-d5ae03afe8a6</v>
    <v>en-GB</v>
    <v>Generic</v>
  </rv>
  <rv s="3">
    <v>44</v>
  </rv>
  <rv s="4">
    <v>https://www.bing.com/search?q=south+carolina&amp;form=skydnc</v>
    <v>Learn more on Bing</v>
  </rv>
  <rv s="0">
    <fb>790</fb>
    <v>12</v>
  </rv>
  <rv s="0">
    <fb>45483</fb>
    <v>12</v>
  </rv>
  <rv s="0">
    <fb>139900</fb>
    <v>12</v>
  </rv>
  <rv s="0">
    <fb>2.56</fb>
    <v>13</v>
  </rv>
  <rv s="0">
    <fb>0.16200000000000001</fb>
    <v>14</v>
  </rv>
  <rv s="0">
    <fb>0.25800000000000001</fb>
    <v>14</v>
  </rv>
  <rv s="0">
    <fb>0.27600000000000002</fb>
    <v>14</v>
  </rv>
  <rv s="0">
    <fb>0.60099999999999998</fb>
    <v>14</v>
  </rv>
  <rv s="0">
    <fb>0.68400000000000005</fb>
    <v>14</v>
  </rv>
  <rv s="5">
    <v>#VALUE!</v>
    <v>170</v>
    <v>6</v>
    <v>South Carolina</v>
    <v>8</v>
    <v>9</v>
    <v>Map</v>
    <v>10</v>
    <v>11</v>
    <v>en-GB</v>
    <v>810015e8-b10b-4232-9e2c-de87a67bd26e</v>
    <v>536870912</v>
    <v>1</v>
    <v>US-SC</v>
    <v>969</v>
    <v>970</v>
    <v>971</v>
    <v>5</v>
    <v>South Carolina is a state in the coastal Southeastern region of the United States. It is bordered to the north by North Carolina, to the southeast by the Atlantic Ocean, and to the southwest by Georgia across the Savannah River. Along with North ...</v>
    <v>972</v>
    <v>973</v>
    <v>974</v>
    <v>975</v>
    <v>978</v>
    <v>979</v>
    <v>980</v>
    <v>981</v>
    <v>982</v>
    <v>South Carolina</v>
    <v>17</v>
    <v>983</v>
    <v>967</v>
    <v>687</v>
    <v>984</v>
    <v>183</v>
    <v>31</v>
    <v>985</v>
    <v>986</v>
    <v>58</v>
    <v>804</v>
    <v>327</v>
    <v>987</v>
    <v>29</v>
    <v>563</v>
    <v>384</v>
    <v>431</v>
    <v>223</v>
    <v>988</v>
    <v>195</v>
    <v>South Carolina</v>
    <v>mdp/vdpid/31410</v>
  </rv>
  <rv s="0">
    <fb>886667</fb>
    <v>0</v>
  </rv>
  <rv s="1">
    <v>536870912</v>
    <v>South Dakota</v>
    <v>9cee0b65-d357-479e-a066-31c634648f47</v>
    <v>en-GB</v>
    <v>Map</v>
  </rv>
  <rv s="0">
    <fb>199729</fb>
    <v>0</v>
  </rv>
  <rv s="0">
    <fb>5686</fb>
    <v>0</v>
  </rv>
  <rv s="1">
    <v>536870912</v>
    <v>Pierre</v>
    <v>20a86e52-87b3-4ee4-3068-41c956ee1f18</v>
    <v>en-GB</v>
    <v>Map</v>
  </rv>
  <rv s="0">
    <fb>330858</fb>
    <v>0</v>
  </rv>
  <rv s="0">
    <fb>383838</fb>
    <v>0</v>
  </rv>
  <rv s="2">
    <v>38</v>
    <v>10</v>
    <v>171</v>
    <v>7</v>
    <v>0</v>
    <v>Image of South Dakota</v>
  </rv>
  <rv s="1">
    <v>536870912</v>
    <v>Sioux Falls</v>
    <v>d9fcdc7f-1917-4bcf-9998-253d9b343f3e</v>
    <v>en-GB</v>
    <v>Map</v>
  </rv>
  <rv s="1">
    <v>805306368</v>
    <v>Kristi Noem (Governor)</v>
    <v>56bda37d-10af-7f67-23d6-ee1f15972a67</v>
    <v>en-GB</v>
    <v>Generic</v>
  </rv>
  <rv s="1">
    <v>805306368</v>
    <v>Larry Rhoden (Lieutenant governor)</v>
    <v>3b700e60-1a5b-4b28-86a6-ec5c548d05d5</v>
    <v>en-GB</v>
    <v>Generic</v>
  </rv>
  <rv s="3">
    <v>45</v>
  </rv>
  <rv s="4">
    <v>https://www.bing.com/search?q=south+dakota&amp;form=skydnc</v>
    <v>Learn more on Bing</v>
  </rv>
  <rv s="0">
    <fb>655</fb>
    <v>12</v>
  </rv>
  <rv s="0">
    <fb>50957</fb>
    <v>12</v>
  </rv>
  <rv s="0">
    <fb>140500</fb>
    <v>12</v>
  </rv>
  <rv s="0">
    <fb>2.4500000000000002</fb>
    <v>13</v>
  </rv>
  <rv s="0">
    <fb>8.900000000000001E-2</fb>
    <v>15</v>
  </rv>
  <rv s="0">
    <fb>0.90900000000000003</fb>
    <v>14</v>
  </rv>
  <rv s="0">
    <fb>0.68599999999999994</fb>
    <v>14</v>
  </rv>
  <rv s="0">
    <fb>0.85499999999999998</fb>
    <v>14</v>
  </rv>
  <rv s="5">
    <v>#VALUE!</v>
    <v>174</v>
    <v>6</v>
    <v>South Dakota</v>
    <v>8</v>
    <v>9</v>
    <v>Map</v>
    <v>10</v>
    <v>11</v>
    <v>en-GB</v>
    <v>9cee0b65-d357-479e-a066-31c634648f47</v>
    <v>536870912</v>
    <v>1</v>
    <v>US-SD</v>
    <v>992</v>
    <v>993</v>
    <v>994</v>
    <v>5</v>
    <v>South Dakota is a U.S. state in the North Central region of the United States. It is also part of the Great Plains. South Dakota is named after the Dakota Sioux tribe, which comprises a large portion of the population with nine reservations ...</v>
    <v>995</v>
    <v>996</v>
    <v>997</v>
    <v>998</v>
    <v>1001</v>
    <v>1002</v>
    <v>1003</v>
    <v>1004</v>
    <v>1005</v>
    <v>South Dakota</v>
    <v>17</v>
    <v>1006</v>
    <v>990</v>
    <v>67</v>
    <v>20</v>
    <v>1007</v>
    <v>22</v>
    <v>123</v>
    <v>384</v>
    <v>559</v>
    <v>1008</v>
    <v>660</v>
    <v>1009</v>
    <v>29</v>
    <v>53</v>
    <v>192</v>
    <v>898</v>
    <v>191</v>
    <v>1010</v>
    <v>855</v>
    <v>South Dakota</v>
    <v>mdp/vdpid/31418</v>
  </rv>
  <rv s="0">
    <fb>6910840</fb>
    <v>0</v>
  </rv>
  <rv s="1">
    <v>536870912</v>
    <v>Tennessee</v>
    <v>9bbc9c72-1bf1-4ef6-b66d-a6cdef70f4f3</v>
    <v>en-GB</v>
    <v>Map</v>
  </rv>
  <rv s="0">
    <fb>109247</fb>
    <v>0</v>
  </rv>
  <rv s="0">
    <fb>36157</fb>
    <v>0</v>
  </rv>
  <rv s="1">
    <v>536870912</v>
    <v>Nashville</v>
    <v>e2accb9d-ccea-5b7c-7bbc-0db831476d61</v>
    <v>en-GB</v>
    <v>Map</v>
  </rv>
  <rv s="0">
    <fb>2504556</fb>
    <v>0</v>
  </rv>
  <rv s="0">
    <fb>2919671</fb>
    <v>0</v>
  </rv>
  <rv s="2">
    <v>39</v>
    <v>10</v>
    <v>175</v>
    <v>7</v>
    <v>0</v>
    <v>Image of Tennessee</v>
  </rv>
  <rv s="1">
    <v>805306368</v>
    <v>Bill Lee (Governor)</v>
    <v>c8026be6-06ae-4f73-a92b-038dc03243c9</v>
    <v>en-GB</v>
    <v>Generic</v>
  </rv>
  <rv s="1">
    <v>805306368</v>
    <v>Randy McNally (Lieutenant governor)</v>
    <v>eec243e8-886e-f143-44f8-d1a613dc6e71</v>
    <v>en-GB</v>
    <v>Generic</v>
  </rv>
  <rv s="3">
    <v>46</v>
  </rv>
  <rv s="4">
    <v>https://www.bing.com/search?q=tennessee&amp;form=skydnc</v>
    <v>Learn more on Bing</v>
  </rv>
  <rv s="0">
    <fb>764</fb>
    <v>12</v>
  </rv>
  <rv s="0">
    <fb>45219</fb>
    <v>12</v>
  </rv>
  <rv s="0">
    <fb>142100</fb>
    <v>12</v>
  </rv>
  <rv s="0">
    <fb>0.249</fb>
    <v>14</v>
  </rv>
  <rv s="0">
    <fb>0.17100000000000001</fb>
    <v>14</v>
  </rv>
  <rv s="0">
    <fb>0.61</fb>
    <v>14</v>
  </rv>
  <rv s="0">
    <fb>0.78799999999999992</fb>
    <v>14</v>
  </rv>
  <rv s="5">
    <v>#VALUE!</v>
    <v>178</v>
    <v>6</v>
    <v>Tennessee</v>
    <v>8</v>
    <v>9</v>
    <v>Map</v>
    <v>10</v>
    <v>11</v>
    <v>en-GB</v>
    <v>9bbc9c72-1bf1-4ef6-b66d-a6cdef70f4f3</v>
    <v>536870912</v>
    <v>1</v>
    <v>US-TN</v>
    <v>1014</v>
    <v>1015</v>
    <v>1016</v>
    <v>5</v>
    <v>Tennessee, officially the State of Tennessee, is a landlocked state in the Southeastern region of the United States. Tennessee is the 36th-largest by area and the 15th-most populous of the 50 states. It is bordered by Kentucky to the north, ...</v>
    <v>1017</v>
    <v>1018</v>
    <v>1019</v>
    <v>1016</v>
    <v>1022</v>
    <v>1023</v>
    <v>1024</v>
    <v>1025</v>
    <v>1026</v>
    <v>Tennessee</v>
    <v>17</v>
    <v>85</v>
    <v>1012</v>
    <v>58</v>
    <v>189</v>
    <v>352</v>
    <v>384</v>
    <v>1027</v>
    <v>1028</v>
    <v>58</v>
    <v>1010</v>
    <v>193</v>
    <v>1029</v>
    <v>29</v>
    <v>536</v>
    <v>384</v>
    <v>32</v>
    <v>300</v>
    <v>1030</v>
    <v>253</v>
    <v>Tennessee</v>
    <v>mdp/vdpid/33025</v>
  </rv>
  <rv s="0">
    <fb>29145505</fb>
    <v>0</v>
  </rv>
  <rv s="1">
    <v>536870912</v>
    <v>Texas</v>
    <v>00a23ccd-3344-461c-8b9f-c2bb55be5815</v>
    <v>en-GB</v>
    <v>Map</v>
  </rv>
  <rv s="0">
    <fb>696241</fb>
    <v>0</v>
  </rv>
  <rv s="0">
    <fb>165853</fb>
    <v>0</v>
  </rv>
  <rv s="1">
    <v>536870912</v>
    <v>Austin</v>
    <v>afd7d7f6-01a2-401c-bb4d-59f7e34d585c</v>
    <v>en-GB</v>
    <v>Map</v>
  </rv>
  <rv s="0">
    <fb>9149196</fb>
    <v>0</v>
  </rv>
  <rv s="0">
    <fb>10753629</fb>
    <v>0</v>
  </rv>
  <rv s="2">
    <v>40</v>
    <v>10</v>
    <v>179</v>
    <v>7</v>
    <v>0</v>
    <v>Image of Texas</v>
  </rv>
  <rv s="1">
    <v>536870912</v>
    <v>Houston</v>
    <v>ad99c262-d92e-4e88-87f7-5c66752fec36</v>
    <v>en-GB</v>
    <v>Map</v>
  </rv>
  <rv s="1">
    <v>805306368</v>
    <v>Greg Abbott (Governor)</v>
    <v>3ecc1598-f192-4041-68bd-7ee531040fb8</v>
    <v>en-GB</v>
    <v>Generic</v>
  </rv>
  <rv s="1">
    <v>805306368</v>
    <v>Dan Patrick (Lieutenant governor)</v>
    <v>81fa6492-e02a-5fd9-98ea-c00f95546796</v>
    <v>en-GB</v>
    <v>Generic</v>
  </rv>
  <rv s="3">
    <v>47</v>
  </rv>
  <rv s="4">
    <v>https://www.bing.com/search?q=texas&amp;form=skydnc</v>
    <v>Learn more on Bing</v>
  </rv>
  <rv s="0">
    <fb>882</fb>
    <v>12</v>
  </rv>
  <rv s="0">
    <fb>53207</fb>
    <v>12</v>
  </rv>
  <rv s="0">
    <fb>136000</fb>
    <v>12</v>
  </rv>
  <rv s="0">
    <fb>2.84</fb>
    <v>13</v>
  </rv>
  <rv s="0">
    <fb>0.10800000000000001</fb>
    <v>14</v>
  </rv>
  <rv s="0">
    <fb>0.125</fb>
    <v>14</v>
  </rv>
  <rv s="0">
    <fb>0.16600000000000001</fb>
    <v>14</v>
  </rv>
  <rv s="0">
    <fb>0.81900000000000006</fb>
    <v>14</v>
  </rv>
  <rv s="0">
    <fb>0.64300000000000002</fb>
    <v>14</v>
  </rv>
  <rv s="0">
    <fb>8.1000000000000003E-2</fb>
    <v>14</v>
  </rv>
  <rv s="7">
    <v>#VALUE!</v>
    <v>182</v>
    <v>37</v>
    <v>Texas</v>
    <v>8</v>
    <v>9</v>
    <v>Map</v>
    <v>10</v>
    <v>11</v>
    <v>en-GB</v>
    <v>00a23ccd-3344-461c-8b9f-c2bb55be5815</v>
    <v>536870912</v>
    <v>1</v>
    <v>US-TX</v>
    <v>1034</v>
    <v>1035</v>
    <v>1036</v>
    <v>5</v>
    <v>Texas is a state in the South Central region of the United States. At 268,596 square miles, and with more than 30 million residents in 2023, it is the second-largest U.S. state by both area and population. Texas shares borders with the states of ...</v>
    <v>1037</v>
    <v>1038</v>
    <v>1039</v>
    <v>1040</v>
    <v>1043</v>
    <v>1044</v>
    <v>1045</v>
    <v>1046</v>
    <v>1047</v>
    <v>Texas</v>
    <v>1048</v>
    <v>1032</v>
    <v>1049</v>
    <v>940</v>
    <v>88</v>
    <v>90</v>
    <v>986</v>
    <v>1050</v>
    <v>1051</v>
    <v>1052</v>
    <v>125</v>
    <v>1053</v>
    <v>29</v>
    <v>1054</v>
    <v>333</v>
    <v>781</v>
    <v>92</v>
    <v>566</v>
    <v>35</v>
    <v>Texas</v>
    <v>mdp/vdpid/33145</v>
  </rv>
  <rv s="0">
    <fb>3271616</fb>
    <v>0</v>
  </rv>
  <rv s="1">
    <v>536870912</v>
    <v>Utah</v>
    <v>c6705e44-d27f-4240-95a2-54e802e3b524</v>
    <v>en-GB</v>
    <v>Map</v>
  </rv>
  <rv s="0">
    <fb>219653</fb>
    <v>0</v>
  </rv>
  <rv s="0">
    <fb>22662</fb>
    <v>0</v>
  </rv>
  <rv s="1">
    <v>536870912</v>
    <v>Salt Lake City</v>
    <v>520b8048-39fe-4c55-8cbf-a52f9d8756fd</v>
    <v>en-GB</v>
    <v>Map</v>
  </rv>
  <rv s="0">
    <fb>906292</fb>
    <v>0</v>
  </rv>
  <rv s="0">
    <fb>1054164</fb>
    <v>0</v>
  </rv>
  <rv s="2">
    <v>41</v>
    <v>10</v>
    <v>183</v>
    <v>7</v>
    <v>0</v>
    <v>Image of Utah</v>
  </rv>
  <rv s="1">
    <v>805306368</v>
    <v>Spencer Cox (Governor)</v>
    <v>b8df5066-fb62-3092-d3d5-fa1d766c0409</v>
    <v>en-GB</v>
    <v>Generic</v>
  </rv>
  <rv s="1">
    <v>805306368</v>
    <v>Deidre Henderson (Lieutenant governor)</v>
    <v>644c1a0f-9cad-8cd7-ecd2-aa31b63f12c0</v>
    <v>en-GB</v>
    <v>Generic</v>
  </rv>
  <rv s="3">
    <v>48</v>
  </rv>
  <rv s="4">
    <v>https://www.bing.com/search?q=utah&amp;form=skydnc</v>
    <v>Learn more on Bing</v>
  </rv>
  <rv s="0">
    <fb>887</fb>
    <v>12</v>
  </rv>
  <rv s="0">
    <fb>60727</fb>
    <v>12</v>
  </rv>
  <rv s="0">
    <fb>215900</fb>
    <v>12</v>
  </rv>
  <rv s="0">
    <fb>3.15</fb>
    <v>13</v>
  </rv>
  <rv s="0">
    <fb>1.4999999999999999E-2</fb>
    <v>15</v>
  </rv>
  <rv s="0">
    <fb>0.311</fb>
    <v>14</v>
  </rv>
  <rv s="0">
    <fb>1.3000000000000001E-2</fb>
    <v>14</v>
  </rv>
  <rv s="0">
    <fb>0.91200000000000003</fb>
    <v>14</v>
  </rv>
  <rv s="0">
    <fb>0.13699999999999998</fb>
    <v>14</v>
  </rv>
  <rv s="0">
    <fb>0.67700000000000005</fb>
    <v>14</v>
  </rv>
  <rv s="0">
    <fb>0.01</fb>
    <v>14</v>
  </rv>
  <rv s="3">
    <v>49</v>
  </rv>
  <rv s="5">
    <v>#VALUE!</v>
    <v>186</v>
    <v>6</v>
    <v>Utah</v>
    <v>8</v>
    <v>9</v>
    <v>Map</v>
    <v>10</v>
    <v>11</v>
    <v>en-GB</v>
    <v>c6705e44-d27f-4240-95a2-54e802e3b524</v>
    <v>536870912</v>
    <v>1</v>
    <v>US-UT</v>
    <v>1058</v>
    <v>1059</v>
    <v>1060</v>
    <v>5</v>
    <v>Utah is a landlocked state in the Mountain West subregion of the Western United States. It is bordered to its east by Colorado, to its northeast by Wyoming, to its north by Idaho, to its south by Arizona, and to its west by Nevada. Utah also ...</v>
    <v>1061</v>
    <v>1062</v>
    <v>1063</v>
    <v>1060</v>
    <v>1066</v>
    <v>1067</v>
    <v>1068</v>
    <v>1069</v>
    <v>1070</v>
    <v>Utah</v>
    <v>17</v>
    <v>1071</v>
    <v>1056</v>
    <v>635</v>
    <v>563</v>
    <v>1072</v>
    <v>86</v>
    <v>1073</v>
    <v>1074</v>
    <v>53</v>
    <v>1075</v>
    <v>1076</v>
    <v>1077</v>
    <v>1078</v>
    <v>532</v>
    <v>379</v>
    <v>510</v>
    <v>53</v>
    <v>1075</v>
    <v>1079</v>
    <v>Utah</v>
    <v>mdp/vdpid/34626</v>
  </rv>
  <rv s="0">
    <fb>643077</fb>
    <v>0</v>
  </rv>
  <rv s="1">
    <v>536870912</v>
    <v>Vermont</v>
    <v>221864cc-447e-4e78-847c-59e485d73bff</v>
    <v>en-GB</v>
    <v>Map</v>
  </rv>
  <rv s="0">
    <fb>24923</fb>
    <v>0</v>
  </rv>
  <rv s="0">
    <fb>1771</fb>
    <v>0</v>
  </rv>
  <rv s="1">
    <v>536870912</v>
    <v>Montpelier</v>
    <v>6a01399d-d09a-4bda-4500-012bb3271e9d</v>
    <v>en-GB</v>
    <v>Map</v>
  </rv>
  <rv s="0">
    <fb>257167</fb>
    <v>0</v>
  </rv>
  <rv s="0">
    <fb>329525</fb>
    <v>0</v>
  </rv>
  <rv s="2">
    <v>42</v>
    <v>10</v>
    <v>187</v>
    <v>7</v>
    <v>0</v>
    <v>Image of Vermont</v>
  </rv>
  <rv s="1">
    <v>536870912</v>
    <v>Burlington</v>
    <v>eebf9ffb-0254-aae7-1bdd-23d4e654a053</v>
    <v>en-GB</v>
    <v>Map</v>
  </rv>
  <rv s="1">
    <v>805306368</v>
    <v>Phil Scott (Governor)</v>
    <v>f903a590-d3d7-9d9c-6429-b38ae1a17c71</v>
    <v>en-GB</v>
    <v>Generic</v>
  </rv>
  <rv s="1">
    <v>805306368</v>
    <v>David Zuckerman (Lieutenant governor)</v>
    <v>593a79de-e64e-d8c1-ce80-0745a733517b</v>
    <v>en-GB</v>
    <v>Generic</v>
  </rv>
  <rv s="3">
    <v>50</v>
  </rv>
  <rv s="4">
    <v>https://www.bing.com/search?q=vermont&amp;form=skydnc</v>
    <v>Learn more on Bing</v>
  </rv>
  <rv s="0">
    <fb>895</fb>
    <v>12</v>
  </rv>
  <rv s="0">
    <fb>55176</fb>
    <v>12</v>
  </rv>
  <rv s="0">
    <fb>217500</fb>
    <v>12</v>
  </rv>
  <rv s="0">
    <fb>0.36</fb>
    <v>14</v>
  </rv>
  <rv s="0">
    <fb>4.2999999999999997E-2</fb>
    <v>14</v>
  </rv>
  <rv s="0">
    <fb>0.66599999999999993</fb>
    <v>14</v>
  </rv>
  <rv s="0">
    <fb>0.1</fb>
    <v>14</v>
  </rv>
  <rv s="0">
    <fb>0.94799999999999995</fb>
    <v>14</v>
  </rv>
  <rv s="8">
    <v>#VALUE!</v>
    <v>190</v>
    <v>82</v>
    <v>Vermont</v>
    <v>8</v>
    <v>9</v>
    <v>Map</v>
    <v>10</v>
    <v>83</v>
    <v>en-GB</v>
    <v>221864cc-447e-4e78-847c-59e485d73bff</v>
    <v>536870912</v>
    <v>1</v>
    <v>US-VT</v>
    <v>1083</v>
    <v>1084</v>
    <v>1085</v>
    <v>5</v>
    <v>Vermont is a landlocked New England state in the Northeastern United States. It is bordered by the states of Massachusetts to the south, New Hampshire to the east, New York to the west, and the Canadian province of Quebec to the north. As of the ...</v>
    <v>1086</v>
    <v>1087</v>
    <v>1088</v>
    <v>1089</v>
    <v>1092</v>
    <v>1093</v>
    <v>1094</v>
    <v>1095</v>
    <v>1096</v>
    <v>Vermont</v>
    <v>480</v>
    <v>1081</v>
    <v>324</v>
    <v>803</v>
    <v>352</v>
    <v>31</v>
    <v>1097</v>
    <v>1074</v>
    <v>1098</v>
    <v>385</v>
    <v>384</v>
    <v>1099</v>
    <v>1100</v>
    <v>333</v>
    <v>710</v>
    <v>488</v>
    <v>1101</v>
    <v>195</v>
    <v>Vermont</v>
    <v>mdp/vdpid/35022</v>
  </rv>
  <rv s="0">
    <fb>8631393</fb>
    <v>0</v>
  </rv>
  <rv s="1">
    <v>536870912</v>
    <v>Virginia</v>
    <v>7eee9976-e8a7-472c-ada1-007208abd678</v>
    <v>en-GB</v>
    <v>Map</v>
  </rv>
  <rv s="0">
    <fb>110862</fb>
    <v>0</v>
  </rv>
  <rv s="0">
    <fb>31132</fb>
    <v>0</v>
  </rv>
  <rv s="1">
    <v>536870912</v>
    <v>Richmond</v>
    <v>59263810-6a82-4930-943c-1fa0693b17b0</v>
    <v>en-GB</v>
    <v>Map</v>
  </rv>
  <rv s="0">
    <fb>3062783</fb>
    <v>0</v>
  </rv>
  <rv s="0">
    <fb>3491054</fb>
    <v>0</v>
  </rv>
  <rv s="2">
    <v>43</v>
    <v>10</v>
    <v>191</v>
    <v>7</v>
    <v>0</v>
    <v>Image of Virginia</v>
  </rv>
  <rv s="1">
    <v>536870912</v>
    <v>Virginia Beach</v>
    <v>6f1fd4dd-40ef-4ec3-989c-108c9b444996</v>
    <v>en-GB</v>
    <v>Map</v>
  </rv>
  <rv s="1">
    <v>805306368</v>
    <v>Glenn Youngkin (Governor)</v>
    <v>b2cd9b8a-2e1b-ec73-3904-5c2f449bdf27</v>
    <v>en-GB</v>
    <v>Generic</v>
  </rv>
  <rv s="1">
    <v>805306368</v>
    <v>Winsome Sears (Lieutenant governor)</v>
    <v>a590d049-99df-2c4d-8b48-583d259e49b9</v>
    <v>en-GB</v>
    <v>Generic</v>
  </rv>
  <rv s="3">
    <v>51</v>
  </rv>
  <rv s="4">
    <v>https://www.bing.com/search?q=virginia&amp;form=skydnc</v>
    <v>Learn more on Bing</v>
  </rv>
  <rv s="0">
    <fb>1116</fb>
    <v>12</v>
  </rv>
  <rv s="0">
    <fb>65015</fb>
    <v>12</v>
  </rv>
  <rv s="0">
    <fb>245000</fb>
    <v>12</v>
  </rv>
  <rv s="0">
    <fb>5.0999999999999997E-2</fb>
    <v>14</v>
  </rv>
  <rv s="0">
    <fb>0.36299999999999999</fb>
    <v>14</v>
  </rv>
  <rv s="0">
    <fb>0.88300000000000001</fb>
    <v>14</v>
  </rv>
  <rv s="0">
    <fb>0.64700000000000002</fb>
    <v>14</v>
  </rv>
  <rv s="0">
    <fb>0.70200000000000007</fb>
    <v>14</v>
  </rv>
  <rv s="6">
    <v>#VALUE!</v>
    <v>194</v>
    <v>20</v>
    <v>Virginia</v>
    <v>8</v>
    <v>9</v>
    <v>Map</v>
    <v>10</v>
    <v>11</v>
    <v>en-GB</v>
    <v>7eee9976-e8a7-472c-ada1-007208abd678</v>
    <v>536870912</v>
    <v>1</v>
    <v>US-VA</v>
    <v>1105</v>
    <v>1106</v>
    <v>1107</v>
    <v>5</v>
    <v>Virginia, officially the Commonwealth of Virginia, is a state in the Mid-Atlantic and Southeastern regions of the United States between the Atlantic Coast and the Appalachian Mountains. The state's capital is Richmond. Its most populous city is ...</v>
    <v>1108</v>
    <v>1109</v>
    <v>1110</v>
    <v>1111</v>
    <v>1114</v>
    <v>1115</v>
    <v>1116</v>
    <v>1117</v>
    <v>1118</v>
    <v>Virginia</v>
    <v>17</v>
    <v>213</v>
    <v>1103</v>
    <v>1119</v>
    <v>325</v>
    <v>183</v>
    <v>122</v>
    <v>1120</v>
    <v>247</v>
    <v>940</v>
    <v>1121</v>
    <v>220</v>
    <v>1122</v>
    <v>29</v>
    <v>588</v>
    <v>160</v>
    <v>431</v>
    <v>300</v>
    <v>1123</v>
    <v>Virginia</v>
    <v>mdp/vdpid/35364</v>
  </rv>
  <rv s="0">
    <fb>7705281</fb>
    <v>0</v>
  </rv>
  <rv s="1">
    <v>536870912</v>
    <v>Washington</v>
    <v>982ad551-fd5d-45df-bd70-bf704dd576e4</v>
    <v>en-GB</v>
    <v>Map</v>
  </rv>
  <rv s="0">
    <fb>184827</fb>
    <v>0</v>
  </rv>
  <rv s="0">
    <fb>44077</fb>
    <v>0</v>
  </rv>
  <rv s="1">
    <v>536870912</v>
    <v>Olympia</v>
    <v>25db44e7-f2cd-390a-3d28-310cf208511a</v>
    <v>en-GB</v>
    <v>Map</v>
  </rv>
  <rv s="0">
    <fb>2668912</fb>
    <v>0</v>
  </rv>
  <rv s="0">
    <fb>3025685</fb>
    <v>0</v>
  </rv>
  <rv s="2">
    <v>44</v>
    <v>10</v>
    <v>195</v>
    <v>7</v>
    <v>0</v>
    <v>Image of Washington</v>
  </rv>
  <rv s="1">
    <v>536870912</v>
    <v>Seattle</v>
    <v>5fbba6b8-85e1-4d41-9444-d9055436e473</v>
    <v>en-GB</v>
    <v>Map</v>
  </rv>
  <rv s="1">
    <v>805306368</v>
    <v>Jay Inslee (Governor)</v>
    <v>5e694b9e-05cf-64fc-d3b6-fb4e84e5137f</v>
    <v>en-GB</v>
    <v>Generic</v>
  </rv>
  <rv s="1">
    <v>805306368</v>
    <v>Denny Heck (Lieutenant governor)</v>
    <v>6546aa9c-5751-8959-d6c9-87392e9c5388</v>
    <v>en-GB</v>
    <v>Generic</v>
  </rv>
  <rv s="3">
    <v>52</v>
  </rv>
  <rv s="4">
    <v>https://www.bing.com/search?q=washington+state&amp;form=skydnc</v>
    <v>Learn more on Bing</v>
  </rv>
  <rv s="0">
    <fb>1014</fb>
    <v>12</v>
  </rv>
  <rv s="0">
    <fb>61062</fb>
    <v>12</v>
  </rv>
  <rv s="0">
    <fb>259500</fb>
    <v>12</v>
  </rv>
  <rv s="0">
    <fb>1.9E-2</fb>
    <v>15</v>
  </rv>
  <rv s="0">
    <fb>0.32899999999999996</fb>
    <v>14</v>
  </rv>
  <rv s="0">
    <fb>0.13400000000000001</fb>
    <v>14</v>
  </rv>
  <rv s="0">
    <fb>0.90400000000000003</fb>
    <v>14</v>
  </rv>
  <rv s="0">
    <fb>0.124</fb>
    <v>14</v>
  </rv>
  <rv s="0">
    <fb>0.63500000000000001</fb>
    <v>14</v>
  </rv>
  <rv s="0">
    <fb>0.80299999999999994</fb>
    <v>14</v>
  </rv>
  <rv s="10">
    <v>#VALUE!</v>
    <v>198</v>
    <v>134</v>
    <v>Washington</v>
    <v>8</v>
    <v>9</v>
    <v>Map</v>
    <v>10</v>
    <v>11</v>
    <v>en-GB</v>
    <v>982ad551-fd5d-45df-bd70-bf704dd576e4</v>
    <v>536870912</v>
    <v>1</v>
    <v>US-WA</v>
    <v>1127</v>
    <v>1128</v>
    <v>1129</v>
    <v>5</v>
    <v>Washington, officially the State of Washington, is a state in the Pacific Northwest region of the United States. It is often referred to as Washington state to distinguish it from the national capital, both named for George Washington. The state ...</v>
    <v>1130</v>
    <v>1131</v>
    <v>1132</v>
    <v>1133</v>
    <v>1136</v>
    <v>1137</v>
    <v>1138</v>
    <v>1139</v>
    <v>1140</v>
    <v>Washington</v>
    <v>983</v>
    <v>1125</v>
    <v>53</v>
    <v>963</v>
    <v>1141</v>
    <v>53</v>
    <v>1142</v>
    <v>585</v>
    <v>1143</v>
    <v>1144</v>
    <v>1145</v>
    <v>1146</v>
    <v>608</v>
    <v>708</v>
    <v>184</v>
    <v>458</v>
    <v>162</v>
    <v>1147</v>
    <v>Washington</v>
    <v>mdp/vdpid/35841</v>
  </rv>
  <rv s="0">
    <fb>1793716</fb>
    <v>0</v>
  </rv>
  <rv s="1">
    <v>536870912</v>
    <v>West Virginia</v>
    <v>8a47255a-fae3-4faa-aa32-c6f384cb6c1d</v>
    <v>en-GB</v>
    <v>Map</v>
  </rv>
  <rv s="0">
    <fb>62755</fb>
    <v>0</v>
  </rv>
  <rv s="0">
    <fb>2544</fb>
    <v>0</v>
  </rv>
  <rv s="1">
    <v>536870912</v>
    <v>Charleston</v>
    <v>e9487e3f-6b62-88d0-8aff-0d14079dbb05</v>
    <v>en-GB</v>
    <v>Map</v>
  </rv>
  <rv s="0">
    <fb>740890</fb>
    <v>0</v>
  </rv>
  <rv s="0">
    <fb>886640</fb>
    <v>0</v>
  </rv>
  <rv s="2">
    <v>45</v>
    <v>10</v>
    <v>199</v>
    <v>7</v>
    <v>0</v>
    <v>Image of West Virginia</v>
  </rv>
  <rv s="1">
    <v>805306368</v>
    <v>Jim Justice (Governor)</v>
    <v>2e8ffe6c-9001-f6f2-0d5c-92e758adb7f5</v>
    <v>en-GB</v>
    <v>Generic</v>
  </rv>
  <rv s="1">
    <v>805306368</v>
    <v>Craig Blair (Lieutenant governor)</v>
    <v>12d5b028-a047-7fb5-7466-2a2e85212986</v>
    <v>en-GB</v>
    <v>Generic</v>
  </rv>
  <rv s="3">
    <v>53</v>
  </rv>
  <rv s="4">
    <v>https://www.bing.com/search?q=west+virginia&amp;form=skydnc</v>
    <v>Learn more on Bing</v>
  </rv>
  <rv s="0">
    <fb>643</fb>
    <v>12</v>
  </rv>
  <rv s="0">
    <fb>41751</fb>
    <v>12</v>
  </rv>
  <rv s="0">
    <fb>103800</fb>
    <v>12</v>
  </rv>
  <rv s="0">
    <fb>2.4300000000000002</fb>
    <v>13</v>
  </rv>
  <rv s="0">
    <fb>-1.2E-2</fb>
    <v>14</v>
  </rv>
  <rv s="0">
    <fb>0.182</fb>
    <v>14</v>
  </rv>
  <rv s="0">
    <fb>2E-3</fb>
    <v>15</v>
  </rv>
  <rv s="0">
    <fb>0.85</fb>
    <v>14</v>
  </rv>
  <rv s="0">
    <fb>0.53900000000000003</fb>
    <v>14</v>
  </rv>
  <rv s="0">
    <fb>0.20600000000000002</fb>
    <v>14</v>
  </rv>
  <rv s="0">
    <fb>0.93599999999999994</fb>
    <v>14</v>
  </rv>
  <rv s="8">
    <v>#VALUE!</v>
    <v>202</v>
    <v>82</v>
    <v>West Virginia</v>
    <v>8</v>
    <v>9</v>
    <v>Map</v>
    <v>10</v>
    <v>83</v>
    <v>en-GB</v>
    <v>8a47255a-fae3-4faa-aa32-c6f384cb6c1d</v>
    <v>536870912</v>
    <v>1</v>
    <v>US-WV</v>
    <v>1151</v>
    <v>1152</v>
    <v>1153</v>
    <v>5</v>
    <v>West Virginia is a state in the Southern or Mid-Atlantic regions of the United States. It is bordered by Pennsylvania to the north and east, Maryland to the east and northeast, Virginia to the southeast, Kentucky to the southwest, and Ohio to ...</v>
    <v>1154</v>
    <v>1155</v>
    <v>1156</v>
    <v>1153</v>
    <v>1159</v>
    <v>1160</v>
    <v>1161</v>
    <v>1162</v>
    <v>1163</v>
    <v>West Virginia</v>
    <v>1164</v>
    <v>1149</v>
    <v>1165</v>
    <v>1166</v>
    <v>1167</v>
    <v>299</v>
    <v>710</v>
    <v>660</v>
    <v>297</v>
    <v>1168</v>
    <v>297</v>
    <v>1169</v>
    <v>963</v>
    <v>31</v>
    <v>1170</v>
    <v>943</v>
    <v>1171</v>
    <v>195</v>
    <v>West Virginia</v>
    <v>mdp/vdpid/36208</v>
  </rv>
  <rv s="0">
    <fb>5893718</fb>
    <v>0</v>
  </rv>
  <rv s="1">
    <v>536870912</v>
    <v>Wisconsin</v>
    <v>cb4d2853-06f4-4467-8e7c-4e31cbb35cb2</v>
    <v>en-GB</v>
    <v>Map</v>
  </rv>
  <rv s="0">
    <fb>169640</fb>
    <v>0</v>
  </rv>
  <rv s="0">
    <fb>19274</fb>
    <v>0</v>
  </rv>
  <rv s="1">
    <v>536870912</v>
    <v>Madison</v>
    <v>65426cc9-93eb-4569-8c2e-3b7c1b070278</v>
    <v>en-GB</v>
    <v>Map</v>
  </rv>
  <rv s="0">
    <fb>2299107</fb>
    <v>0</v>
  </rv>
  <rv s="0">
    <fb>2668444</fb>
    <v>0</v>
  </rv>
  <rv s="2">
    <v>46</v>
    <v>10</v>
    <v>203</v>
    <v>7</v>
    <v>0</v>
    <v>Image of Wisconsin</v>
  </rv>
  <rv s="1">
    <v>536870912</v>
    <v>Milwaukee</v>
    <v>9fdb4bdb-6dd4-4dd1-9159-1e8abc73ab65</v>
    <v>en-GB</v>
    <v>Map</v>
  </rv>
  <rv s="1">
    <v>805306368</v>
    <v>Tony Evers (Governor)</v>
    <v>a4d4fdcd-e9ac-4b23-8636-43a292c35b66</v>
    <v>en-GB</v>
    <v>Generic</v>
  </rv>
  <rv s="1">
    <v>805306368</v>
    <v>Sara Rodriguez (Lieutenant governor)</v>
    <v>4d4d413b-6899-5243-5ea1-275db9b91d6a</v>
    <v>en-GB</v>
    <v>Generic</v>
  </rv>
  <rv s="3">
    <v>54</v>
  </rv>
  <rv s="4">
    <v>https://www.bing.com/search?q=wisconsin&amp;form=skydnc</v>
    <v>Learn more on Bing</v>
  </rv>
  <rv s="0">
    <fb>776</fb>
    <v>12</v>
  </rv>
  <rv s="0">
    <fb>53357</fb>
    <v>12</v>
  </rv>
  <rv s="0">
    <fb>165800</fb>
    <v>12</v>
  </rv>
  <rv s="0">
    <fb>0.156</fb>
    <v>14</v>
  </rv>
  <rv s="0">
    <fb>1.1000000000000001E-2</fb>
    <v>15</v>
  </rv>
  <rv s="0">
    <fb>0.27800000000000002</fb>
    <v>14</v>
  </rv>
  <rv s="0">
    <fb>0.91</fb>
    <v>14</v>
  </rv>
  <rv s="0">
    <fb>0.67099999999999993</fb>
    <v>14</v>
  </rv>
  <rv s="7">
    <v>#VALUE!</v>
    <v>206</v>
    <v>37</v>
    <v>Wisconsin</v>
    <v>8</v>
    <v>9</v>
    <v>Map</v>
    <v>10</v>
    <v>11</v>
    <v>en-GB</v>
    <v>cb4d2853-06f4-4467-8e7c-4e31cbb35cb2</v>
    <v>536870912</v>
    <v>1</v>
    <v>US-WI</v>
    <v>1175</v>
    <v>1176</v>
    <v>1177</v>
    <v>5</v>
    <v>Wisconsin is a state in the upper Midwestern United States. Wisconsin is the 25th-largest state by land area and the 20th-most populous. It is bordered by Minnesota to the west, Iowa to the southwest, Illinois to the south, Lake Michigan to the ...</v>
    <v>1178</v>
    <v>1179</v>
    <v>1180</v>
    <v>1181</v>
    <v>1184</v>
    <v>1185</v>
    <v>1186</v>
    <v>1187</v>
    <v>1188</v>
    <v>Wisconsin</v>
    <v>1164</v>
    <v>1173</v>
    <v>31</v>
    <v>1189</v>
    <v>1190</v>
    <v>244</v>
    <v>1191</v>
    <v>532</v>
    <v>58</v>
    <v>1192</v>
    <v>532</v>
    <v>1193</v>
    <v>29</v>
    <v>64</v>
    <v>384</v>
    <v>217</v>
    <v>223</v>
    <v>921</v>
    <v>35</v>
    <v>Wisconsin</v>
    <v>mdp/vdpid/36684</v>
  </rv>
  <rv s="0">
    <fb>576851</fb>
    <v>0</v>
  </rv>
  <rv s="1">
    <v>536870912</v>
    <v>Wyoming</v>
    <v>bff03ad6-2b7f-400b-a76e-eb9fc4a93961</v>
    <v>en-GB</v>
    <v>Map</v>
  </rv>
  <rv s="0">
    <fb>253348</fb>
    <v>0</v>
  </rv>
  <rv s="0">
    <fb>1727</fb>
    <v>0</v>
  </rv>
  <rv s="1">
    <v>536870912</v>
    <v>Cheyenne</v>
    <v>a690e71a-6bc8-a8dc-34d2-c7f6e8026d21</v>
    <v>en-GB</v>
    <v>Map</v>
  </rv>
  <rv s="0">
    <fb>226865</fb>
    <v>0</v>
  </rv>
  <rv s="0">
    <fb>270600</fb>
    <v>0</v>
  </rv>
  <rv s="2">
    <v>47</v>
    <v>10</v>
    <v>207</v>
    <v>7</v>
    <v>0</v>
    <v>Image of Wyoming</v>
  </rv>
  <rv s="1">
    <v>805306368</v>
    <v>Mark Gordon (Governor)</v>
    <v>608fad8b-da2e-4675-9119-fd8812a3b598</v>
    <v>en-GB</v>
    <v>Generic</v>
  </rv>
  <rv s="1">
    <v>805306368</v>
    <v>Chuck Gray (Secretary of state)</v>
    <v>3e3dd1e8-bff1-ea6b-4644-e56072599e5e</v>
    <v>en-GB</v>
    <v>Generic</v>
  </rv>
  <rv s="3">
    <v>55</v>
  </rv>
  <rv s="4">
    <v>https://www.bing.com/search?q=Wyoming+state&amp;form=skydnc</v>
    <v>Learn more on Bing</v>
  </rv>
  <rv s="0">
    <fb>789</fb>
    <v>12</v>
  </rv>
  <rv s="0">
    <fb>58840</fb>
    <v>12</v>
  </rv>
  <rv s="0">
    <fb>194800</fb>
    <v>12</v>
  </rv>
  <rv s="0">
    <fb>2.7000000000000003E-2</fb>
    <v>15</v>
  </rv>
  <rv s="0">
    <fb>0.25700000000000001</fb>
    <v>14</v>
  </rv>
  <rv s="0">
    <fb>0.92700000000000005</fb>
    <v>14</v>
  </rv>
  <rv s="5">
    <v>#VALUE!</v>
    <v>210</v>
    <v>6</v>
    <v>Wyoming</v>
    <v>8</v>
    <v>9</v>
    <v>Map</v>
    <v>10</v>
    <v>11</v>
    <v>en-GB</v>
    <v>bff03ad6-2b7f-400b-a76e-eb9fc4a93961</v>
    <v>536870912</v>
    <v>1</v>
    <v>US-WY</v>
    <v>1197</v>
    <v>1198</v>
    <v>1199</v>
    <v>5</v>
    <v>Wyoming is a state in the Mountain West subregion of the Western United States. It is bordered by Montana to the north and northwest, South Dakota and Nebraska to the east, Idaho to the west, Utah to the southwest, and Colorado to the south. ...</v>
    <v>1200</v>
    <v>1201</v>
    <v>1202</v>
    <v>1199</v>
    <v>1205</v>
    <v>1206</v>
    <v>1207</v>
    <v>1208</v>
    <v>1209</v>
    <v>Wyoming</v>
    <v>17</v>
    <v>584</v>
    <v>1195</v>
    <v>215</v>
    <v>511</v>
    <v>1210</v>
    <v>1078</v>
    <v>1211</v>
    <v>22</v>
    <v>660</v>
    <v>736</v>
    <v>875</v>
    <v>1077</v>
    <v>29</v>
    <v>221</v>
    <v>353</v>
    <v>96</v>
    <v>532</v>
    <v>1212</v>
    <v>1079</v>
    <v>Wyoming</v>
    <v>mdp/vdpid/36927</v>
  </rv>
</rvData>
</file>

<file path=xl/richData/rdrichvaluestructure.xml><?xml version="1.0" encoding="utf-8"?>
<rvStructures xmlns="http://schemas.microsoft.com/office/spreadsheetml/2017/richdata" count="11">
  <s t="_formattednumber">
    <k n="_Format" t="spb"/>
  </s>
  <s t="_linkedentity2">
    <k n="%EntityServiceId" t="i"/>
    <k n="_DisplayString" t="s"/>
    <k n="%EntityId" t="s"/>
    <k n="%EntityCulture" t="s"/>
    <k n="_Icon" t="s"/>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rvStructures>
</file>

<file path=xl/richData/rdsupportingpropertybag.xml><?xml version="1.0" encoding="utf-8"?>
<supportingPropertyBags xmlns="http://schemas.microsoft.com/office/spreadsheetml/2017/richdata2">
  <spbArrays count="6">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spbArrays>
  <spbData count="211">
    <spb s="0">
      <v>1</v>
    </spb>
    <spb s="1">
      <v xml:space="preserve">Wikipedia	</v>
      <v xml:space="preserve">CC BY-SA 3.0	</v>
      <v xml:space="preserve">https://en.wikipedia.org/wiki/Alabama	</v>
      <v xml:space="preserve">https://creativecommons.org/licenses/by-sa/3.0	</v>
    </spb>
    <spb s="1">
      <v xml:space="preserve">US Census	</v>
      <v xml:space="preserve">	</v>
      <v xml:space="preserve">https://www.census.gov/popest/data/state/asrh/2014/files/SC-EST2014-AGESEX-CIV.csv	</v>
      <v xml:space="preserve">	</v>
    </spb>
    <spb s="1">
      <v xml:space="preserve">Wikipedia	</v>
      <v xml:space="preserve">CC-BY-SA	</v>
      <v xml:space="preserve">http://en.wikipedia.org/wiki/Alabama	</v>
      <v xml:space="preserve">http://creativecommons.org/licenses/by-sa/3.0/	</v>
    </spb>
    <spb s="1">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2">
      <v>1</v>
      <v>1</v>
      <v>2</v>
      <v>1</v>
      <v>1</v>
      <v>1</v>
      <v>3</v>
      <v>1</v>
      <v>2</v>
      <v>1</v>
      <v>2</v>
      <v>4</v>
      <v>1</v>
      <v>2</v>
      <v>2</v>
      <v>2</v>
      <v>2</v>
      <v>4</v>
      <v>2</v>
      <v>2</v>
      <v>2</v>
      <v>2</v>
      <v>2</v>
      <v>2</v>
      <v>2</v>
      <v>2</v>
      <v>2</v>
      <v>4</v>
      <v>2</v>
      <v>2</v>
      <v>2</v>
      <v>2</v>
    </spb>
    <spb s="3">
      <v>0</v>
      <v>Name</v>
      <v>LearnMoreOnLink</v>
    </spb>
    <spb s="4">
      <v>0</v>
      <v>0</v>
      <v>0</v>
    </spb>
    <spb s="5">
      <v>7</v>
      <v>7</v>
      <v>7</v>
    </spb>
    <spb s="6">
      <v>2</v>
      <v>3</v>
    </spb>
    <spb s="7">
      <v>https://www.bing.com</v>
      <v>https://www.bing.com/th?id=Ga%5Cbing_yt.png&amp;w=100&amp;h=40&amp;c=0&amp;pid=0.1</v>
      <v>Powered by Bing</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4</v>
    </spb>
    <spb s="0">
      <v>5</v>
    </spb>
    <spb s="0">
      <v>6</v>
    </spb>
    <spb s="0">
      <v>7</v>
    </spb>
    <spb s="1">
      <v xml:space="preserve">Wikipedia	</v>
      <v xml:space="preserve">CC BY-SA 3.0	</v>
      <v xml:space="preserve">https://en.wikipedia.org/wiki/Arizona	</v>
      <v xml:space="preserve">https://creativecommons.org/licenses/by-sa/3.0	</v>
    </spb>
    <spb s="1">
      <v xml:space="preserve">Wikipedia	</v>
      <v xml:space="preserve">CC-BY-SA	</v>
      <v xml:space="preserve">http://en.wikipedia.org/wiki/Arizona	</v>
      <v xml:space="preserve">http://creativecommons.org/licenses/by-sa/3.0/	</v>
    </spb>
    <spb s="1">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2">
      <v>16</v>
      <v>16</v>
      <v>2</v>
      <v>16</v>
      <v>16</v>
      <v>16</v>
      <v>17</v>
      <v>16</v>
      <v>2</v>
      <v>16</v>
      <v>2</v>
      <v>18</v>
      <v>16</v>
      <v>2</v>
      <v>2</v>
      <v>2</v>
      <v>2</v>
      <v>18</v>
      <v>2</v>
      <v>2</v>
      <v>2</v>
      <v>2</v>
      <v>2</v>
      <v>2</v>
      <v>2</v>
      <v>2</v>
      <v>2</v>
      <v>18</v>
      <v>2</v>
      <v>2</v>
      <v>2</v>
      <v>2</v>
    </spb>
    <spb s="3">
      <v>1</v>
      <v>Name</v>
      <v>LearnMoreOnLink</v>
    </spb>
    <spb s="1">
      <v xml:space="preserve">Wikipedia	</v>
      <v xml:space="preserve">CC BY-SA 3.0	</v>
      <v xml:space="preserve">https://en.wikipedia.org/wiki/Arkansas	</v>
      <v xml:space="preserve">https://creativecommons.org/licenses/by-sa/3.0	</v>
    </spb>
    <spb s="1">
      <v xml:space="preserve">Wikipedia	</v>
      <v xml:space="preserve">CC-BY-SA	</v>
      <v xml:space="preserve">http://en.wikipedia.org/wiki/Arkansas	</v>
      <v xml:space="preserve">http://creativecommons.org/licenses/by-sa/3.0/	</v>
    </spb>
    <spb s="1">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2">
      <v>21</v>
      <v>21</v>
      <v>2</v>
      <v>21</v>
      <v>21</v>
      <v>21</v>
      <v>22</v>
      <v>21</v>
      <v>2</v>
      <v>21</v>
      <v>2</v>
      <v>23</v>
      <v>21</v>
      <v>2</v>
      <v>2</v>
      <v>2</v>
      <v>2</v>
      <v>23</v>
      <v>2</v>
      <v>2</v>
      <v>2</v>
      <v>2</v>
      <v>2</v>
      <v>2</v>
      <v>2</v>
      <v>2</v>
      <v>2</v>
      <v>23</v>
      <v>2</v>
      <v>2</v>
      <v>2</v>
      <v>2</v>
    </spb>
    <spb s="1">
      <v xml:space="preserve">Wikipedia	</v>
      <v xml:space="preserve">CC BY-SA 3.0	</v>
      <v xml:space="preserve">https://en.wikipedia.org/wiki/California	</v>
      <v xml:space="preserve">https://creativecommons.org/licenses/by-sa/3.0	</v>
    </spb>
    <spb s="1">
      <v xml:space="preserve">Wikipedia	</v>
      <v xml:space="preserve">CC-BY-SA	</v>
      <v xml:space="preserve">http://en.wikipedia.org/wiki/California	</v>
      <v xml:space="preserve">http://creativecommons.org/licenses/by-sa/3.0/	</v>
    </spb>
    <spb s="1">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2">
      <v>25</v>
      <v>25</v>
      <v>2</v>
      <v>25</v>
      <v>25</v>
      <v>25</v>
      <v>26</v>
      <v>25</v>
      <v>2</v>
      <v>25</v>
      <v>2</v>
      <v>27</v>
      <v>25</v>
      <v>2</v>
      <v>2</v>
      <v>2</v>
      <v>2</v>
      <v>27</v>
      <v>2</v>
      <v>2</v>
      <v>2</v>
      <v>2</v>
      <v>2</v>
      <v>2</v>
      <v>2</v>
      <v>2</v>
      <v>2</v>
      <v>27</v>
      <v>2</v>
      <v>2</v>
      <v>2</v>
      <v>2</v>
    </spb>
    <spb s="1">
      <v xml:space="preserve">Wikipedia	</v>
      <v xml:space="preserve">CC BY-SA 3.0	</v>
      <v xml:space="preserve">https://en.wikipedia.org/wiki/Colorado	</v>
      <v xml:space="preserve">https://creativecommons.org/licenses/by-sa/3.0	</v>
    </spb>
    <spb s="1">
      <v xml:space="preserve">Wikipedia	</v>
      <v xml:space="preserve">CC-BY-SA	</v>
      <v xml:space="preserve">http://en.wikipedia.org/wiki/Colorado	</v>
      <v xml:space="preserve">http://creativecommons.org/licenses/by-sa/3.0/	</v>
    </spb>
    <spb s="1">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2">
      <v>29</v>
      <v>29</v>
      <v>2</v>
      <v>29</v>
      <v>29</v>
      <v>29</v>
      <v>30</v>
      <v>29</v>
      <v>2</v>
      <v>29</v>
      <v>2</v>
      <v>31</v>
      <v>29</v>
      <v>2</v>
      <v>2</v>
      <v>2</v>
      <v>2</v>
      <v>31</v>
      <v>2</v>
      <v>2</v>
      <v>2</v>
      <v>2</v>
      <v>2</v>
      <v>2</v>
      <v>2</v>
      <v>2</v>
      <v>2</v>
      <v>31</v>
      <v>2</v>
      <v>2</v>
      <v>2</v>
      <v>2</v>
    </spb>
    <spb s="1">
      <v xml:space="preserve">Wikipedia	</v>
      <v xml:space="preserve">CC BY-SA 3.0	</v>
      <v xml:space="preserve">https://en.wikipedia.org/wiki/Connecticut	</v>
      <v xml:space="preserve">https://creativecommons.org/licenses/by-sa/3.0	</v>
    </spb>
    <spb s="1">
      <v xml:space="preserve">Wikipedia	</v>
      <v xml:space="preserve">CC-BY-SA	</v>
      <v xml:space="preserve">http://en.wikipedia.org/wiki/Connecticut	</v>
      <v xml:space="preserve">http://creativecommons.org/licenses/by-sa/3.0/	</v>
    </spb>
    <spb s="1">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2">
      <v>33</v>
      <v>33</v>
      <v>2</v>
      <v>33</v>
      <v>33</v>
      <v>33</v>
      <v>34</v>
      <v>33</v>
      <v>2</v>
      <v>33</v>
      <v>2</v>
      <v>35</v>
      <v>33</v>
      <v>2</v>
      <v>2</v>
      <v>2</v>
      <v>2</v>
      <v>35</v>
      <v>2</v>
      <v>2</v>
      <v>2</v>
      <v>2</v>
      <v>2</v>
      <v>2</v>
      <v>2</v>
      <v>2</v>
      <v>2</v>
      <v>35</v>
      <v>2</v>
      <v>2</v>
      <v>2</v>
      <v>2</v>
    </spb>
    <spb s="3">
      <v>2</v>
      <v>Name</v>
      <v>LearnMoreOnLink</v>
    </spb>
    <spb s="1">
      <v xml:space="preserve">Wikipedia	</v>
      <v xml:space="preserve">CC BY-SA 3.0	</v>
      <v xml:space="preserve">https://en.wikipedia.org/wiki/Delaware	</v>
      <v xml:space="preserve">https://creativecommons.org/licenses/by-sa/3.0	</v>
    </spb>
    <spb s="1">
      <v xml:space="preserve">Wikipedia	</v>
      <v xml:space="preserve">CC-BY-SA	</v>
      <v xml:space="preserve">http://en.wikipedia.org/wiki/Delaware	</v>
      <v xml:space="preserve">http://creativecommons.org/licenses/by-sa/3.0/	</v>
    </spb>
    <spb s="1">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2">
      <v>38</v>
      <v>38</v>
      <v>2</v>
      <v>38</v>
      <v>38</v>
      <v>38</v>
      <v>39</v>
      <v>38</v>
      <v>2</v>
      <v>38</v>
      <v>2</v>
      <v>40</v>
      <v>38</v>
      <v>2</v>
      <v>2</v>
      <v>2</v>
      <v>2</v>
      <v>40</v>
      <v>2</v>
      <v>2</v>
      <v>2</v>
      <v>2</v>
      <v>2</v>
      <v>2</v>
      <v>2</v>
      <v>2</v>
      <v>2</v>
      <v>40</v>
      <v>2</v>
      <v>2</v>
      <v>2</v>
      <v>2</v>
    </spb>
    <spb s="1">
      <v xml:space="preserve">Wikipedia	</v>
      <v xml:space="preserve">CC BY-SA 3.0	</v>
      <v xml:space="preserve">https://en.wikipedia.org/wiki/Florida	</v>
      <v xml:space="preserve">https://creativecommons.org/licenses/by-sa/3.0	</v>
    </spb>
    <spb s="1">
      <v xml:space="preserve">Wikipedia	</v>
      <v xml:space="preserve">CC-BY-SA	</v>
      <v xml:space="preserve">http://en.wikipedia.org/wiki/Florida	</v>
      <v xml:space="preserve">http://creativecommons.org/licenses/by-sa/3.0/	</v>
    </spb>
    <spb s="1">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2">
      <v>42</v>
      <v>42</v>
      <v>2</v>
      <v>42</v>
      <v>42</v>
      <v>42</v>
      <v>43</v>
      <v>42</v>
      <v>2</v>
      <v>42</v>
      <v>2</v>
      <v>44</v>
      <v>42</v>
      <v>2</v>
      <v>2</v>
      <v>2</v>
      <v>2</v>
      <v>44</v>
      <v>2</v>
      <v>2</v>
      <v>2</v>
      <v>2</v>
      <v>2</v>
      <v>2</v>
      <v>2</v>
      <v>2</v>
      <v>2</v>
      <v>44</v>
      <v>2</v>
      <v>2</v>
      <v>2</v>
      <v>2</v>
    </spb>
    <spb s="1">
      <v xml:space="preserve">Wikipedia	</v>
      <v xml:space="preserve">CC BY-SA 3.0	</v>
      <v xml:space="preserve">https://en.wikipedia.org/wiki/Georgia_(U.S._state)	</v>
      <v xml:space="preserve">https://creativecommons.org/licenses/by-sa/3.0	</v>
    </spb>
    <spb s="1">
      <v xml:space="preserve">Wikipedia	</v>
      <v xml:space="preserve">CC-BY-SA	</v>
      <v xml:space="preserve">http://en.wikipedia.org/wiki/Georgia_(U.S._state)	</v>
      <v xml:space="preserve">http://creativecommons.org/licenses/by-sa/3.0/	</v>
    </spb>
    <spb s="1">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2">
      <v>46</v>
      <v>46</v>
      <v>2</v>
      <v>46</v>
      <v>46</v>
      <v>46</v>
      <v>47</v>
      <v>46</v>
      <v>2</v>
      <v>46</v>
      <v>2</v>
      <v>48</v>
      <v>46</v>
      <v>2</v>
      <v>2</v>
      <v>2</v>
      <v>2</v>
      <v>48</v>
      <v>2</v>
      <v>2</v>
      <v>2</v>
      <v>2</v>
      <v>2</v>
      <v>2</v>
      <v>2</v>
      <v>2</v>
      <v>2</v>
      <v>48</v>
      <v>2</v>
      <v>2</v>
      <v>2</v>
      <v>2</v>
    </spb>
    <spb s="1">
      <v xml:space="preserve">Wikipedia	</v>
      <v xml:space="preserve">CC BY-SA 3.0	</v>
      <v xml:space="preserve">https://en.wikipedia.org/wiki/Idaho	</v>
      <v xml:space="preserve">https://creativecommons.org/licenses/by-sa/3.0	</v>
    </spb>
    <spb s="1">
      <v xml:space="preserve">Wikipedia	</v>
      <v xml:space="preserve">CC-BY-SA	</v>
      <v xml:space="preserve">http://en.wikipedia.org/wiki/Idaho	</v>
      <v xml:space="preserve">http://creativecommons.org/licenses/by-sa/3.0/	</v>
    </spb>
    <spb s="1">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2">
      <v>50</v>
      <v>50</v>
      <v>2</v>
      <v>50</v>
      <v>50</v>
      <v>50</v>
      <v>51</v>
      <v>50</v>
      <v>2</v>
      <v>50</v>
      <v>2</v>
      <v>52</v>
      <v>50</v>
      <v>2</v>
      <v>2</v>
      <v>2</v>
      <v>2</v>
      <v>52</v>
      <v>2</v>
      <v>2</v>
      <v>2</v>
      <v>2</v>
      <v>2</v>
      <v>2</v>
      <v>2</v>
      <v>2</v>
      <v>2</v>
      <v>52</v>
      <v>2</v>
      <v>2</v>
      <v>2</v>
      <v>2</v>
    </spb>
    <spb s="1">
      <v xml:space="preserve">Wikipedia	</v>
      <v xml:space="preserve">CC BY-SA 3.0	</v>
      <v xml:space="preserve">https://en.wikipedia.org/wiki/Illinois	</v>
      <v xml:space="preserve">https://creativecommons.org/licenses/by-sa/3.0	</v>
    </spb>
    <spb s="1">
      <v xml:space="preserve">Wikipedia	</v>
      <v xml:space="preserve">CC-BY-SA	</v>
      <v xml:space="preserve">http://en.wikipedia.org/wiki/Illinois	</v>
      <v xml:space="preserve">http://creativecommons.org/licenses/by-sa/3.0/	</v>
    </spb>
    <spb s="1">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2">
      <v>54</v>
      <v>54</v>
      <v>2</v>
      <v>54</v>
      <v>54</v>
      <v>54</v>
      <v>55</v>
      <v>54</v>
      <v>2</v>
      <v>54</v>
      <v>2</v>
      <v>56</v>
      <v>54</v>
      <v>2</v>
      <v>2</v>
      <v>2</v>
      <v>2</v>
      <v>56</v>
      <v>2</v>
      <v>2</v>
      <v>2</v>
      <v>2</v>
      <v>2</v>
      <v>2</v>
      <v>2</v>
      <v>2</v>
      <v>2</v>
      <v>56</v>
      <v>2</v>
      <v>2</v>
      <v>2</v>
      <v>2</v>
    </spb>
    <spb s="1">
      <v xml:space="preserve">Wikipedia	</v>
      <v xml:space="preserve">CC BY-SA 3.0	</v>
      <v xml:space="preserve">https://en.wikipedia.org/wiki/Indiana	</v>
      <v xml:space="preserve">https://creativecommons.org/licenses/by-sa/3.0	</v>
    </spb>
    <spb s="1">
      <v xml:space="preserve">Wikipedia	</v>
      <v xml:space="preserve">CC-BY-SA	</v>
      <v xml:space="preserve">http://en.wikipedia.org/wiki/Indiana	</v>
      <v xml:space="preserve">http://creativecommons.org/licenses/by-sa/3.0/	</v>
    </spb>
    <spb s="1">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2">
      <v>58</v>
      <v>58</v>
      <v>2</v>
      <v>58</v>
      <v>58</v>
      <v>58</v>
      <v>59</v>
      <v>58</v>
      <v>2</v>
      <v>58</v>
      <v>2</v>
      <v>60</v>
      <v>58</v>
      <v>2</v>
      <v>2</v>
      <v>2</v>
      <v>2</v>
      <v>60</v>
      <v>2</v>
      <v>2</v>
      <v>2</v>
      <v>2</v>
      <v>2</v>
      <v>2</v>
      <v>2</v>
      <v>2</v>
      <v>2</v>
      <v>60</v>
      <v>2</v>
      <v>2</v>
      <v>2</v>
      <v>2</v>
    </spb>
    <spb s="1">
      <v xml:space="preserve">Wikipedia	</v>
      <v xml:space="preserve">CC BY-SA 3.0	</v>
      <v xml:space="preserve">https://en.wikipedia.org/wiki/Iowa	</v>
      <v xml:space="preserve">https://creativecommons.org/licenses/by-sa/3.0	</v>
    </spb>
    <spb s="1">
      <v xml:space="preserve">Wikipedia	</v>
      <v xml:space="preserve">CC-BY-SA	</v>
      <v xml:space="preserve">http://en.wikipedia.org/wiki/Iowa	</v>
      <v xml:space="preserve">http://creativecommons.org/licenses/by-sa/3.0/	</v>
    </spb>
    <spb s="1">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2">
      <v>62</v>
      <v>62</v>
      <v>2</v>
      <v>62</v>
      <v>62</v>
      <v>62</v>
      <v>63</v>
      <v>62</v>
      <v>2</v>
      <v>62</v>
      <v>2</v>
      <v>64</v>
      <v>62</v>
      <v>2</v>
      <v>2</v>
      <v>2</v>
      <v>2</v>
      <v>64</v>
      <v>2</v>
      <v>2</v>
      <v>2</v>
      <v>2</v>
      <v>2</v>
      <v>2</v>
      <v>2</v>
      <v>2</v>
      <v>2</v>
      <v>64</v>
      <v>2</v>
      <v>2</v>
      <v>2</v>
      <v>2</v>
    </spb>
    <spb s="1">
      <v xml:space="preserve">Wikipedia	</v>
      <v xml:space="preserve">CC BY-SA 3.0	</v>
      <v xml:space="preserve">https://en.wikipedia.org/wiki/Kansas	</v>
      <v xml:space="preserve">https://creativecommons.org/licenses/by-sa/3.0	</v>
    </spb>
    <spb s="1">
      <v xml:space="preserve">Wikipedia	</v>
      <v xml:space="preserve">CC-BY-SA	</v>
      <v xml:space="preserve">http://en.wikipedia.org/wiki/Kansas	</v>
      <v xml:space="preserve">http://creativecommons.org/licenses/by-sa/3.0/	</v>
    </spb>
    <spb s="1">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2">
      <v>66</v>
      <v>66</v>
      <v>2</v>
      <v>66</v>
      <v>66</v>
      <v>66</v>
      <v>67</v>
      <v>66</v>
      <v>2</v>
      <v>66</v>
      <v>2</v>
      <v>68</v>
      <v>66</v>
      <v>2</v>
      <v>2</v>
      <v>2</v>
      <v>2</v>
      <v>68</v>
      <v>2</v>
      <v>2</v>
      <v>2</v>
      <v>2</v>
      <v>2</v>
      <v>2</v>
      <v>2</v>
      <v>2</v>
      <v>2</v>
      <v>68</v>
      <v>2</v>
      <v>2</v>
      <v>2</v>
      <v>2</v>
    </spb>
    <spb s="1">
      <v xml:space="preserve">Wikipedia	</v>
      <v xml:space="preserve">CC BY-SA 3.0	</v>
      <v xml:space="preserve">https://en.wikipedia.org/wiki/Kentucky	</v>
      <v xml:space="preserve">https://creativecommons.org/licenses/by-sa/3.0	</v>
    </spb>
    <spb s="1">
      <v xml:space="preserve">Wikipedia	</v>
      <v xml:space="preserve">CC-BY-SA	</v>
      <v xml:space="preserve">http://en.wikipedia.org/wiki/Kentucky	</v>
      <v xml:space="preserve">http://creativecommons.org/licenses/by-sa/3.0/	</v>
    </spb>
    <spb s="1">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2">
      <v>70</v>
      <v>70</v>
      <v>2</v>
      <v>70</v>
      <v>70</v>
      <v>70</v>
      <v>71</v>
      <v>70</v>
      <v>2</v>
      <v>70</v>
      <v>2</v>
      <v>72</v>
      <v>70</v>
      <v>2</v>
      <v>2</v>
      <v>2</v>
      <v>2</v>
      <v>72</v>
      <v>2</v>
      <v>2</v>
      <v>2</v>
      <v>2</v>
      <v>2</v>
      <v>2</v>
      <v>2</v>
      <v>2</v>
      <v>2</v>
      <v>72</v>
      <v>2</v>
      <v>2</v>
      <v>2</v>
      <v>2</v>
    </spb>
    <spb s="1">
      <v xml:space="preserve">Wikipedia	</v>
      <v xml:space="preserve">CC BY-SA 3.0	</v>
      <v xml:space="preserve">https://en.wikipedia.org/wiki/Louisiana	</v>
      <v xml:space="preserve">https://creativecommons.org/licenses/by-sa/3.0	</v>
    </spb>
    <spb s="1">
      <v xml:space="preserve">Wikipedia	</v>
      <v xml:space="preserve">CC-BY-SA	</v>
      <v xml:space="preserve">http://en.wikipedia.org/wiki/Louisiana	</v>
      <v xml:space="preserve">http://creativecommons.org/licenses/by-sa/3.0/	</v>
    </spb>
    <spb s="1">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2">
      <v>74</v>
      <v>74</v>
      <v>2</v>
      <v>74</v>
      <v>74</v>
      <v>74</v>
      <v>75</v>
      <v>74</v>
      <v>2</v>
      <v>74</v>
      <v>2</v>
      <v>76</v>
      <v>74</v>
      <v>2</v>
      <v>2</v>
      <v>2</v>
      <v>2</v>
      <v>76</v>
      <v>2</v>
      <v>2</v>
      <v>2</v>
      <v>2</v>
      <v>2</v>
      <v>2</v>
      <v>2</v>
      <v>2</v>
      <v>2</v>
      <v>76</v>
      <v>2</v>
      <v>2</v>
      <v>2</v>
      <v>2</v>
    </spb>
    <spb s="1">
      <v xml:space="preserve">Wikipedia	</v>
      <v xml:space="preserve">CC BY-SA 3.0	</v>
      <v xml:space="preserve">https://en.wikipedia.org/wiki/Maine	</v>
      <v xml:space="preserve">https://creativecommons.org/licenses/by-sa/3.0	</v>
    </spb>
    <spb s="1">
      <v xml:space="preserve">Wikipedia	</v>
      <v xml:space="preserve">CC-BY-SA	</v>
      <v xml:space="preserve">http://en.wikipedia.org/wiki/Maine	</v>
      <v xml:space="preserve">http://creativecommons.org/licenses/by-sa/3.0/	</v>
    </spb>
    <spb s="1">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9">
      <v>78</v>
      <v>78</v>
      <v>2</v>
      <v>78</v>
      <v>78</v>
      <v>78</v>
      <v>79</v>
      <v>78</v>
      <v>2</v>
      <v>78</v>
      <v>2</v>
      <v>80</v>
      <v>78</v>
      <v>2</v>
      <v>2</v>
      <v>2</v>
      <v>2</v>
      <v>80</v>
      <v>2</v>
      <v>2</v>
      <v>2</v>
      <v>2</v>
      <v>2</v>
      <v>2</v>
      <v>2</v>
      <v>2</v>
      <v>2</v>
      <v>80</v>
      <v>2</v>
      <v>2</v>
      <v>2</v>
    </spb>
    <spb s="3">
      <v>3</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1">
      <v xml:space="preserve">Wikipedia	</v>
      <v xml:space="preserve">CC BY-SA 3.0	</v>
      <v xml:space="preserve">https://en.wikipedia.org/wiki/Maryland	</v>
      <v xml:space="preserve">https://creativecommons.org/licenses/by-sa/3.0	</v>
    </spb>
    <spb s="1">
      <v xml:space="preserve">Wikipedia	</v>
      <v xml:space="preserve">CC-BY-SA	</v>
      <v xml:space="preserve">http://en.wikipedia.org/wiki/Maryland	</v>
      <v xml:space="preserve">http://creativecommons.org/licenses/by-sa/3.0/	</v>
    </spb>
    <spb s="1">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2">
      <v>84</v>
      <v>84</v>
      <v>2</v>
      <v>84</v>
      <v>84</v>
      <v>84</v>
      <v>85</v>
      <v>84</v>
      <v>2</v>
      <v>84</v>
      <v>2</v>
      <v>86</v>
      <v>84</v>
      <v>2</v>
      <v>2</v>
      <v>2</v>
      <v>2</v>
      <v>86</v>
      <v>2</v>
      <v>2</v>
      <v>2</v>
      <v>2</v>
      <v>2</v>
      <v>2</v>
      <v>2</v>
      <v>2</v>
      <v>2</v>
      <v>86</v>
      <v>2</v>
      <v>2</v>
      <v>2</v>
      <v>2</v>
    </spb>
    <spb s="8">
      <v>square km</v>
      <v>2015</v>
      <v>2021</v>
      <v>2016</v>
      <v>2016</v>
      <v>2015</v>
      <v>2015</v>
      <v>2010, 2016</v>
      <v>persons (2015)</v>
      <v>persons (2015)</v>
      <v>2015</v>
      <v>2015</v>
      <v>2015</v>
      <v>2015</v>
      <v>persons (2015)</v>
      <v>persons (2015)</v>
      <v>2015</v>
      <v>persons age 16+, 2015</v>
      <v>persons (2015)</v>
      <v>under age 65, 2015</v>
      <v>2015</v>
      <v>persons age 25+, 2015</v>
      <v>persons (2015)</v>
      <v>persons (2015)</v>
      <v>persons (2015)</v>
    </spb>
    <spb s="1">
      <v xml:space="preserve">Wikipedia	</v>
      <v xml:space="preserve">CC BY-SA 3.0	</v>
      <v xml:space="preserve">https://en.wikipedia.org/wiki/Massachusetts	</v>
      <v xml:space="preserve">https://creativecommons.org/licenses/by-sa/3.0	</v>
    </spb>
    <spb s="1">
      <v xml:space="preserve">Wikipedia	</v>
      <v xml:space="preserve">CC-BY-SA	</v>
      <v xml:space="preserve">http://en.wikipedia.org/wiki/Massachusetts	</v>
      <v xml:space="preserve">http://creativecommons.org/licenses/by-sa/3.0/	</v>
    </spb>
    <spb s="1">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2">
      <v>89</v>
      <v>89</v>
      <v>2</v>
      <v>89</v>
      <v>89</v>
      <v>89</v>
      <v>90</v>
      <v>89</v>
      <v>2</v>
      <v>89</v>
      <v>2</v>
      <v>91</v>
      <v>89</v>
      <v>2</v>
      <v>2</v>
      <v>2</v>
      <v>2</v>
      <v>91</v>
      <v>2</v>
      <v>2</v>
      <v>2</v>
      <v>2</v>
      <v>2</v>
      <v>2</v>
      <v>2</v>
      <v>2</v>
      <v>2</v>
      <v>91</v>
      <v>2</v>
      <v>2</v>
      <v>2</v>
      <v>2</v>
    </spb>
    <spb s="1">
      <v xml:space="preserve">Wikipedia	</v>
      <v xml:space="preserve">CC BY-SA 3.0	</v>
      <v xml:space="preserve">https://en.wikipedia.org/wiki/Michigan	</v>
      <v xml:space="preserve">https://creativecommons.org/licenses/by-sa/3.0	</v>
    </spb>
    <spb s="1">
      <v xml:space="preserve">Wikipedia	</v>
      <v xml:space="preserve">CC-BY-SA	</v>
      <v xml:space="preserve">http://en.wikipedia.org/wiki/Michigan	</v>
      <v xml:space="preserve">http://creativecommons.org/licenses/by-sa/3.0/	</v>
    </spb>
    <spb s="1">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9">
      <v>93</v>
      <v>93</v>
      <v>2</v>
      <v>93</v>
      <v>93</v>
      <v>93</v>
      <v>94</v>
      <v>93</v>
      <v>2</v>
      <v>93</v>
      <v>2</v>
      <v>95</v>
      <v>93</v>
      <v>2</v>
      <v>2</v>
      <v>2</v>
      <v>2</v>
      <v>95</v>
      <v>2</v>
      <v>2</v>
      <v>2</v>
      <v>2</v>
      <v>2</v>
      <v>2</v>
      <v>2</v>
      <v>2</v>
      <v>2</v>
      <v>95</v>
      <v>2</v>
      <v>2</v>
      <v>2</v>
    </spb>
    <spb s="1">
      <v xml:space="preserve">Wikipedia	</v>
      <v xml:space="preserve">CC BY-SA 3.0	</v>
      <v xml:space="preserve">https://en.wikipedia.org/wiki/Minnesota	</v>
      <v xml:space="preserve">https://creativecommons.org/licenses/by-sa/3.0	</v>
    </spb>
    <spb s="1">
      <v xml:space="preserve">Wikipedia	</v>
      <v xml:space="preserve">CC-BY-SA	</v>
      <v xml:space="preserve">http://en.wikipedia.org/wiki/Minnesota	</v>
      <v xml:space="preserve">http://creativecommons.org/licenses/by-sa/3.0/	</v>
    </spb>
    <spb s="1">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2">
      <v>97</v>
      <v>97</v>
      <v>2</v>
      <v>97</v>
      <v>97</v>
      <v>97</v>
      <v>98</v>
      <v>97</v>
      <v>2</v>
      <v>97</v>
      <v>2</v>
      <v>99</v>
      <v>97</v>
      <v>2</v>
      <v>2</v>
      <v>2</v>
      <v>2</v>
      <v>99</v>
      <v>2</v>
      <v>2</v>
      <v>2</v>
      <v>2</v>
      <v>2</v>
      <v>2</v>
      <v>2</v>
      <v>2</v>
      <v>2</v>
      <v>99</v>
      <v>2</v>
      <v>2</v>
      <v>2</v>
      <v>2</v>
    </spb>
    <spb s="1">
      <v xml:space="preserve">Wikipedia	</v>
      <v xml:space="preserve">CC BY-SA 3.0	</v>
      <v xml:space="preserve">https://en.wikipedia.org/wiki/Mississippi	</v>
      <v xml:space="preserve">https://creativecommons.org/licenses/by-sa/3.0	</v>
    </spb>
    <spb s="1">
      <v xml:space="preserve">Wikipedia	</v>
      <v xml:space="preserve">CC-BY-SA	</v>
      <v xml:space="preserve">http://en.wikipedia.org/wiki/Mississippi	</v>
      <v xml:space="preserve">http://creativecommons.org/licenses/by-sa/3.0/	</v>
    </spb>
    <spb s="1">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2">
      <v>101</v>
      <v>101</v>
      <v>2</v>
      <v>101</v>
      <v>101</v>
      <v>101</v>
      <v>102</v>
      <v>101</v>
      <v>2</v>
      <v>101</v>
      <v>2</v>
      <v>103</v>
      <v>101</v>
      <v>2</v>
      <v>2</v>
      <v>2</v>
      <v>2</v>
      <v>103</v>
      <v>2</v>
      <v>2</v>
      <v>2</v>
      <v>2</v>
      <v>2</v>
      <v>2</v>
      <v>2</v>
      <v>2</v>
      <v>2</v>
      <v>103</v>
      <v>2</v>
      <v>2</v>
      <v>2</v>
      <v>2</v>
    </spb>
    <spb s="1">
      <v xml:space="preserve">Wikipedia	</v>
      <v xml:space="preserve">CC BY-SA 3.0	</v>
      <v xml:space="preserve">https://en.wikipedia.org/wiki/Missouri	</v>
      <v xml:space="preserve">https://creativecommons.org/licenses/by-sa/3.0	</v>
    </spb>
    <spb s="1">
      <v xml:space="preserve">Wikipedia	</v>
      <v xml:space="preserve">CC-BY-SA	</v>
      <v xml:space="preserve">http://en.wikipedia.org/wiki/Missouri	</v>
      <v xml:space="preserve">http://creativecommons.org/licenses/by-sa/3.0/	</v>
    </spb>
    <spb s="1">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2">
      <v>105</v>
      <v>105</v>
      <v>2</v>
      <v>105</v>
      <v>105</v>
      <v>105</v>
      <v>106</v>
      <v>105</v>
      <v>2</v>
      <v>105</v>
      <v>2</v>
      <v>107</v>
      <v>105</v>
      <v>2</v>
      <v>2</v>
      <v>2</v>
      <v>2</v>
      <v>107</v>
      <v>2</v>
      <v>2</v>
      <v>2</v>
      <v>2</v>
      <v>2</v>
      <v>2</v>
      <v>2</v>
      <v>2</v>
      <v>2</v>
      <v>107</v>
      <v>2</v>
      <v>2</v>
      <v>2</v>
      <v>2</v>
    </spb>
    <spb s="1">
      <v xml:space="preserve">Wikipedia	</v>
      <v xml:space="preserve">CC BY-SA 3.0	</v>
      <v xml:space="preserve">https://en.wikipedia.org/wiki/Montana	</v>
      <v xml:space="preserve">https://creativecommons.org/licenses/by-sa/3.0	</v>
    </spb>
    <spb s="1">
      <v xml:space="preserve">Wikipedia	</v>
      <v xml:space="preserve">CC-BY-SA	</v>
      <v xml:space="preserve">http://en.wikipedia.org/wiki/Montana	</v>
      <v xml:space="preserve">http://creativecommons.org/licenses/by-sa/3.0/	</v>
    </spb>
    <spb s="1">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2">
      <v>109</v>
      <v>109</v>
      <v>2</v>
      <v>109</v>
      <v>109</v>
      <v>109</v>
      <v>110</v>
      <v>109</v>
      <v>2</v>
      <v>109</v>
      <v>2</v>
      <v>111</v>
      <v>109</v>
      <v>2</v>
      <v>2</v>
      <v>2</v>
      <v>2</v>
      <v>111</v>
      <v>2</v>
      <v>2</v>
      <v>2</v>
      <v>2</v>
      <v>2</v>
      <v>2</v>
      <v>2</v>
      <v>2</v>
      <v>2</v>
      <v>111</v>
      <v>2</v>
      <v>2</v>
      <v>2</v>
      <v>2</v>
    </spb>
    <spb s="1">
      <v xml:space="preserve">Wikipedia	</v>
      <v xml:space="preserve">CC BY-SA 3.0	</v>
      <v xml:space="preserve">https://en.wikipedia.org/wiki/Nebraska	</v>
      <v xml:space="preserve">https://creativecommons.org/licenses/by-sa/3.0	</v>
    </spb>
    <spb s="1">
      <v xml:space="preserve">Wikipedia	</v>
      <v xml:space="preserve">CC-BY-SA	</v>
      <v xml:space="preserve">http://en.wikipedia.org/wiki/Nebraska	</v>
      <v xml:space="preserve">http://creativecommons.org/licenses/by-sa/3.0/	</v>
    </spb>
    <spb s="1">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2">
      <v>113</v>
      <v>113</v>
      <v>2</v>
      <v>113</v>
      <v>113</v>
      <v>113</v>
      <v>114</v>
      <v>113</v>
      <v>2</v>
      <v>113</v>
      <v>2</v>
      <v>115</v>
      <v>113</v>
      <v>2</v>
      <v>2</v>
      <v>2</v>
      <v>2</v>
      <v>115</v>
      <v>2</v>
      <v>2</v>
      <v>2</v>
      <v>2</v>
      <v>2</v>
      <v>2</v>
      <v>2</v>
      <v>2</v>
      <v>2</v>
      <v>115</v>
      <v>2</v>
      <v>2</v>
      <v>2</v>
      <v>2</v>
    </spb>
    <spb s="1">
      <v xml:space="preserve">Wikipedia	</v>
      <v xml:space="preserve">CC BY-SA 3.0	</v>
      <v xml:space="preserve">https://en.wikipedia.org/wiki/Nevada	</v>
      <v xml:space="preserve">https://creativecommons.org/licenses/by-sa/3.0	</v>
    </spb>
    <spb s="1">
      <v xml:space="preserve">Wikipedia	</v>
      <v xml:space="preserve">CC-BY-SA	</v>
      <v xml:space="preserve">http://en.wikipedia.org/wiki/Nevada	</v>
      <v xml:space="preserve">http://creativecommons.org/licenses/by-sa/3.0/	</v>
    </spb>
    <spb s="1">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2">
      <v>117</v>
      <v>117</v>
      <v>2</v>
      <v>117</v>
      <v>117</v>
      <v>117</v>
      <v>118</v>
      <v>117</v>
      <v>2</v>
      <v>117</v>
      <v>2</v>
      <v>119</v>
      <v>117</v>
      <v>2</v>
      <v>2</v>
      <v>2</v>
      <v>2</v>
      <v>119</v>
      <v>2</v>
      <v>2</v>
      <v>2</v>
      <v>2</v>
      <v>2</v>
      <v>2</v>
      <v>2</v>
      <v>2</v>
      <v>2</v>
      <v>119</v>
      <v>2</v>
      <v>2</v>
      <v>2</v>
      <v>2</v>
    </spb>
    <spb s="1">
      <v xml:space="preserve">Wikipedia	</v>
      <v xml:space="preserve">CC BY-SA 3.0	</v>
      <v xml:space="preserve">https://en.wikipedia.org/wiki/New_Hampshire	</v>
      <v xml:space="preserve">https://creativecommons.org/licenses/by-sa/3.0	</v>
    </spb>
    <spb s="1">
      <v xml:space="preserve">Wikipedia	</v>
      <v xml:space="preserve">CC-BY-SA	</v>
      <v xml:space="preserve">http://en.wikipedia.org/wiki/New_Hampshire	</v>
      <v xml:space="preserve">http://creativecommons.org/licenses/by-sa/3.0/	</v>
    </spb>
    <spb s="1">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9">
      <v>121</v>
      <v>121</v>
      <v>2</v>
      <v>121</v>
      <v>121</v>
      <v>121</v>
      <v>122</v>
      <v>121</v>
      <v>2</v>
      <v>121</v>
      <v>2</v>
      <v>123</v>
      <v>121</v>
      <v>2</v>
      <v>2</v>
      <v>2</v>
      <v>2</v>
      <v>123</v>
      <v>2</v>
      <v>2</v>
      <v>2</v>
      <v>2</v>
      <v>2</v>
      <v>2</v>
      <v>2</v>
      <v>2</v>
      <v>2</v>
      <v>123</v>
      <v>2</v>
      <v>2</v>
      <v>2</v>
    </spb>
    <spb s="3">
      <v>4</v>
      <v>Name</v>
      <v>LearnMoreOnLink</v>
    </spb>
    <spb s="1">
      <v xml:space="preserve">Wikipedia	</v>
      <v xml:space="preserve">CC BY-SA 3.0	</v>
      <v xml:space="preserve">https://en.wikipedia.org/wiki/New_Jersey	</v>
      <v xml:space="preserve">https://creativecommons.org/licenses/by-sa/3.0	</v>
    </spb>
    <spb s="1">
      <v xml:space="preserve">Wikipedia	</v>
      <v xml:space="preserve">CC-BY-SA	</v>
      <v xml:space="preserve">http://en.wikipedia.org/wiki/New_Jersey	</v>
      <v xml:space="preserve">http://creativecommons.org/licenses/by-sa/3.0/	</v>
    </spb>
    <spb s="1">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2">
      <v>126</v>
      <v>126</v>
      <v>2</v>
      <v>126</v>
      <v>126</v>
      <v>126</v>
      <v>127</v>
      <v>126</v>
      <v>2</v>
      <v>126</v>
      <v>2</v>
      <v>128</v>
      <v>126</v>
      <v>2</v>
      <v>2</v>
      <v>2</v>
      <v>2</v>
      <v>128</v>
      <v>2</v>
      <v>2</v>
      <v>2</v>
      <v>2</v>
      <v>2</v>
      <v>2</v>
      <v>2</v>
      <v>2</v>
      <v>2</v>
      <v>128</v>
      <v>2</v>
      <v>2</v>
      <v>2</v>
      <v>2</v>
    </spb>
    <spb s="1">
      <v xml:space="preserve">Wikipedia	</v>
      <v xml:space="preserve">CC BY-SA 3.0	</v>
      <v xml:space="preserve">https://en.wikipedia.org/wiki/New_Mexico	</v>
      <v xml:space="preserve">https://creativecommons.org/licenses/by-sa/3.0	</v>
    </spb>
    <spb s="1">
      <v xml:space="preserve">Wikipedia	</v>
      <v xml:space="preserve">CC-BY-SA	</v>
      <v xml:space="preserve">http://en.wikipedia.org/wiki/New_Mexico	</v>
      <v xml:space="preserve">http://creativecommons.org/licenses/by-sa/3.0/	</v>
    </spb>
    <spb s="1">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2">
      <v>130</v>
      <v>130</v>
      <v>2</v>
      <v>130</v>
      <v>130</v>
      <v>130</v>
      <v>131</v>
      <v>130</v>
      <v>2</v>
      <v>130</v>
      <v>2</v>
      <v>132</v>
      <v>130</v>
      <v>2</v>
      <v>2</v>
      <v>2</v>
      <v>2</v>
      <v>132</v>
      <v>2</v>
      <v>2</v>
      <v>2</v>
      <v>2</v>
      <v>2</v>
      <v>2</v>
      <v>2</v>
      <v>2</v>
      <v>2</v>
      <v>132</v>
      <v>2</v>
      <v>2</v>
      <v>2</v>
      <v>2</v>
    </spb>
    <spb s="3">
      <v>5</v>
      <v>Name</v>
      <v>LearnMoreOnLink</v>
    </spb>
    <spb s="1">
      <v xml:space="preserve">Wikipedia	</v>
      <v xml:space="preserve">CC BY-SA 3.0	</v>
      <v xml:space="preserve">https://en.wikipedia.org/wiki/New_York_(state)	</v>
      <v xml:space="preserve">https://creativecommons.org/licenses/by-sa/3.0	</v>
    </spb>
    <spb s="1">
      <v xml:space="preserve">Wikipedia	</v>
      <v xml:space="preserve">CC-BY-SA	</v>
      <v xml:space="preserve">http://en.wikipedia.org/wiki/New_York_(state)	</v>
      <v xml:space="preserve">http://creativecommons.org/licenses/by-sa/3.0/	</v>
    </spb>
    <spb s="1">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2">
      <v>135</v>
      <v>135</v>
      <v>2</v>
      <v>135</v>
      <v>135</v>
      <v>135</v>
      <v>136</v>
      <v>135</v>
      <v>2</v>
      <v>135</v>
      <v>2</v>
      <v>137</v>
      <v>135</v>
      <v>2</v>
      <v>2</v>
      <v>2</v>
      <v>2</v>
      <v>137</v>
      <v>2</v>
      <v>2</v>
      <v>2</v>
      <v>2</v>
      <v>2</v>
      <v>2</v>
      <v>2</v>
      <v>2</v>
      <v>2</v>
      <v>137</v>
      <v>2</v>
      <v>2</v>
      <v>2</v>
      <v>2</v>
    </spb>
    <spb s="1">
      <v xml:space="preserve">Wikipedia	</v>
      <v xml:space="preserve">CC BY-SA 3.0	</v>
      <v xml:space="preserve">https://en.wikipedia.org/wiki/North_Carolina	</v>
      <v xml:space="preserve">https://creativecommons.org/licenses/by-sa/3.0	</v>
    </spb>
    <spb s="1">
      <v xml:space="preserve">Wikipedia	</v>
      <v xml:space="preserve">CC-BY-SA	</v>
      <v xml:space="preserve">http://en.wikipedia.org/wiki/North_Carolina	</v>
      <v xml:space="preserve">http://creativecommons.org/licenses/by-sa/3.0/	</v>
    </spb>
    <spb s="1">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2">
      <v>139</v>
      <v>139</v>
      <v>2</v>
      <v>139</v>
      <v>139</v>
      <v>139</v>
      <v>140</v>
      <v>139</v>
      <v>2</v>
      <v>139</v>
      <v>2</v>
      <v>141</v>
      <v>139</v>
      <v>2</v>
      <v>2</v>
      <v>2</v>
      <v>2</v>
      <v>141</v>
      <v>2</v>
      <v>2</v>
      <v>2</v>
      <v>2</v>
      <v>2</v>
      <v>2</v>
      <v>2</v>
      <v>2</v>
      <v>2</v>
      <v>141</v>
      <v>2</v>
      <v>2</v>
      <v>2</v>
      <v>2</v>
    </spb>
    <spb s="1">
      <v xml:space="preserve">Wikipedia	</v>
      <v xml:space="preserve">CC BY-SA 3.0	</v>
      <v xml:space="preserve">https://en.wikipedia.org/wiki/North_Dakota	</v>
      <v xml:space="preserve">https://creativecommons.org/licenses/by-sa/3.0	</v>
    </spb>
    <spb s="1">
      <v xml:space="preserve">Wikipedia	</v>
      <v xml:space="preserve">CC-BY-SA	</v>
      <v xml:space="preserve">http://en.wikipedia.org/wiki/North_Dakota	</v>
      <v xml:space="preserve">http://creativecommons.org/licenses/by-sa/3.0/	</v>
    </spb>
    <spb s="1">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2">
      <v>143</v>
      <v>143</v>
      <v>2</v>
      <v>143</v>
      <v>143</v>
      <v>143</v>
      <v>144</v>
      <v>143</v>
      <v>2</v>
      <v>143</v>
      <v>2</v>
      <v>145</v>
      <v>143</v>
      <v>2</v>
      <v>2</v>
      <v>2</v>
      <v>2</v>
      <v>145</v>
      <v>2</v>
      <v>2</v>
      <v>2</v>
      <v>2</v>
      <v>2</v>
      <v>2</v>
      <v>2</v>
      <v>2</v>
      <v>2</v>
      <v>145</v>
      <v>2</v>
      <v>2</v>
      <v>2</v>
      <v>2</v>
    </spb>
    <spb s="1">
      <v xml:space="preserve">Wikipedia	</v>
      <v xml:space="preserve">CC BY-SA 3.0	</v>
      <v xml:space="preserve">https://en.wikipedia.org/wiki/Ohio	</v>
      <v xml:space="preserve">https://creativecommons.org/licenses/by-sa/3.0	</v>
    </spb>
    <spb s="1">
      <v xml:space="preserve">Wikipedia	</v>
      <v xml:space="preserve">CC-BY-SA	</v>
      <v xml:space="preserve">http://en.wikipedia.org/wiki/Ohio	</v>
      <v xml:space="preserve">http://creativecommons.org/licenses/by-sa/3.0/	</v>
    </spb>
    <spb s="1">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2">
      <v>147</v>
      <v>147</v>
      <v>2</v>
      <v>147</v>
      <v>147</v>
      <v>147</v>
      <v>148</v>
      <v>147</v>
      <v>2</v>
      <v>147</v>
      <v>2</v>
      <v>149</v>
      <v>147</v>
      <v>2</v>
      <v>2</v>
      <v>2</v>
      <v>2</v>
      <v>149</v>
      <v>2</v>
      <v>2</v>
      <v>2</v>
      <v>2</v>
      <v>2</v>
      <v>2</v>
      <v>2</v>
      <v>2</v>
      <v>2</v>
      <v>149</v>
      <v>2</v>
      <v>2</v>
      <v>2</v>
      <v>2</v>
    </spb>
    <spb s="1">
      <v xml:space="preserve">Wikipedia	</v>
      <v xml:space="preserve">CC BY-SA 3.0	</v>
      <v xml:space="preserve">https://en.wikipedia.org/wiki/Oklahoma	</v>
      <v xml:space="preserve">https://creativecommons.org/licenses/by-sa/3.0	</v>
    </spb>
    <spb s="1">
      <v xml:space="preserve">Wikipedia	</v>
      <v xml:space="preserve">CC-BY-SA	</v>
      <v xml:space="preserve">http://en.wikipedia.org/wiki/Oklahoma	</v>
      <v xml:space="preserve">http://creativecommons.org/licenses/by-sa/3.0/	</v>
    </spb>
    <spb s="1">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2">
      <v>151</v>
      <v>151</v>
      <v>2</v>
      <v>151</v>
      <v>151</v>
      <v>151</v>
      <v>152</v>
      <v>151</v>
      <v>2</v>
      <v>151</v>
      <v>2</v>
      <v>153</v>
      <v>151</v>
      <v>2</v>
      <v>2</v>
      <v>2</v>
      <v>2</v>
      <v>153</v>
      <v>2</v>
      <v>2</v>
      <v>2</v>
      <v>2</v>
      <v>2</v>
      <v>2</v>
      <v>2</v>
      <v>2</v>
      <v>2</v>
      <v>153</v>
      <v>2</v>
      <v>2</v>
      <v>2</v>
      <v>2</v>
    </spb>
    <spb s="1">
      <v xml:space="preserve">Wikipedia	</v>
      <v xml:space="preserve">CC BY-SA 3.0	</v>
      <v xml:space="preserve">https://en.wikipedia.org/wiki/Oregon	</v>
      <v xml:space="preserve">https://creativecommons.org/licenses/by-sa/3.0	</v>
    </spb>
    <spb s="1">
      <v xml:space="preserve">Wikipedia	</v>
      <v xml:space="preserve">CC-BY-SA	</v>
      <v xml:space="preserve">http://en.wikipedia.org/wiki/Oregon	</v>
      <v xml:space="preserve">http://creativecommons.org/licenses/by-sa/3.0/	</v>
    </spb>
    <spb s="1">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2">
      <v>155</v>
      <v>155</v>
      <v>2</v>
      <v>155</v>
      <v>155</v>
      <v>155</v>
      <v>156</v>
      <v>155</v>
      <v>2</v>
      <v>155</v>
      <v>2</v>
      <v>157</v>
      <v>155</v>
      <v>2</v>
      <v>2</v>
      <v>2</v>
      <v>2</v>
      <v>157</v>
      <v>2</v>
      <v>2</v>
      <v>2</v>
      <v>2</v>
      <v>2</v>
      <v>2</v>
      <v>2</v>
      <v>2</v>
      <v>2</v>
      <v>157</v>
      <v>2</v>
      <v>2</v>
      <v>2</v>
      <v>2</v>
    </spb>
    <spb s="1">
      <v xml:space="preserve">Wikipedia	</v>
      <v xml:space="preserve">CC BY-SA 3.0	</v>
      <v xml:space="preserve">https://en.wikipedia.org/wiki/Pennsylvania	</v>
      <v xml:space="preserve">https://creativecommons.org/licenses/by-sa/3.0	</v>
    </spb>
    <spb s="1">
      <v xml:space="preserve">Wikipedia	</v>
      <v xml:space="preserve">CC-BY-SA	</v>
      <v xml:space="preserve">http://en.wikipedia.org/wiki/Pennsylvania	</v>
      <v xml:space="preserve">http://creativecommons.org/licenses/by-sa/3.0/	</v>
    </spb>
    <spb s="1">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2">
      <v>159</v>
      <v>159</v>
      <v>2</v>
      <v>159</v>
      <v>159</v>
      <v>159</v>
      <v>160</v>
      <v>159</v>
      <v>2</v>
      <v>159</v>
      <v>2</v>
      <v>161</v>
      <v>159</v>
      <v>2</v>
      <v>2</v>
      <v>2</v>
      <v>2</v>
      <v>161</v>
      <v>2</v>
      <v>2</v>
      <v>2</v>
      <v>2</v>
      <v>2</v>
      <v>2</v>
      <v>2</v>
      <v>2</v>
      <v>2</v>
      <v>161</v>
      <v>2</v>
      <v>2</v>
      <v>2</v>
      <v>2</v>
    </spb>
    <spb s="1">
      <v xml:space="preserve">Wikipedia	</v>
      <v xml:space="preserve">CC BY-SA 3.0	</v>
      <v xml:space="preserve">https://en.wikipedia.org/wiki/Rhode_Island	</v>
      <v xml:space="preserve">https://creativecommons.org/licenses/by-sa/3.0	</v>
    </spb>
    <spb s="1">
      <v xml:space="preserve">Wikipedia	</v>
      <v xml:space="preserve">CC-BY-SA	</v>
      <v xml:space="preserve">http://en.wikipedia.org/wiki/Rhode_Island	</v>
      <v xml:space="preserve">http://creativecommons.org/licenses/by-sa/3.0/	</v>
    </spb>
    <spb s="1">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2">
      <v>163</v>
      <v>163</v>
      <v>2</v>
      <v>163</v>
      <v>163</v>
      <v>163</v>
      <v>164</v>
      <v>163</v>
      <v>2</v>
      <v>163</v>
      <v>2</v>
      <v>165</v>
      <v>163</v>
      <v>2</v>
      <v>2</v>
      <v>2</v>
      <v>2</v>
      <v>165</v>
      <v>2</v>
      <v>2</v>
      <v>2</v>
      <v>2</v>
      <v>2</v>
      <v>2</v>
      <v>2</v>
      <v>2</v>
      <v>2</v>
      <v>165</v>
      <v>2</v>
      <v>2</v>
      <v>2</v>
      <v>2</v>
    </spb>
    <spb s="1">
      <v xml:space="preserve">Wikipedia	</v>
      <v xml:space="preserve">CC BY-SA 3.0	</v>
      <v xml:space="preserve">https://en.wikipedia.org/wiki/South_Carolina	</v>
      <v xml:space="preserve">https://creativecommons.org/licenses/by-sa/3.0	</v>
    </spb>
    <spb s="1">
      <v xml:space="preserve">Wikipedia	</v>
      <v xml:space="preserve">CC-BY-SA	</v>
      <v xml:space="preserve">http://en.wikipedia.org/wiki/South_Carolina	</v>
      <v xml:space="preserve">http://creativecommons.org/licenses/by-sa/3.0/	</v>
    </spb>
    <spb s="1">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2">
      <v>167</v>
      <v>167</v>
      <v>2</v>
      <v>167</v>
      <v>167</v>
      <v>167</v>
      <v>168</v>
      <v>167</v>
      <v>2</v>
      <v>167</v>
      <v>2</v>
      <v>169</v>
      <v>167</v>
      <v>2</v>
      <v>2</v>
      <v>2</v>
      <v>2</v>
      <v>169</v>
      <v>2</v>
      <v>2</v>
      <v>2</v>
      <v>2</v>
      <v>2</v>
      <v>2</v>
      <v>2</v>
      <v>2</v>
      <v>2</v>
      <v>169</v>
      <v>2</v>
      <v>2</v>
      <v>2</v>
      <v>2</v>
    </spb>
    <spb s="1">
      <v xml:space="preserve">Wikipedia	</v>
      <v xml:space="preserve">CC BY-SA 3.0	</v>
      <v xml:space="preserve">https://en.wikipedia.org/wiki/South_Dakota	</v>
      <v xml:space="preserve">https://creativecommons.org/licenses/by-sa/3.0	</v>
    </spb>
    <spb s="1">
      <v xml:space="preserve">Wikipedia	</v>
      <v xml:space="preserve">CC-BY-SA	</v>
      <v xml:space="preserve">http://en.wikipedia.org/wiki/South_Dakota	</v>
      <v xml:space="preserve">http://creativecommons.org/licenses/by-sa/3.0/	</v>
    </spb>
    <spb s="1">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2">
      <v>171</v>
      <v>171</v>
      <v>2</v>
      <v>171</v>
      <v>171</v>
      <v>171</v>
      <v>172</v>
      <v>171</v>
      <v>2</v>
      <v>171</v>
      <v>2</v>
      <v>173</v>
      <v>171</v>
      <v>2</v>
      <v>2</v>
      <v>2</v>
      <v>2</v>
      <v>173</v>
      <v>2</v>
      <v>2</v>
      <v>2</v>
      <v>2</v>
      <v>2</v>
      <v>2</v>
      <v>2</v>
      <v>2</v>
      <v>2</v>
      <v>173</v>
      <v>2</v>
      <v>2</v>
      <v>2</v>
      <v>2</v>
    </spb>
    <spb s="1">
      <v xml:space="preserve">Wikipedia	</v>
      <v xml:space="preserve">CC BY-SA 3.0	</v>
      <v xml:space="preserve">https://en.wikipedia.org/wiki/Tennessee	</v>
      <v xml:space="preserve">https://creativecommons.org/licenses/by-sa/3.0	</v>
    </spb>
    <spb s="1">
      <v xml:space="preserve">Wikipedia	</v>
      <v xml:space="preserve">CC-BY-SA	</v>
      <v xml:space="preserve">http://en.wikipedia.org/wiki/Tennessee	</v>
      <v xml:space="preserve">http://creativecommons.org/licenses/by-sa/3.0/	</v>
    </spb>
    <spb s="1">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2">
      <v>175</v>
      <v>175</v>
      <v>2</v>
      <v>175</v>
      <v>175</v>
      <v>175</v>
      <v>176</v>
      <v>175</v>
      <v>2</v>
      <v>175</v>
      <v>2</v>
      <v>177</v>
      <v>175</v>
      <v>2</v>
      <v>2</v>
      <v>2</v>
      <v>2</v>
      <v>177</v>
      <v>2</v>
      <v>2</v>
      <v>2</v>
      <v>2</v>
      <v>2</v>
      <v>2</v>
      <v>2</v>
      <v>2</v>
      <v>2</v>
      <v>177</v>
      <v>2</v>
      <v>2</v>
      <v>2</v>
      <v>2</v>
    </spb>
    <spb s="1">
      <v xml:space="preserve">Wikipedia	</v>
      <v xml:space="preserve">CC BY-SA 3.0	</v>
      <v xml:space="preserve">https://en.wikipedia.org/wiki/Texas	</v>
      <v xml:space="preserve">https://creativecommons.org/licenses/by-sa/3.0	</v>
    </spb>
    <spb s="1">
      <v xml:space="preserve">Wikipedia	</v>
      <v xml:space="preserve">CC-BY-SA	</v>
      <v xml:space="preserve">http://en.wikipedia.org/wiki/Texas	</v>
      <v xml:space="preserve">http://creativecommons.org/licenses/by-sa/3.0/	</v>
    </spb>
    <spb s="1">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2">
      <v>179</v>
      <v>179</v>
      <v>2</v>
      <v>179</v>
      <v>179</v>
      <v>179</v>
      <v>180</v>
      <v>179</v>
      <v>2</v>
      <v>179</v>
      <v>2</v>
      <v>181</v>
      <v>179</v>
      <v>2</v>
      <v>2</v>
      <v>2</v>
      <v>2</v>
      <v>181</v>
      <v>2</v>
      <v>2</v>
      <v>2</v>
      <v>2</v>
      <v>2</v>
      <v>2</v>
      <v>2</v>
      <v>2</v>
      <v>2</v>
      <v>181</v>
      <v>2</v>
      <v>2</v>
      <v>2</v>
      <v>2</v>
    </spb>
    <spb s="1">
      <v xml:space="preserve">Wikipedia	</v>
      <v xml:space="preserve">CC BY-SA 3.0	</v>
      <v xml:space="preserve">https://en.wikipedia.org/wiki/Utah	</v>
      <v xml:space="preserve">https://creativecommons.org/licenses/by-sa/3.0	</v>
    </spb>
    <spb s="1">
      <v xml:space="preserve">Wikipedia	</v>
      <v xml:space="preserve">CC-BY-SA	</v>
      <v xml:space="preserve">http://en.wikipedia.org/wiki/Utah	</v>
      <v xml:space="preserve">http://creativecommons.org/licenses/by-sa/3.0/	</v>
    </spb>
    <spb s="1">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2">
      <v>183</v>
      <v>183</v>
      <v>2</v>
      <v>183</v>
      <v>183</v>
      <v>183</v>
      <v>184</v>
      <v>183</v>
      <v>2</v>
      <v>183</v>
      <v>2</v>
      <v>185</v>
      <v>183</v>
      <v>2</v>
      <v>2</v>
      <v>2</v>
      <v>2</v>
      <v>185</v>
      <v>2</v>
      <v>2</v>
      <v>2</v>
      <v>2</v>
      <v>2</v>
      <v>2</v>
      <v>2</v>
      <v>2</v>
      <v>2</v>
      <v>185</v>
      <v>2</v>
      <v>2</v>
      <v>2</v>
      <v>2</v>
    </spb>
    <spb s="1">
      <v xml:space="preserve">Wikipedia	</v>
      <v xml:space="preserve">CC BY-SA 3.0	</v>
      <v xml:space="preserve">https://en.wikipedia.org/wiki/Vermont	</v>
      <v xml:space="preserve">https://creativecommons.org/licenses/by-sa/3.0	</v>
    </spb>
    <spb s="1">
      <v xml:space="preserve">Wikipedia	</v>
      <v xml:space="preserve">CC-BY-SA	</v>
      <v xml:space="preserve">http://en.wikipedia.org/wiki/Vermont	</v>
      <v xml:space="preserve">http://creativecommons.org/licenses/by-sa/3.0/	</v>
    </spb>
    <spb s="1">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9">
      <v>187</v>
      <v>187</v>
      <v>2</v>
      <v>187</v>
      <v>187</v>
      <v>187</v>
      <v>188</v>
      <v>187</v>
      <v>2</v>
      <v>187</v>
      <v>2</v>
      <v>189</v>
      <v>187</v>
      <v>2</v>
      <v>2</v>
      <v>2</v>
      <v>2</v>
      <v>189</v>
      <v>2</v>
      <v>2</v>
      <v>2</v>
      <v>2</v>
      <v>2</v>
      <v>2</v>
      <v>2</v>
      <v>2</v>
      <v>2</v>
      <v>189</v>
      <v>2</v>
      <v>2</v>
      <v>2</v>
    </spb>
    <spb s="1">
      <v xml:space="preserve">Wikipedia	</v>
      <v xml:space="preserve">CC BY-SA 3.0	</v>
      <v xml:space="preserve">https://en.wikipedia.org/wiki/Virginia	</v>
      <v xml:space="preserve">https://creativecommons.org/licenses/by-sa/3.0	</v>
    </spb>
    <spb s="1">
      <v xml:space="preserve">Wikipedia	</v>
      <v xml:space="preserve">CC-BY-SA	</v>
      <v xml:space="preserve">http://en.wikipedia.org/wiki/Virginia	</v>
      <v xml:space="preserve">http://creativecommons.org/licenses/by-sa/3.0/	</v>
    </spb>
    <spb s="1">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2">
      <v>191</v>
      <v>191</v>
      <v>2</v>
      <v>191</v>
      <v>191</v>
      <v>191</v>
      <v>192</v>
      <v>191</v>
      <v>2</v>
      <v>191</v>
      <v>2</v>
      <v>193</v>
      <v>191</v>
      <v>2</v>
      <v>2</v>
      <v>2</v>
      <v>2</v>
      <v>193</v>
      <v>2</v>
      <v>2</v>
      <v>2</v>
      <v>2</v>
      <v>2</v>
      <v>2</v>
      <v>2</v>
      <v>2</v>
      <v>2</v>
      <v>193</v>
      <v>2</v>
      <v>2</v>
      <v>2</v>
      <v>2</v>
    </spb>
    <spb s="1">
      <v xml:space="preserve">Wikipedia	</v>
      <v xml:space="preserve">CC BY-SA 3.0	</v>
      <v xml:space="preserve">https://en.wikipedia.org/wiki/Washington_(state)	</v>
      <v xml:space="preserve">https://creativecommons.org/licenses/by-sa/3.0	</v>
    </spb>
    <spb s="1">
      <v xml:space="preserve">Wikipedia	</v>
      <v xml:space="preserve">CC-BY-SA	</v>
      <v xml:space="preserve">http://en.wikipedia.org/wiki/Washington_(state)	</v>
      <v xml:space="preserve">http://creativecommons.org/licenses/by-sa/3.0/	</v>
    </spb>
    <spb s="1">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2">
      <v>195</v>
      <v>195</v>
      <v>2</v>
      <v>195</v>
      <v>195</v>
      <v>195</v>
      <v>196</v>
      <v>195</v>
      <v>2</v>
      <v>195</v>
      <v>2</v>
      <v>197</v>
      <v>195</v>
      <v>2</v>
      <v>2</v>
      <v>2</v>
      <v>2</v>
      <v>197</v>
      <v>2</v>
      <v>2</v>
      <v>2</v>
      <v>2</v>
      <v>2</v>
      <v>2</v>
      <v>2</v>
      <v>2</v>
      <v>2</v>
      <v>197</v>
      <v>2</v>
      <v>2</v>
      <v>2</v>
      <v>2</v>
    </spb>
    <spb s="1">
      <v xml:space="preserve">Wikipedia	</v>
      <v xml:space="preserve">CC BY-SA 3.0	</v>
      <v xml:space="preserve">https://en.wikipedia.org/wiki/West_Virginia	</v>
      <v xml:space="preserve">https://creativecommons.org/licenses/by-sa/3.0	</v>
    </spb>
    <spb s="1">
      <v xml:space="preserve">Wikipedia	</v>
      <v xml:space="preserve">CC-BY-SA	</v>
      <v xml:space="preserve">http://en.wikipedia.org/wiki/West_Virginia	</v>
      <v xml:space="preserve">http://creativecommons.org/licenses/by-sa/3.0/	</v>
    </spb>
    <spb s="1">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9">
      <v>199</v>
      <v>199</v>
      <v>2</v>
      <v>199</v>
      <v>199</v>
      <v>199</v>
      <v>200</v>
      <v>199</v>
      <v>2</v>
      <v>199</v>
      <v>2</v>
      <v>201</v>
      <v>199</v>
      <v>2</v>
      <v>2</v>
      <v>2</v>
      <v>2</v>
      <v>201</v>
      <v>2</v>
      <v>2</v>
      <v>2</v>
      <v>2</v>
      <v>2</v>
      <v>2</v>
      <v>2</v>
      <v>2</v>
      <v>2</v>
      <v>201</v>
      <v>2</v>
      <v>2</v>
      <v>2</v>
    </spb>
    <spb s="1">
      <v xml:space="preserve">Wikipedia	</v>
      <v xml:space="preserve">CC BY-SA 3.0	</v>
      <v xml:space="preserve">https://en.wikipedia.org/wiki/Wisconsin	</v>
      <v xml:space="preserve">https://creativecommons.org/licenses/by-sa/3.0	</v>
    </spb>
    <spb s="1">
      <v xml:space="preserve">Wikipedia	</v>
      <v xml:space="preserve">CC-BY-SA	</v>
      <v xml:space="preserve">http://en.wikipedia.org/wiki/Wisconsin	</v>
      <v xml:space="preserve">http://creativecommons.org/licenses/by-sa/3.0/	</v>
    </spb>
    <spb s="1">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2">
      <v>203</v>
      <v>203</v>
      <v>2</v>
      <v>203</v>
      <v>203</v>
      <v>203</v>
      <v>204</v>
      <v>203</v>
      <v>2</v>
      <v>203</v>
      <v>2</v>
      <v>205</v>
      <v>203</v>
      <v>2</v>
      <v>2</v>
      <v>2</v>
      <v>2</v>
      <v>205</v>
      <v>2</v>
      <v>2</v>
      <v>2</v>
      <v>2</v>
      <v>2</v>
      <v>2</v>
      <v>2</v>
      <v>2</v>
      <v>2</v>
      <v>205</v>
      <v>2</v>
      <v>2</v>
      <v>2</v>
      <v>2</v>
    </spb>
    <spb s="1">
      <v xml:space="preserve">Wikipedia	</v>
      <v xml:space="preserve">CC BY-SA 3.0	</v>
      <v xml:space="preserve">https://en.wikipedia.org/wiki/Wyoming	</v>
      <v xml:space="preserve">https://creativecommons.org/licenses/by-sa/3.0	</v>
    </spb>
    <spb s="1">
      <v xml:space="preserve">Wikipedia	</v>
      <v xml:space="preserve">CC-BY-SA	</v>
      <v xml:space="preserve">http://en.wikipedia.org/wiki/Wyoming	</v>
      <v xml:space="preserve">http://creativecommons.org/licenses/by-sa/3.0/	</v>
    </spb>
    <spb s="1">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2">
      <v>207</v>
      <v>207</v>
      <v>2</v>
      <v>207</v>
      <v>207</v>
      <v>207</v>
      <v>208</v>
      <v>207</v>
      <v>2</v>
      <v>207</v>
      <v>2</v>
      <v>209</v>
      <v>207</v>
      <v>2</v>
      <v>2</v>
      <v>2</v>
      <v>2</v>
      <v>209</v>
      <v>2</v>
      <v>2</v>
      <v>2</v>
      <v>2</v>
      <v>2</v>
      <v>2</v>
      <v>2</v>
      <v>2</v>
      <v>2</v>
      <v>209</v>
      <v>2</v>
      <v>2</v>
      <v>2</v>
      <v>2</v>
    </spb>
  </spbData>
</supportingPropertyBags>
</file>

<file path=xl/richData/rdsupportingpropertybagstructure.xml><?xml version="1.0" encoding="utf-8"?>
<spbStructures xmlns="http://schemas.microsoft.com/office/spreadsheetml/2017/richdata2" count="11">
  <s>
    <k n="_Self" t="i"/>
  </s>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NumberFormat" t="s"/>
    <rPr n="IsTitleField" t="b"/>
    <rPr n="IsHeroField" t="b"/>
  </richProperties>
  <richStyles>
    <rSty dxfid="0">
      <rpv i="0">#,##0</rpv>
    </rSty>
    <rSty>
      <rpv i="1">1</rpv>
    </rSty>
    <rSty>
      <rpv i="2">1</rpv>
    </rSty>
    <rSty dxfid="3">
      <rpv i="0">_([$$-en-US]* #,##0_);_([$$-en-US]* (#,##0);_([$$-en-US]* "-"_);_(@_)</rpv>
    </rSty>
    <rSty dxfid="2">
      <rpv i="0">0.00</rpv>
    </rSty>
    <rSty dxfid="1">
      <rpv i="0">0.0%</rpv>
    </rSty>
    <rSty dxfid="4"/>
  </richStyles>
</richStyleSheet>
</file>

<file path=xl/theme/theme1.xml><?xml version="1.0" encoding="utf-8"?>
<a:theme xmlns:a="http://schemas.openxmlformats.org/drawingml/2006/main" name="Office Theme">
  <a:themeElements>
    <a:clrScheme name="Maven Careers">
      <a:dk1>
        <a:sysClr val="windowText" lastClr="000000"/>
      </a:dk1>
      <a:lt1>
        <a:sysClr val="window" lastClr="FFFFFF"/>
      </a:lt1>
      <a:dk2>
        <a:srgbClr val="44546A"/>
      </a:dk2>
      <a:lt2>
        <a:srgbClr val="E7E6E6"/>
      </a:lt2>
      <a:accent1>
        <a:srgbClr val="269999"/>
      </a:accent1>
      <a:accent2>
        <a:srgbClr val="FF5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2F2C-F2D3-4F44-815D-AF8D50250408}">
  <dimension ref="A1:F1919"/>
  <sheetViews>
    <sheetView workbookViewId="0">
      <selection activeCell="C2" sqref="C2:C1919"/>
    </sheetView>
  </sheetViews>
  <sheetFormatPr baseColWidth="10" defaultColWidth="8.83203125" defaultRowHeight="15" x14ac:dyDescent="0.2"/>
  <cols>
    <col min="1" max="1" width="9.1640625" customWidth="1"/>
    <col min="2" max="2" width="21.6640625" customWidth="1"/>
    <col min="3" max="3" width="18.6640625" customWidth="1"/>
    <col min="4" max="4" width="14.5" customWidth="1"/>
    <col min="5" max="5" width="10.6640625" customWidth="1"/>
    <col min="6" max="6" width="16.6640625" customWidth="1"/>
    <col min="7" max="18" width="9.1640625" customWidth="1"/>
  </cols>
  <sheetData>
    <row r="1" spans="1:6" x14ac:dyDescent="0.2">
      <c r="A1" s="3" t="s">
        <v>50</v>
      </c>
      <c r="B1" s="3" t="s">
        <v>49</v>
      </c>
      <c r="C1" s="3" t="s">
        <v>0</v>
      </c>
      <c r="D1" s="3" t="s">
        <v>61</v>
      </c>
      <c r="E1" s="3" t="s">
        <v>62</v>
      </c>
      <c r="F1" s="3" t="s">
        <v>63</v>
      </c>
    </row>
    <row r="2" spans="1:6" x14ac:dyDescent="0.2">
      <c r="A2">
        <v>2020</v>
      </c>
      <c r="B2" t="s">
        <v>55</v>
      </c>
      <c r="C2" t="s">
        <v>1</v>
      </c>
      <c r="D2" s="1">
        <v>1829</v>
      </c>
      <c r="E2" s="1">
        <v>18051</v>
      </c>
      <c r="F2" s="2">
        <v>58872</v>
      </c>
    </row>
    <row r="3" spans="1:6" x14ac:dyDescent="0.2">
      <c r="A3">
        <v>2020</v>
      </c>
      <c r="B3" t="s">
        <v>55</v>
      </c>
      <c r="C3" t="s">
        <v>2</v>
      </c>
      <c r="D3" s="1">
        <v>1354</v>
      </c>
      <c r="E3" s="1">
        <v>35607</v>
      </c>
      <c r="F3" s="2">
        <v>55216</v>
      </c>
    </row>
    <row r="4" spans="1:6" x14ac:dyDescent="0.2">
      <c r="A4">
        <v>2020</v>
      </c>
      <c r="B4" t="s">
        <v>55</v>
      </c>
      <c r="C4" t="s">
        <v>3</v>
      </c>
      <c r="D4" s="1">
        <v>2565</v>
      </c>
      <c r="E4" s="1">
        <v>15961</v>
      </c>
      <c r="F4" s="2">
        <v>49909</v>
      </c>
    </row>
    <row r="5" spans="1:6" x14ac:dyDescent="0.2">
      <c r="A5">
        <v>2020</v>
      </c>
      <c r="B5" t="s">
        <v>55</v>
      </c>
      <c r="C5" t="s">
        <v>4</v>
      </c>
      <c r="D5" s="1">
        <v>17651</v>
      </c>
      <c r="E5" s="1">
        <v>425665</v>
      </c>
      <c r="F5" s="2">
        <v>42534</v>
      </c>
    </row>
    <row r="6" spans="1:6" x14ac:dyDescent="0.2">
      <c r="A6">
        <v>2020</v>
      </c>
      <c r="B6" t="s">
        <v>55</v>
      </c>
      <c r="C6" t="s">
        <v>5</v>
      </c>
      <c r="D6" s="1">
        <v>3312</v>
      </c>
      <c r="E6" s="1">
        <v>41633</v>
      </c>
      <c r="F6" s="2">
        <v>91879</v>
      </c>
    </row>
    <row r="7" spans="1:6" x14ac:dyDescent="0.2">
      <c r="A7">
        <v>2020</v>
      </c>
      <c r="B7" t="s">
        <v>55</v>
      </c>
      <c r="C7" t="s">
        <v>6</v>
      </c>
      <c r="D7">
        <v>467</v>
      </c>
      <c r="E7" s="1">
        <v>5260</v>
      </c>
      <c r="F7" s="2">
        <v>43142</v>
      </c>
    </row>
    <row r="8" spans="1:6" x14ac:dyDescent="0.2">
      <c r="A8">
        <v>2020</v>
      </c>
      <c r="B8" t="s">
        <v>55</v>
      </c>
      <c r="C8" t="s">
        <v>7</v>
      </c>
      <c r="D8">
        <v>186</v>
      </c>
      <c r="E8" s="1">
        <v>1317</v>
      </c>
      <c r="F8" s="2">
        <v>43290</v>
      </c>
    </row>
    <row r="9" spans="1:6" x14ac:dyDescent="0.2">
      <c r="A9">
        <v>2020</v>
      </c>
      <c r="B9" t="s">
        <v>55</v>
      </c>
      <c r="C9" t="s">
        <v>8</v>
      </c>
      <c r="D9" s="1">
        <v>5394</v>
      </c>
      <c r="E9" s="1">
        <v>71107</v>
      </c>
      <c r="F9" s="2">
        <v>37717</v>
      </c>
    </row>
    <row r="10" spans="1:6" x14ac:dyDescent="0.2">
      <c r="A10">
        <v>2020</v>
      </c>
      <c r="B10" t="s">
        <v>55</v>
      </c>
      <c r="C10" t="s">
        <v>9</v>
      </c>
      <c r="D10" s="1">
        <v>2794</v>
      </c>
      <c r="E10" s="1">
        <v>29309</v>
      </c>
      <c r="F10" s="2">
        <v>45978</v>
      </c>
    </row>
    <row r="11" spans="1:6" x14ac:dyDescent="0.2">
      <c r="A11">
        <v>2020</v>
      </c>
      <c r="B11" t="s">
        <v>55</v>
      </c>
      <c r="C11" t="s">
        <v>10</v>
      </c>
      <c r="D11" s="1">
        <v>2531</v>
      </c>
      <c r="E11" s="1">
        <v>27020</v>
      </c>
      <c r="F11" s="2">
        <v>42820</v>
      </c>
    </row>
    <row r="12" spans="1:6" x14ac:dyDescent="0.2">
      <c r="A12">
        <v>2020</v>
      </c>
      <c r="B12" t="s">
        <v>55</v>
      </c>
      <c r="C12" t="s">
        <v>11</v>
      </c>
      <c r="D12" s="1">
        <v>2818</v>
      </c>
      <c r="E12" s="1">
        <v>24933</v>
      </c>
      <c r="F12" s="2">
        <v>52259</v>
      </c>
    </row>
    <row r="13" spans="1:6" x14ac:dyDescent="0.2">
      <c r="A13">
        <v>2020</v>
      </c>
      <c r="B13" t="s">
        <v>55</v>
      </c>
      <c r="C13" t="s">
        <v>12</v>
      </c>
      <c r="D13" s="1">
        <v>2302</v>
      </c>
      <c r="E13" s="1">
        <v>20872</v>
      </c>
      <c r="F13" s="2">
        <v>50732</v>
      </c>
    </row>
    <row r="14" spans="1:6" x14ac:dyDescent="0.2">
      <c r="A14">
        <v>2020</v>
      </c>
      <c r="B14" t="s">
        <v>55</v>
      </c>
      <c r="C14" t="s">
        <v>13</v>
      </c>
      <c r="D14" s="1">
        <v>2911</v>
      </c>
      <c r="E14" s="1">
        <v>22868</v>
      </c>
      <c r="F14" s="2">
        <v>45588</v>
      </c>
    </row>
    <row r="15" spans="1:6" x14ac:dyDescent="0.2">
      <c r="A15">
        <v>2020</v>
      </c>
      <c r="B15" t="s">
        <v>55</v>
      </c>
      <c r="C15" t="s">
        <v>14</v>
      </c>
      <c r="D15" s="1">
        <v>2613</v>
      </c>
      <c r="E15" s="1">
        <v>18607</v>
      </c>
      <c r="F15" s="2">
        <v>47721</v>
      </c>
    </row>
    <row r="16" spans="1:6" x14ac:dyDescent="0.2">
      <c r="A16">
        <v>2020</v>
      </c>
      <c r="B16" t="s">
        <v>55</v>
      </c>
      <c r="C16" t="s">
        <v>15</v>
      </c>
      <c r="D16" s="1">
        <v>1632</v>
      </c>
      <c r="E16" s="1">
        <v>16061</v>
      </c>
      <c r="F16" s="2">
        <v>54605</v>
      </c>
    </row>
    <row r="17" spans="1:6" x14ac:dyDescent="0.2">
      <c r="A17">
        <v>2020</v>
      </c>
      <c r="B17" t="s">
        <v>55</v>
      </c>
      <c r="C17" t="s">
        <v>16</v>
      </c>
      <c r="D17" s="1">
        <v>3143</v>
      </c>
      <c r="E17" s="1">
        <v>37751</v>
      </c>
      <c r="F17" s="2">
        <v>86727</v>
      </c>
    </row>
    <row r="18" spans="1:6" x14ac:dyDescent="0.2">
      <c r="A18">
        <v>2020</v>
      </c>
      <c r="B18" t="s">
        <v>55</v>
      </c>
      <c r="C18" t="s">
        <v>17</v>
      </c>
      <c r="D18" s="1">
        <v>1581</v>
      </c>
      <c r="E18" s="1">
        <v>7787</v>
      </c>
      <c r="F18" s="2">
        <v>41422</v>
      </c>
    </row>
    <row r="19" spans="1:6" x14ac:dyDescent="0.2">
      <c r="A19">
        <v>2020</v>
      </c>
      <c r="B19" t="s">
        <v>55</v>
      </c>
      <c r="C19" t="s">
        <v>18</v>
      </c>
      <c r="D19">
        <v>720</v>
      </c>
      <c r="E19" s="1">
        <v>7112</v>
      </c>
      <c r="F19" s="2">
        <v>46887</v>
      </c>
    </row>
    <row r="20" spans="1:6" x14ac:dyDescent="0.2">
      <c r="A20">
        <v>2020</v>
      </c>
      <c r="B20" t="s">
        <v>55</v>
      </c>
      <c r="C20" t="s">
        <v>19</v>
      </c>
      <c r="D20">
        <v>999</v>
      </c>
      <c r="E20" s="1">
        <v>11134</v>
      </c>
      <c r="F20" s="2">
        <v>64628</v>
      </c>
    </row>
    <row r="21" spans="1:6" x14ac:dyDescent="0.2">
      <c r="A21">
        <v>2020</v>
      </c>
      <c r="B21" t="s">
        <v>55</v>
      </c>
      <c r="C21" t="s">
        <v>20</v>
      </c>
      <c r="D21" s="1">
        <v>3574</v>
      </c>
      <c r="E21" s="1">
        <v>34897</v>
      </c>
      <c r="F21" s="2">
        <v>43309</v>
      </c>
    </row>
    <row r="22" spans="1:6" x14ac:dyDescent="0.2">
      <c r="A22">
        <v>2020</v>
      </c>
      <c r="B22" t="s">
        <v>55</v>
      </c>
      <c r="C22" t="s">
        <v>21</v>
      </c>
      <c r="D22" s="1">
        <v>3175</v>
      </c>
      <c r="E22" s="1">
        <v>28204</v>
      </c>
      <c r="F22" s="2">
        <v>51276</v>
      </c>
    </row>
    <row r="23" spans="1:6" x14ac:dyDescent="0.2">
      <c r="A23">
        <v>2020</v>
      </c>
      <c r="B23" t="s">
        <v>55</v>
      </c>
      <c r="C23" t="s">
        <v>22</v>
      </c>
      <c r="D23" s="1">
        <v>2070</v>
      </c>
      <c r="E23" s="1">
        <v>14561</v>
      </c>
      <c r="F23" s="2">
        <v>50525</v>
      </c>
    </row>
    <row r="24" spans="1:6" x14ac:dyDescent="0.2">
      <c r="A24">
        <v>2020</v>
      </c>
      <c r="B24" t="s">
        <v>55</v>
      </c>
      <c r="C24" t="s">
        <v>23</v>
      </c>
      <c r="D24" s="1">
        <v>2123</v>
      </c>
      <c r="E24" s="1">
        <v>16963</v>
      </c>
      <c r="F24" s="2">
        <v>46677</v>
      </c>
    </row>
    <row r="25" spans="1:6" x14ac:dyDescent="0.2">
      <c r="A25">
        <v>2020</v>
      </c>
      <c r="B25" t="s">
        <v>55</v>
      </c>
      <c r="C25" t="s">
        <v>24</v>
      </c>
      <c r="D25" s="1">
        <v>1847</v>
      </c>
      <c r="E25" s="1">
        <v>12449</v>
      </c>
      <c r="F25" s="2">
        <v>65945</v>
      </c>
    </row>
    <row r="26" spans="1:6" x14ac:dyDescent="0.2">
      <c r="A26">
        <v>2020</v>
      </c>
      <c r="B26" t="s">
        <v>55</v>
      </c>
      <c r="C26" t="s">
        <v>25</v>
      </c>
      <c r="D26" s="1">
        <v>2469</v>
      </c>
      <c r="E26" s="1">
        <v>16054</v>
      </c>
      <c r="F26" s="2">
        <v>44449</v>
      </c>
    </row>
    <row r="27" spans="1:6" x14ac:dyDescent="0.2">
      <c r="A27">
        <v>2020</v>
      </c>
      <c r="B27" t="s">
        <v>55</v>
      </c>
      <c r="C27" t="s">
        <v>26</v>
      </c>
      <c r="D27">
        <v>598</v>
      </c>
      <c r="E27" s="1">
        <v>19509</v>
      </c>
      <c r="F27" s="2">
        <v>88060</v>
      </c>
    </row>
    <row r="28" spans="1:6" x14ac:dyDescent="0.2">
      <c r="A28">
        <v>2020</v>
      </c>
      <c r="B28" t="s">
        <v>55</v>
      </c>
      <c r="C28" t="s">
        <v>27</v>
      </c>
      <c r="D28">
        <v>350</v>
      </c>
      <c r="E28" s="1">
        <v>2671</v>
      </c>
      <c r="F28" s="2">
        <v>48051</v>
      </c>
    </row>
    <row r="29" spans="1:6" x14ac:dyDescent="0.2">
      <c r="A29">
        <v>2020</v>
      </c>
      <c r="B29" t="s">
        <v>55</v>
      </c>
      <c r="C29" t="s">
        <v>28</v>
      </c>
      <c r="D29">
        <v>999</v>
      </c>
      <c r="E29" s="1">
        <v>11868</v>
      </c>
      <c r="F29" s="2">
        <v>44634</v>
      </c>
    </row>
    <row r="30" spans="1:6" x14ac:dyDescent="0.2">
      <c r="A30">
        <v>2020</v>
      </c>
      <c r="B30" t="s">
        <v>55</v>
      </c>
      <c r="C30" t="s">
        <v>29</v>
      </c>
      <c r="D30" s="1">
        <v>2064</v>
      </c>
      <c r="E30" s="1">
        <v>30471</v>
      </c>
      <c r="F30" s="2">
        <v>65885</v>
      </c>
    </row>
    <row r="31" spans="1:6" x14ac:dyDescent="0.2">
      <c r="A31">
        <v>2020</v>
      </c>
      <c r="B31" t="s">
        <v>55</v>
      </c>
      <c r="C31" t="s">
        <v>30</v>
      </c>
      <c r="D31" s="1">
        <v>3335</v>
      </c>
      <c r="E31" s="1">
        <v>31214</v>
      </c>
      <c r="F31" s="2">
        <v>44384</v>
      </c>
    </row>
    <row r="32" spans="1:6" x14ac:dyDescent="0.2">
      <c r="A32">
        <v>2020</v>
      </c>
      <c r="B32" t="s">
        <v>55</v>
      </c>
      <c r="C32" t="s">
        <v>31</v>
      </c>
      <c r="D32" s="1">
        <v>3428</v>
      </c>
      <c r="E32" s="1">
        <v>29560</v>
      </c>
      <c r="F32" s="2">
        <v>42720</v>
      </c>
    </row>
    <row r="33" spans="1:6" x14ac:dyDescent="0.2">
      <c r="A33">
        <v>2020</v>
      </c>
      <c r="B33" t="s">
        <v>55</v>
      </c>
      <c r="C33" t="s">
        <v>32</v>
      </c>
      <c r="D33" s="1">
        <v>1830</v>
      </c>
      <c r="E33" s="1">
        <v>19954</v>
      </c>
      <c r="F33" s="2">
        <v>92355</v>
      </c>
    </row>
    <row r="34" spans="1:6" x14ac:dyDescent="0.2">
      <c r="A34">
        <v>2020</v>
      </c>
      <c r="B34" t="s">
        <v>55</v>
      </c>
      <c r="C34" t="s">
        <v>33</v>
      </c>
      <c r="D34" s="1">
        <v>2541</v>
      </c>
      <c r="E34" s="1">
        <v>25841</v>
      </c>
      <c r="F34" s="2">
        <v>51404</v>
      </c>
    </row>
    <row r="35" spans="1:6" x14ac:dyDescent="0.2">
      <c r="A35">
        <v>2020</v>
      </c>
      <c r="B35" t="s">
        <v>55</v>
      </c>
      <c r="C35" t="s">
        <v>34</v>
      </c>
      <c r="D35" s="1">
        <v>4355</v>
      </c>
      <c r="E35" s="1">
        <v>40722</v>
      </c>
      <c r="F35" s="2">
        <v>90660</v>
      </c>
    </row>
    <row r="36" spans="1:6" x14ac:dyDescent="0.2">
      <c r="A36">
        <v>2020</v>
      </c>
      <c r="B36" t="s">
        <v>55</v>
      </c>
      <c r="C36" t="s">
        <v>35</v>
      </c>
      <c r="D36" s="1">
        <v>4739</v>
      </c>
      <c r="E36" s="1">
        <v>54360</v>
      </c>
      <c r="F36" s="2">
        <v>40689</v>
      </c>
    </row>
    <row r="37" spans="1:6" x14ac:dyDescent="0.2">
      <c r="A37">
        <v>2020</v>
      </c>
      <c r="B37" t="s">
        <v>55</v>
      </c>
      <c r="C37" t="s">
        <v>36</v>
      </c>
      <c r="D37" s="1">
        <v>3629</v>
      </c>
      <c r="E37" s="1">
        <v>47789</v>
      </c>
      <c r="F37" s="2">
        <v>61949</v>
      </c>
    </row>
    <row r="38" spans="1:6" x14ac:dyDescent="0.2">
      <c r="A38">
        <v>2020</v>
      </c>
      <c r="B38" t="s">
        <v>55</v>
      </c>
      <c r="C38" t="s">
        <v>37</v>
      </c>
      <c r="D38">
        <v>205</v>
      </c>
      <c r="E38" s="1">
        <v>1128</v>
      </c>
      <c r="F38" s="2">
        <v>42071</v>
      </c>
    </row>
    <row r="39" spans="1:6" x14ac:dyDescent="0.2">
      <c r="A39">
        <v>2020</v>
      </c>
      <c r="B39" t="s">
        <v>55</v>
      </c>
      <c r="C39" t="s">
        <v>38</v>
      </c>
      <c r="D39" s="1">
        <v>1375</v>
      </c>
      <c r="E39" s="1">
        <v>12442</v>
      </c>
      <c r="F39" s="2">
        <v>44990</v>
      </c>
    </row>
    <row r="40" spans="1:6" x14ac:dyDescent="0.2">
      <c r="A40">
        <v>2020</v>
      </c>
      <c r="B40" t="s">
        <v>55</v>
      </c>
      <c r="C40" t="s">
        <v>39</v>
      </c>
      <c r="D40" s="1">
        <v>1099</v>
      </c>
      <c r="E40" s="1">
        <v>7137</v>
      </c>
      <c r="F40" s="2">
        <v>45582</v>
      </c>
    </row>
    <row r="41" spans="1:6" x14ac:dyDescent="0.2">
      <c r="A41">
        <v>2020</v>
      </c>
      <c r="B41" t="s">
        <v>55</v>
      </c>
      <c r="C41" t="s">
        <v>40</v>
      </c>
      <c r="D41" s="1">
        <v>1130</v>
      </c>
      <c r="E41" s="1">
        <v>11134</v>
      </c>
      <c r="F41" s="2">
        <v>48930</v>
      </c>
    </row>
    <row r="42" spans="1:6" x14ac:dyDescent="0.2">
      <c r="A42">
        <v>2020</v>
      </c>
      <c r="B42" t="s">
        <v>55</v>
      </c>
      <c r="C42" t="s">
        <v>41</v>
      </c>
      <c r="D42" s="1">
        <v>19698</v>
      </c>
      <c r="E42" s="1">
        <v>249859</v>
      </c>
      <c r="F42" s="2">
        <v>117086</v>
      </c>
    </row>
    <row r="43" spans="1:6" x14ac:dyDescent="0.2">
      <c r="A43">
        <v>2020</v>
      </c>
      <c r="B43" t="s">
        <v>55</v>
      </c>
      <c r="C43" t="s">
        <v>42</v>
      </c>
      <c r="D43" s="1">
        <v>1066</v>
      </c>
      <c r="E43" s="1">
        <v>14648</v>
      </c>
      <c r="F43" s="2">
        <v>65747</v>
      </c>
    </row>
    <row r="44" spans="1:6" x14ac:dyDescent="0.2">
      <c r="A44">
        <v>2020</v>
      </c>
      <c r="B44" t="s">
        <v>55</v>
      </c>
      <c r="C44" t="s">
        <v>43</v>
      </c>
      <c r="D44">
        <v>571</v>
      </c>
      <c r="E44" s="1">
        <v>4095</v>
      </c>
      <c r="F44" s="2">
        <v>41096</v>
      </c>
    </row>
    <row r="45" spans="1:6" x14ac:dyDescent="0.2">
      <c r="A45">
        <v>2020</v>
      </c>
      <c r="B45" t="s">
        <v>55</v>
      </c>
      <c r="C45" t="s">
        <v>44</v>
      </c>
      <c r="D45" s="1">
        <v>2073</v>
      </c>
      <c r="E45" s="1">
        <v>17603</v>
      </c>
      <c r="F45" s="2">
        <v>48671</v>
      </c>
    </row>
    <row r="46" spans="1:6" x14ac:dyDescent="0.2">
      <c r="A46">
        <v>2020</v>
      </c>
      <c r="B46" t="s">
        <v>55</v>
      </c>
      <c r="C46" t="s">
        <v>45</v>
      </c>
      <c r="D46" s="1">
        <v>6971</v>
      </c>
      <c r="E46" s="1">
        <v>101358</v>
      </c>
      <c r="F46" s="2">
        <v>36964</v>
      </c>
    </row>
    <row r="47" spans="1:6" x14ac:dyDescent="0.2">
      <c r="A47">
        <v>2020</v>
      </c>
      <c r="B47" t="s">
        <v>55</v>
      </c>
      <c r="C47" t="s">
        <v>46</v>
      </c>
      <c r="D47" s="1">
        <v>1117</v>
      </c>
      <c r="E47" s="1">
        <v>18455</v>
      </c>
      <c r="F47" s="2">
        <v>78059</v>
      </c>
    </row>
    <row r="48" spans="1:6" x14ac:dyDescent="0.2">
      <c r="A48">
        <v>2020</v>
      </c>
      <c r="B48" t="s">
        <v>55</v>
      </c>
      <c r="C48" t="s">
        <v>47</v>
      </c>
      <c r="D48" s="1">
        <v>2872</v>
      </c>
      <c r="E48" s="1">
        <v>30781</v>
      </c>
      <c r="F48" s="2">
        <v>41928</v>
      </c>
    </row>
    <row r="49" spans="1:6" x14ac:dyDescent="0.2">
      <c r="A49">
        <v>2020</v>
      </c>
      <c r="B49" t="s">
        <v>55</v>
      </c>
      <c r="C49" t="s">
        <v>48</v>
      </c>
      <c r="D49" s="1">
        <v>1440</v>
      </c>
      <c r="E49" s="1">
        <v>19091</v>
      </c>
      <c r="F49" s="2">
        <v>83063</v>
      </c>
    </row>
    <row r="50" spans="1:6" x14ac:dyDescent="0.2">
      <c r="A50">
        <v>2020</v>
      </c>
      <c r="B50" t="s">
        <v>51</v>
      </c>
      <c r="C50" t="s">
        <v>1</v>
      </c>
      <c r="D50" s="1">
        <v>10335</v>
      </c>
      <c r="E50" s="1">
        <v>92772</v>
      </c>
      <c r="F50" s="2">
        <v>59279</v>
      </c>
    </row>
    <row r="51" spans="1:6" x14ac:dyDescent="0.2">
      <c r="A51">
        <v>2020</v>
      </c>
      <c r="B51" t="s">
        <v>51</v>
      </c>
      <c r="C51" t="s">
        <v>2</v>
      </c>
      <c r="D51" s="1">
        <v>14006</v>
      </c>
      <c r="E51" s="1">
        <v>173852</v>
      </c>
      <c r="F51" s="2">
        <v>63056</v>
      </c>
    </row>
    <row r="52" spans="1:6" x14ac:dyDescent="0.2">
      <c r="A52">
        <v>2020</v>
      </c>
      <c r="B52" t="s">
        <v>51</v>
      </c>
      <c r="C52" t="s">
        <v>3</v>
      </c>
      <c r="D52" s="1">
        <v>7277</v>
      </c>
      <c r="E52" s="1">
        <v>53142</v>
      </c>
      <c r="F52" s="2">
        <v>52247</v>
      </c>
    </row>
    <row r="53" spans="1:6" x14ac:dyDescent="0.2">
      <c r="A53">
        <v>2020</v>
      </c>
      <c r="B53" t="s">
        <v>51</v>
      </c>
      <c r="C53" t="s">
        <v>4</v>
      </c>
      <c r="D53" s="1">
        <v>86322</v>
      </c>
      <c r="E53" s="1">
        <v>855879</v>
      </c>
      <c r="F53" s="2">
        <v>76740</v>
      </c>
    </row>
    <row r="54" spans="1:6" x14ac:dyDescent="0.2">
      <c r="A54">
        <v>2020</v>
      </c>
      <c r="B54" t="s">
        <v>51</v>
      </c>
      <c r="C54" t="s">
        <v>5</v>
      </c>
      <c r="D54" s="1">
        <v>21025</v>
      </c>
      <c r="E54" s="1">
        <v>174730</v>
      </c>
      <c r="F54" s="2">
        <v>68209</v>
      </c>
    </row>
    <row r="55" spans="1:6" x14ac:dyDescent="0.2">
      <c r="A55">
        <v>2020</v>
      </c>
      <c r="B55" t="s">
        <v>51</v>
      </c>
      <c r="C55" t="s">
        <v>6</v>
      </c>
      <c r="D55" s="1">
        <v>9415</v>
      </c>
      <c r="E55" s="1">
        <v>56915</v>
      </c>
      <c r="F55" s="2">
        <v>75591</v>
      </c>
    </row>
    <row r="56" spans="1:6" x14ac:dyDescent="0.2">
      <c r="A56">
        <v>2020</v>
      </c>
      <c r="B56" t="s">
        <v>51</v>
      </c>
      <c r="C56" t="s">
        <v>7</v>
      </c>
      <c r="D56" s="1">
        <v>3106</v>
      </c>
      <c r="E56" s="1">
        <v>22403</v>
      </c>
      <c r="F56" s="2">
        <v>64977</v>
      </c>
    </row>
    <row r="57" spans="1:6" x14ac:dyDescent="0.2">
      <c r="A57">
        <v>2020</v>
      </c>
      <c r="B57" t="s">
        <v>51</v>
      </c>
      <c r="C57" t="s">
        <v>8</v>
      </c>
      <c r="D57" s="1">
        <v>76308</v>
      </c>
      <c r="E57" s="1">
        <v>561991</v>
      </c>
      <c r="F57" s="2">
        <v>55910</v>
      </c>
    </row>
    <row r="58" spans="1:6" x14ac:dyDescent="0.2">
      <c r="A58">
        <v>2020</v>
      </c>
      <c r="B58" t="s">
        <v>51</v>
      </c>
      <c r="C58" t="s">
        <v>9</v>
      </c>
      <c r="D58" s="1">
        <v>22906</v>
      </c>
      <c r="E58" s="1">
        <v>200710</v>
      </c>
      <c r="F58" s="2">
        <v>66214</v>
      </c>
    </row>
    <row r="59" spans="1:6" x14ac:dyDescent="0.2">
      <c r="A59">
        <v>2020</v>
      </c>
      <c r="B59" t="s">
        <v>51</v>
      </c>
      <c r="C59" t="s">
        <v>10</v>
      </c>
      <c r="D59" s="1">
        <v>9159</v>
      </c>
      <c r="E59" s="1">
        <v>53385</v>
      </c>
      <c r="F59" s="2">
        <v>48649</v>
      </c>
    </row>
    <row r="60" spans="1:6" x14ac:dyDescent="0.2">
      <c r="A60">
        <v>2020</v>
      </c>
      <c r="B60" t="s">
        <v>51</v>
      </c>
      <c r="C60" t="s">
        <v>11</v>
      </c>
      <c r="D60" s="1">
        <v>32538</v>
      </c>
      <c r="E60" s="1">
        <v>216664</v>
      </c>
      <c r="F60" s="2">
        <v>76581</v>
      </c>
    </row>
    <row r="61" spans="1:6" x14ac:dyDescent="0.2">
      <c r="A61">
        <v>2020</v>
      </c>
      <c r="B61" t="s">
        <v>51</v>
      </c>
      <c r="C61" t="s">
        <v>12</v>
      </c>
      <c r="D61" s="1">
        <v>15617</v>
      </c>
      <c r="E61" s="1">
        <v>144001</v>
      </c>
      <c r="F61" s="2">
        <v>62619</v>
      </c>
    </row>
    <row r="62" spans="1:6" x14ac:dyDescent="0.2">
      <c r="A62">
        <v>2020</v>
      </c>
      <c r="B62" t="s">
        <v>51</v>
      </c>
      <c r="C62" t="s">
        <v>13</v>
      </c>
      <c r="D62" s="1">
        <v>9434</v>
      </c>
      <c r="E62" s="1">
        <v>76561</v>
      </c>
      <c r="F62" s="2">
        <v>61831</v>
      </c>
    </row>
    <row r="63" spans="1:6" x14ac:dyDescent="0.2">
      <c r="A63">
        <v>2020</v>
      </c>
      <c r="B63" t="s">
        <v>51</v>
      </c>
      <c r="C63" t="s">
        <v>14</v>
      </c>
      <c r="D63" s="1">
        <v>7355</v>
      </c>
      <c r="E63" s="1">
        <v>63118</v>
      </c>
      <c r="F63" s="2">
        <v>59126</v>
      </c>
    </row>
    <row r="64" spans="1:6" x14ac:dyDescent="0.2">
      <c r="A64">
        <v>2020</v>
      </c>
      <c r="B64" t="s">
        <v>51</v>
      </c>
      <c r="C64" t="s">
        <v>15</v>
      </c>
      <c r="D64" s="1">
        <v>9832</v>
      </c>
      <c r="E64" s="1">
        <v>77924</v>
      </c>
      <c r="F64" s="2">
        <v>58484</v>
      </c>
    </row>
    <row r="65" spans="1:6" x14ac:dyDescent="0.2">
      <c r="A65">
        <v>2020</v>
      </c>
      <c r="B65" t="s">
        <v>51</v>
      </c>
      <c r="C65" t="s">
        <v>16</v>
      </c>
      <c r="D65" s="1">
        <v>11349</v>
      </c>
      <c r="E65" s="1">
        <v>121521</v>
      </c>
      <c r="F65" s="2">
        <v>65354</v>
      </c>
    </row>
    <row r="66" spans="1:6" x14ac:dyDescent="0.2">
      <c r="A66">
        <v>2020</v>
      </c>
      <c r="B66" t="s">
        <v>51</v>
      </c>
      <c r="C66" t="s">
        <v>17</v>
      </c>
      <c r="D66" s="1">
        <v>5732</v>
      </c>
      <c r="E66" s="1">
        <v>30344</v>
      </c>
      <c r="F66" s="2">
        <v>55607</v>
      </c>
    </row>
    <row r="67" spans="1:6" x14ac:dyDescent="0.2">
      <c r="A67">
        <v>2020</v>
      </c>
      <c r="B67" t="s">
        <v>51</v>
      </c>
      <c r="C67" t="s">
        <v>18</v>
      </c>
      <c r="D67" s="1">
        <v>16346</v>
      </c>
      <c r="E67" s="1">
        <v>160039</v>
      </c>
      <c r="F67" s="2">
        <v>70642</v>
      </c>
    </row>
    <row r="68" spans="1:6" x14ac:dyDescent="0.2">
      <c r="A68">
        <v>2020</v>
      </c>
      <c r="B68" t="s">
        <v>51</v>
      </c>
      <c r="C68" t="s">
        <v>19</v>
      </c>
      <c r="D68" s="1">
        <v>21102</v>
      </c>
      <c r="E68" s="1">
        <v>152366</v>
      </c>
      <c r="F68" s="2">
        <v>84958</v>
      </c>
    </row>
    <row r="69" spans="1:6" x14ac:dyDescent="0.2">
      <c r="A69">
        <v>2020</v>
      </c>
      <c r="B69" t="s">
        <v>51</v>
      </c>
      <c r="C69" t="s">
        <v>20</v>
      </c>
      <c r="D69" s="1">
        <v>21646</v>
      </c>
      <c r="E69" s="1">
        <v>164028</v>
      </c>
      <c r="F69" s="2">
        <v>67631</v>
      </c>
    </row>
    <row r="70" spans="1:6" x14ac:dyDescent="0.2">
      <c r="A70">
        <v>2020</v>
      </c>
      <c r="B70" t="s">
        <v>51</v>
      </c>
      <c r="C70" t="s">
        <v>21</v>
      </c>
      <c r="D70" s="1">
        <v>16952</v>
      </c>
      <c r="E70" s="1">
        <v>123866</v>
      </c>
      <c r="F70" s="2">
        <v>72942</v>
      </c>
    </row>
    <row r="71" spans="1:6" x14ac:dyDescent="0.2">
      <c r="A71">
        <v>2020</v>
      </c>
      <c r="B71" t="s">
        <v>51</v>
      </c>
      <c r="C71" t="s">
        <v>22</v>
      </c>
      <c r="D71" s="1">
        <v>5839</v>
      </c>
      <c r="E71" s="1">
        <v>43888</v>
      </c>
      <c r="F71" s="2">
        <v>53779</v>
      </c>
    </row>
    <row r="72" spans="1:6" x14ac:dyDescent="0.2">
      <c r="A72">
        <v>2020</v>
      </c>
      <c r="B72" t="s">
        <v>51</v>
      </c>
      <c r="C72" t="s">
        <v>23</v>
      </c>
      <c r="D72" s="1">
        <v>15735</v>
      </c>
      <c r="E72" s="1">
        <v>126375</v>
      </c>
      <c r="F72" s="2">
        <v>64664</v>
      </c>
    </row>
    <row r="73" spans="1:6" x14ac:dyDescent="0.2">
      <c r="A73">
        <v>2020</v>
      </c>
      <c r="B73" t="s">
        <v>51</v>
      </c>
      <c r="C73" t="s">
        <v>24</v>
      </c>
      <c r="D73" s="1">
        <v>6813</v>
      </c>
      <c r="E73" s="1">
        <v>30793</v>
      </c>
      <c r="F73" s="2">
        <v>55897</v>
      </c>
    </row>
    <row r="74" spans="1:6" x14ac:dyDescent="0.2">
      <c r="A74">
        <v>2020</v>
      </c>
      <c r="B74" t="s">
        <v>51</v>
      </c>
      <c r="C74" t="s">
        <v>25</v>
      </c>
      <c r="D74" s="1">
        <v>7000</v>
      </c>
      <c r="E74" s="1">
        <v>55249</v>
      </c>
      <c r="F74" s="2">
        <v>56548</v>
      </c>
    </row>
    <row r="75" spans="1:6" x14ac:dyDescent="0.2">
      <c r="A75">
        <v>2020</v>
      </c>
      <c r="B75" t="s">
        <v>51</v>
      </c>
      <c r="C75" t="s">
        <v>26</v>
      </c>
      <c r="D75" s="1">
        <v>5757</v>
      </c>
      <c r="E75" s="1">
        <v>93450</v>
      </c>
      <c r="F75" s="2">
        <v>67902</v>
      </c>
    </row>
    <row r="76" spans="1:6" x14ac:dyDescent="0.2">
      <c r="A76">
        <v>2020</v>
      </c>
      <c r="B76" t="s">
        <v>51</v>
      </c>
      <c r="C76" t="s">
        <v>27</v>
      </c>
      <c r="D76" s="1">
        <v>4901</v>
      </c>
      <c r="E76" s="1">
        <v>27866</v>
      </c>
      <c r="F76" s="2">
        <v>68870</v>
      </c>
    </row>
    <row r="77" spans="1:6" x14ac:dyDescent="0.2">
      <c r="A77">
        <v>2020</v>
      </c>
      <c r="B77" t="s">
        <v>51</v>
      </c>
      <c r="C77" t="s">
        <v>28</v>
      </c>
      <c r="D77" s="1">
        <v>22711</v>
      </c>
      <c r="E77" s="1">
        <v>151469</v>
      </c>
      <c r="F77" s="2">
        <v>77924</v>
      </c>
    </row>
    <row r="78" spans="1:6" x14ac:dyDescent="0.2">
      <c r="A78">
        <v>2020</v>
      </c>
      <c r="B78" t="s">
        <v>51</v>
      </c>
      <c r="C78" t="s">
        <v>29</v>
      </c>
      <c r="D78" s="1">
        <v>5485</v>
      </c>
      <c r="E78" s="1">
        <v>48577</v>
      </c>
      <c r="F78" s="2">
        <v>53439</v>
      </c>
    </row>
    <row r="79" spans="1:6" x14ac:dyDescent="0.2">
      <c r="A79">
        <v>2020</v>
      </c>
      <c r="B79" t="s">
        <v>51</v>
      </c>
      <c r="C79" t="s">
        <v>30</v>
      </c>
      <c r="D79" s="1">
        <v>50929</v>
      </c>
      <c r="E79" s="1">
        <v>361821</v>
      </c>
      <c r="F79" s="2">
        <v>78199</v>
      </c>
    </row>
    <row r="80" spans="1:6" x14ac:dyDescent="0.2">
      <c r="A80">
        <v>2020</v>
      </c>
      <c r="B80" t="s">
        <v>51</v>
      </c>
      <c r="C80" t="s">
        <v>31</v>
      </c>
      <c r="D80" s="1">
        <v>29231</v>
      </c>
      <c r="E80" s="1">
        <v>229369</v>
      </c>
      <c r="F80" s="2">
        <v>59177</v>
      </c>
    </row>
    <row r="81" spans="1:6" x14ac:dyDescent="0.2">
      <c r="A81">
        <v>2020</v>
      </c>
      <c r="B81" t="s">
        <v>51</v>
      </c>
      <c r="C81" t="s">
        <v>32</v>
      </c>
      <c r="D81" s="1">
        <v>3669</v>
      </c>
      <c r="E81" s="1">
        <v>25364</v>
      </c>
      <c r="F81" s="2">
        <v>66729</v>
      </c>
    </row>
    <row r="82" spans="1:6" x14ac:dyDescent="0.2">
      <c r="A82">
        <v>2020</v>
      </c>
      <c r="B82" t="s">
        <v>51</v>
      </c>
      <c r="C82" t="s">
        <v>33</v>
      </c>
      <c r="D82" s="1">
        <v>23650</v>
      </c>
      <c r="E82" s="1">
        <v>218531</v>
      </c>
      <c r="F82" s="2">
        <v>65104</v>
      </c>
    </row>
    <row r="83" spans="1:6" x14ac:dyDescent="0.2">
      <c r="A83">
        <v>2020</v>
      </c>
      <c r="B83" t="s">
        <v>51</v>
      </c>
      <c r="C83" t="s">
        <v>34</v>
      </c>
      <c r="D83" s="1">
        <v>9855</v>
      </c>
      <c r="E83" s="1">
        <v>78772</v>
      </c>
      <c r="F83" s="2">
        <v>55099</v>
      </c>
    </row>
    <row r="84" spans="1:6" x14ac:dyDescent="0.2">
      <c r="A84">
        <v>2020</v>
      </c>
      <c r="B84" t="s">
        <v>51</v>
      </c>
      <c r="C84" t="s">
        <v>35</v>
      </c>
      <c r="D84" s="1">
        <v>14899</v>
      </c>
      <c r="E84" s="1">
        <v>107568</v>
      </c>
      <c r="F84" s="2">
        <v>66876</v>
      </c>
    </row>
    <row r="85" spans="1:6" x14ac:dyDescent="0.2">
      <c r="A85">
        <v>2020</v>
      </c>
      <c r="B85" t="s">
        <v>51</v>
      </c>
      <c r="C85" t="s">
        <v>36</v>
      </c>
      <c r="D85" s="1">
        <v>29345</v>
      </c>
      <c r="E85" s="1">
        <v>241570</v>
      </c>
      <c r="F85" s="2">
        <v>70639</v>
      </c>
    </row>
    <row r="86" spans="1:6" x14ac:dyDescent="0.2">
      <c r="A86">
        <v>2020</v>
      </c>
      <c r="B86" t="s">
        <v>51</v>
      </c>
      <c r="C86" t="s">
        <v>37</v>
      </c>
      <c r="D86" s="1">
        <v>3878</v>
      </c>
      <c r="E86" s="1">
        <v>18924</v>
      </c>
      <c r="F86" s="2">
        <v>66955</v>
      </c>
    </row>
    <row r="87" spans="1:6" x14ac:dyDescent="0.2">
      <c r="A87">
        <v>2020</v>
      </c>
      <c r="B87" t="s">
        <v>51</v>
      </c>
      <c r="C87" t="s">
        <v>38</v>
      </c>
      <c r="D87" s="1">
        <v>13348</v>
      </c>
      <c r="E87" s="1">
        <v>103647</v>
      </c>
      <c r="F87" s="2">
        <v>57906</v>
      </c>
    </row>
    <row r="88" spans="1:6" x14ac:dyDescent="0.2">
      <c r="A88">
        <v>2020</v>
      </c>
      <c r="B88" t="s">
        <v>51</v>
      </c>
      <c r="C88" t="s">
        <v>39</v>
      </c>
      <c r="D88" s="1">
        <v>3954</v>
      </c>
      <c r="E88" s="1">
        <v>24410</v>
      </c>
      <c r="F88" s="2">
        <v>54005</v>
      </c>
    </row>
    <row r="89" spans="1:6" x14ac:dyDescent="0.2">
      <c r="A89">
        <v>2020</v>
      </c>
      <c r="B89" t="s">
        <v>51</v>
      </c>
      <c r="C89" t="s">
        <v>40</v>
      </c>
      <c r="D89" s="1">
        <v>12894</v>
      </c>
      <c r="E89" s="1">
        <v>130050</v>
      </c>
      <c r="F89" s="2">
        <v>62259</v>
      </c>
    </row>
    <row r="90" spans="1:6" x14ac:dyDescent="0.2">
      <c r="A90">
        <v>2020</v>
      </c>
      <c r="B90" t="s">
        <v>51</v>
      </c>
      <c r="C90" t="s">
        <v>41</v>
      </c>
      <c r="D90" s="1">
        <v>55014</v>
      </c>
      <c r="E90" s="1">
        <v>737125</v>
      </c>
      <c r="F90" s="2">
        <v>68929</v>
      </c>
    </row>
    <row r="91" spans="1:6" x14ac:dyDescent="0.2">
      <c r="A91">
        <v>2020</v>
      </c>
      <c r="B91" t="s">
        <v>51</v>
      </c>
      <c r="C91" t="s">
        <v>42</v>
      </c>
      <c r="D91" s="1">
        <v>12932</v>
      </c>
      <c r="E91" s="1">
        <v>115416</v>
      </c>
      <c r="F91" s="2">
        <v>57474</v>
      </c>
    </row>
    <row r="92" spans="1:6" x14ac:dyDescent="0.2">
      <c r="A92">
        <v>2020</v>
      </c>
      <c r="B92" t="s">
        <v>51</v>
      </c>
      <c r="C92" t="s">
        <v>43</v>
      </c>
      <c r="D92" s="1">
        <v>2839</v>
      </c>
      <c r="E92" s="1">
        <v>14269</v>
      </c>
      <c r="F92" s="2">
        <v>55130</v>
      </c>
    </row>
    <row r="93" spans="1:6" x14ac:dyDescent="0.2">
      <c r="A93">
        <v>2020</v>
      </c>
      <c r="B93" t="s">
        <v>51</v>
      </c>
      <c r="C93" t="s">
        <v>44</v>
      </c>
      <c r="D93" s="1">
        <v>21412</v>
      </c>
      <c r="E93" s="1">
        <v>201137</v>
      </c>
      <c r="F93" s="2">
        <v>63521</v>
      </c>
    </row>
    <row r="94" spans="1:6" x14ac:dyDescent="0.2">
      <c r="A94">
        <v>2020</v>
      </c>
      <c r="B94" t="s">
        <v>51</v>
      </c>
      <c r="C94" t="s">
        <v>45</v>
      </c>
      <c r="D94" s="1">
        <v>27072</v>
      </c>
      <c r="E94" s="1">
        <v>199964</v>
      </c>
      <c r="F94" s="2">
        <v>69827</v>
      </c>
    </row>
    <row r="95" spans="1:6" x14ac:dyDescent="0.2">
      <c r="A95">
        <v>2020</v>
      </c>
      <c r="B95" t="s">
        <v>51</v>
      </c>
      <c r="C95" t="s">
        <v>46</v>
      </c>
      <c r="D95" s="1">
        <v>4300</v>
      </c>
      <c r="E95" s="1">
        <v>29583</v>
      </c>
      <c r="F95" s="2">
        <v>60489</v>
      </c>
    </row>
    <row r="96" spans="1:6" x14ac:dyDescent="0.2">
      <c r="A96">
        <v>2020</v>
      </c>
      <c r="B96" t="s">
        <v>51</v>
      </c>
      <c r="C96" t="s">
        <v>47</v>
      </c>
      <c r="D96" s="1">
        <v>14760</v>
      </c>
      <c r="E96" s="1">
        <v>123846</v>
      </c>
      <c r="F96" s="2">
        <v>66423</v>
      </c>
    </row>
    <row r="97" spans="1:6" x14ac:dyDescent="0.2">
      <c r="A97">
        <v>2020</v>
      </c>
      <c r="B97" t="s">
        <v>51</v>
      </c>
      <c r="C97" t="s">
        <v>48</v>
      </c>
      <c r="D97" s="1">
        <v>3478</v>
      </c>
      <c r="E97" s="1">
        <v>21200</v>
      </c>
      <c r="F97" s="2">
        <v>56640</v>
      </c>
    </row>
    <row r="98" spans="1:6" x14ac:dyDescent="0.2">
      <c r="A98">
        <v>2020</v>
      </c>
      <c r="B98" t="s">
        <v>52</v>
      </c>
      <c r="C98" t="s">
        <v>1</v>
      </c>
      <c r="D98" s="1">
        <v>5773</v>
      </c>
      <c r="E98" s="1">
        <v>258328</v>
      </c>
      <c r="F98" s="2">
        <v>60387</v>
      </c>
    </row>
    <row r="99" spans="1:6" x14ac:dyDescent="0.2">
      <c r="A99">
        <v>2020</v>
      </c>
      <c r="B99" t="s">
        <v>52</v>
      </c>
      <c r="C99" t="s">
        <v>2</v>
      </c>
      <c r="D99" s="1">
        <v>5213</v>
      </c>
      <c r="E99" s="1">
        <v>177110</v>
      </c>
      <c r="F99" s="2">
        <v>82375</v>
      </c>
    </row>
    <row r="100" spans="1:6" x14ac:dyDescent="0.2">
      <c r="A100">
        <v>2020</v>
      </c>
      <c r="B100" t="s">
        <v>52</v>
      </c>
      <c r="C100" t="s">
        <v>3</v>
      </c>
      <c r="D100" s="1">
        <v>2961</v>
      </c>
      <c r="E100" s="1">
        <v>154922</v>
      </c>
      <c r="F100" s="2">
        <v>51570</v>
      </c>
    </row>
    <row r="101" spans="1:6" x14ac:dyDescent="0.2">
      <c r="A101">
        <v>2020</v>
      </c>
      <c r="B101" t="s">
        <v>52</v>
      </c>
      <c r="C101" t="s">
        <v>4</v>
      </c>
      <c r="D101" s="1">
        <v>44156</v>
      </c>
      <c r="E101" s="1">
        <v>1263780</v>
      </c>
      <c r="F101" s="2">
        <v>109888</v>
      </c>
    </row>
    <row r="102" spans="1:6" x14ac:dyDescent="0.2">
      <c r="A102">
        <v>2020</v>
      </c>
      <c r="B102" t="s">
        <v>52</v>
      </c>
      <c r="C102" t="s">
        <v>5</v>
      </c>
      <c r="D102" s="1">
        <v>5888</v>
      </c>
      <c r="E102" s="1">
        <v>146473</v>
      </c>
      <c r="F102" s="2">
        <v>77207</v>
      </c>
    </row>
    <row r="103" spans="1:6" x14ac:dyDescent="0.2">
      <c r="A103">
        <v>2020</v>
      </c>
      <c r="B103" t="s">
        <v>52</v>
      </c>
      <c r="C103" t="s">
        <v>6</v>
      </c>
      <c r="D103" s="1">
        <v>4386</v>
      </c>
      <c r="E103" s="1">
        <v>153812</v>
      </c>
      <c r="F103" s="2">
        <v>87706</v>
      </c>
    </row>
    <row r="104" spans="1:6" x14ac:dyDescent="0.2">
      <c r="A104">
        <v>2020</v>
      </c>
      <c r="B104" t="s">
        <v>52</v>
      </c>
      <c r="C104" t="s">
        <v>7</v>
      </c>
      <c r="D104">
        <v>678</v>
      </c>
      <c r="E104" s="1">
        <v>25520</v>
      </c>
      <c r="F104" s="2">
        <v>68049</v>
      </c>
    </row>
    <row r="105" spans="1:6" x14ac:dyDescent="0.2">
      <c r="A105">
        <v>2020</v>
      </c>
      <c r="B105" t="s">
        <v>52</v>
      </c>
      <c r="C105" t="s">
        <v>8</v>
      </c>
      <c r="D105" s="1">
        <v>21275</v>
      </c>
      <c r="E105" s="1">
        <v>376070</v>
      </c>
      <c r="F105" s="2">
        <v>66758</v>
      </c>
    </row>
    <row r="106" spans="1:6" x14ac:dyDescent="0.2">
      <c r="A106">
        <v>2020</v>
      </c>
      <c r="B106" t="s">
        <v>52</v>
      </c>
      <c r="C106" t="s">
        <v>9</v>
      </c>
      <c r="D106" s="1">
        <v>10646</v>
      </c>
      <c r="E106" s="1">
        <v>382938</v>
      </c>
      <c r="F106" s="2">
        <v>60184</v>
      </c>
    </row>
    <row r="107" spans="1:6" x14ac:dyDescent="0.2">
      <c r="A107">
        <v>2020</v>
      </c>
      <c r="B107" t="s">
        <v>52</v>
      </c>
      <c r="C107" t="s">
        <v>10</v>
      </c>
      <c r="D107" s="1">
        <v>2886</v>
      </c>
      <c r="E107" s="1">
        <v>67700</v>
      </c>
      <c r="F107" s="2">
        <v>65603</v>
      </c>
    </row>
    <row r="108" spans="1:6" x14ac:dyDescent="0.2">
      <c r="A108">
        <v>2020</v>
      </c>
      <c r="B108" t="s">
        <v>52</v>
      </c>
      <c r="C108" t="s">
        <v>11</v>
      </c>
      <c r="D108" s="1">
        <v>18033</v>
      </c>
      <c r="E108" s="1">
        <v>554712</v>
      </c>
      <c r="F108" s="2">
        <v>74855</v>
      </c>
    </row>
    <row r="109" spans="1:6" x14ac:dyDescent="0.2">
      <c r="A109">
        <v>2020</v>
      </c>
      <c r="B109" t="s">
        <v>52</v>
      </c>
      <c r="C109" t="s">
        <v>12</v>
      </c>
      <c r="D109" s="1">
        <v>9255</v>
      </c>
      <c r="E109" s="1">
        <v>504460</v>
      </c>
      <c r="F109" s="2">
        <v>65092</v>
      </c>
    </row>
    <row r="110" spans="1:6" x14ac:dyDescent="0.2">
      <c r="A110">
        <v>2020</v>
      </c>
      <c r="B110" t="s">
        <v>52</v>
      </c>
      <c r="C110" t="s">
        <v>13</v>
      </c>
      <c r="D110" s="1">
        <v>4099</v>
      </c>
      <c r="E110" s="1">
        <v>216615</v>
      </c>
      <c r="F110" s="2">
        <v>63103</v>
      </c>
    </row>
    <row r="111" spans="1:6" x14ac:dyDescent="0.2">
      <c r="A111">
        <v>2020</v>
      </c>
      <c r="B111" t="s">
        <v>52</v>
      </c>
      <c r="C111" t="s">
        <v>14</v>
      </c>
      <c r="D111" s="1">
        <v>3109</v>
      </c>
      <c r="E111" s="1">
        <v>158784</v>
      </c>
      <c r="F111" s="2">
        <v>62958</v>
      </c>
    </row>
    <row r="112" spans="1:6" x14ac:dyDescent="0.2">
      <c r="A112">
        <v>2020</v>
      </c>
      <c r="B112" t="s">
        <v>52</v>
      </c>
      <c r="C112" t="s">
        <v>15</v>
      </c>
      <c r="D112" s="1">
        <v>4978</v>
      </c>
      <c r="E112" s="1">
        <v>235564</v>
      </c>
      <c r="F112" s="2">
        <v>62902</v>
      </c>
    </row>
    <row r="113" spans="1:6" x14ac:dyDescent="0.2">
      <c r="A113">
        <v>2020</v>
      </c>
      <c r="B113" t="s">
        <v>52</v>
      </c>
      <c r="C113" t="s">
        <v>16</v>
      </c>
      <c r="D113" s="1">
        <v>4501</v>
      </c>
      <c r="E113" s="1">
        <v>131430</v>
      </c>
      <c r="F113" s="2">
        <v>78183</v>
      </c>
    </row>
    <row r="114" spans="1:6" x14ac:dyDescent="0.2">
      <c r="A114">
        <v>2020</v>
      </c>
      <c r="B114" t="s">
        <v>52</v>
      </c>
      <c r="C114" t="s">
        <v>17</v>
      </c>
      <c r="D114" s="1">
        <v>1863</v>
      </c>
      <c r="E114" s="1">
        <v>50166</v>
      </c>
      <c r="F114" s="2">
        <v>61682</v>
      </c>
    </row>
    <row r="115" spans="1:6" x14ac:dyDescent="0.2">
      <c r="A115">
        <v>2020</v>
      </c>
      <c r="B115" t="s">
        <v>52</v>
      </c>
      <c r="C115" t="s">
        <v>18</v>
      </c>
      <c r="D115" s="1">
        <v>4168</v>
      </c>
      <c r="E115" s="1">
        <v>108500</v>
      </c>
      <c r="F115" s="2">
        <v>85426</v>
      </c>
    </row>
    <row r="116" spans="1:6" x14ac:dyDescent="0.2">
      <c r="A116">
        <v>2020</v>
      </c>
      <c r="B116" t="s">
        <v>52</v>
      </c>
      <c r="C116" t="s">
        <v>19</v>
      </c>
      <c r="D116" s="1">
        <v>6616</v>
      </c>
      <c r="E116" s="1">
        <v>229741</v>
      </c>
      <c r="F116" s="2">
        <v>96190</v>
      </c>
    </row>
    <row r="117" spans="1:6" x14ac:dyDescent="0.2">
      <c r="A117">
        <v>2020</v>
      </c>
      <c r="B117" t="s">
        <v>52</v>
      </c>
      <c r="C117" t="s">
        <v>20</v>
      </c>
      <c r="D117" s="1">
        <v>17437</v>
      </c>
      <c r="E117" s="1">
        <v>554767</v>
      </c>
      <c r="F117" s="2">
        <v>70769</v>
      </c>
    </row>
    <row r="118" spans="1:6" x14ac:dyDescent="0.2">
      <c r="A118">
        <v>2020</v>
      </c>
      <c r="B118" t="s">
        <v>52</v>
      </c>
      <c r="C118" t="s">
        <v>21</v>
      </c>
      <c r="D118" s="1">
        <v>8284</v>
      </c>
      <c r="E118" s="1">
        <v>309006</v>
      </c>
      <c r="F118" s="2">
        <v>70870</v>
      </c>
    </row>
    <row r="119" spans="1:6" x14ac:dyDescent="0.2">
      <c r="A119">
        <v>2020</v>
      </c>
      <c r="B119" t="s">
        <v>52</v>
      </c>
      <c r="C119" t="s">
        <v>22</v>
      </c>
      <c r="D119" s="1">
        <v>2375</v>
      </c>
      <c r="E119" s="1">
        <v>139480</v>
      </c>
      <c r="F119" s="2">
        <v>51918</v>
      </c>
    </row>
    <row r="120" spans="1:6" x14ac:dyDescent="0.2">
      <c r="A120">
        <v>2020</v>
      </c>
      <c r="B120" t="s">
        <v>52</v>
      </c>
      <c r="C120" t="s">
        <v>23</v>
      </c>
      <c r="D120" s="1">
        <v>6859</v>
      </c>
      <c r="E120" s="1">
        <v>266452</v>
      </c>
      <c r="F120" s="2">
        <v>61836</v>
      </c>
    </row>
    <row r="121" spans="1:6" x14ac:dyDescent="0.2">
      <c r="A121">
        <v>2020</v>
      </c>
      <c r="B121" t="s">
        <v>52</v>
      </c>
      <c r="C121" t="s">
        <v>24</v>
      </c>
      <c r="D121" s="1">
        <v>1672</v>
      </c>
      <c r="E121" s="1">
        <v>20421</v>
      </c>
      <c r="F121" s="2">
        <v>54178</v>
      </c>
    </row>
    <row r="122" spans="1:6" x14ac:dyDescent="0.2">
      <c r="A122">
        <v>2020</v>
      </c>
      <c r="B122" t="s">
        <v>52</v>
      </c>
      <c r="C122" t="s">
        <v>25</v>
      </c>
      <c r="D122" s="1">
        <v>1949</v>
      </c>
      <c r="E122" s="1">
        <v>97530</v>
      </c>
      <c r="F122" s="2">
        <v>56492</v>
      </c>
    </row>
    <row r="123" spans="1:6" x14ac:dyDescent="0.2">
      <c r="A123">
        <v>2020</v>
      </c>
      <c r="B123" t="s">
        <v>52</v>
      </c>
      <c r="C123" t="s">
        <v>26</v>
      </c>
      <c r="D123" s="1">
        <v>2054</v>
      </c>
      <c r="E123" s="1">
        <v>55673</v>
      </c>
      <c r="F123" s="2">
        <v>66821</v>
      </c>
    </row>
    <row r="124" spans="1:6" x14ac:dyDescent="0.2">
      <c r="A124">
        <v>2020</v>
      </c>
      <c r="B124" t="s">
        <v>52</v>
      </c>
      <c r="C124" t="s">
        <v>27</v>
      </c>
      <c r="D124" s="1">
        <v>2001</v>
      </c>
      <c r="E124" s="1">
        <v>67282</v>
      </c>
      <c r="F124" s="2">
        <v>77769</v>
      </c>
    </row>
    <row r="125" spans="1:6" x14ac:dyDescent="0.2">
      <c r="A125">
        <v>2020</v>
      </c>
      <c r="B125" t="s">
        <v>52</v>
      </c>
      <c r="C125" t="s">
        <v>28</v>
      </c>
      <c r="D125" s="1">
        <v>8964</v>
      </c>
      <c r="E125" s="1">
        <v>235850</v>
      </c>
      <c r="F125" s="2">
        <v>86277</v>
      </c>
    </row>
    <row r="126" spans="1:6" x14ac:dyDescent="0.2">
      <c r="A126">
        <v>2020</v>
      </c>
      <c r="B126" t="s">
        <v>52</v>
      </c>
      <c r="C126" t="s">
        <v>29</v>
      </c>
      <c r="D126" s="1">
        <v>1776</v>
      </c>
      <c r="E126" s="1">
        <v>27201</v>
      </c>
      <c r="F126" s="2">
        <v>58794</v>
      </c>
    </row>
    <row r="127" spans="1:6" x14ac:dyDescent="0.2">
      <c r="A127">
        <v>2020</v>
      </c>
      <c r="B127" t="s">
        <v>52</v>
      </c>
      <c r="C127" t="s">
        <v>30</v>
      </c>
      <c r="D127" s="1">
        <v>16292</v>
      </c>
      <c r="E127" s="1">
        <v>399337</v>
      </c>
      <c r="F127" s="2">
        <v>73103</v>
      </c>
    </row>
    <row r="128" spans="1:6" x14ac:dyDescent="0.2">
      <c r="A128">
        <v>2020</v>
      </c>
      <c r="B128" t="s">
        <v>52</v>
      </c>
      <c r="C128" t="s">
        <v>31</v>
      </c>
      <c r="D128" s="1">
        <v>10303</v>
      </c>
      <c r="E128" s="1">
        <v>452637</v>
      </c>
      <c r="F128" s="2">
        <v>63281</v>
      </c>
    </row>
    <row r="129" spans="1:6" x14ac:dyDescent="0.2">
      <c r="A129">
        <v>2020</v>
      </c>
      <c r="B129" t="s">
        <v>52</v>
      </c>
      <c r="C129" t="s">
        <v>32</v>
      </c>
      <c r="D129">
        <v>799</v>
      </c>
      <c r="E129" s="1">
        <v>25259</v>
      </c>
      <c r="F129" s="2">
        <v>57695</v>
      </c>
    </row>
    <row r="130" spans="1:6" x14ac:dyDescent="0.2">
      <c r="A130">
        <v>2020</v>
      </c>
      <c r="B130" t="s">
        <v>52</v>
      </c>
      <c r="C130" t="s">
        <v>33</v>
      </c>
      <c r="D130" s="1">
        <v>15453</v>
      </c>
      <c r="E130" s="1">
        <v>653028</v>
      </c>
      <c r="F130" s="2">
        <v>64995</v>
      </c>
    </row>
    <row r="131" spans="1:6" x14ac:dyDescent="0.2">
      <c r="A131">
        <v>2020</v>
      </c>
      <c r="B131" t="s">
        <v>52</v>
      </c>
      <c r="C131" t="s">
        <v>34</v>
      </c>
      <c r="D131" s="1">
        <v>4178</v>
      </c>
      <c r="E131" s="1">
        <v>131206</v>
      </c>
      <c r="F131" s="2">
        <v>60915</v>
      </c>
    </row>
    <row r="132" spans="1:6" x14ac:dyDescent="0.2">
      <c r="A132">
        <v>2020</v>
      </c>
      <c r="B132" t="s">
        <v>52</v>
      </c>
      <c r="C132" t="s">
        <v>35</v>
      </c>
      <c r="D132" s="1">
        <v>6354</v>
      </c>
      <c r="E132" s="1">
        <v>184947</v>
      </c>
      <c r="F132" s="2">
        <v>74927</v>
      </c>
    </row>
    <row r="133" spans="1:6" x14ac:dyDescent="0.2">
      <c r="A133">
        <v>2020</v>
      </c>
      <c r="B133" t="s">
        <v>52</v>
      </c>
      <c r="C133" t="s">
        <v>36</v>
      </c>
      <c r="D133" s="1">
        <v>14363</v>
      </c>
      <c r="E133" s="1">
        <v>537402</v>
      </c>
      <c r="F133" s="2">
        <v>66931</v>
      </c>
    </row>
    <row r="134" spans="1:6" x14ac:dyDescent="0.2">
      <c r="A134">
        <v>2020</v>
      </c>
      <c r="B134" t="s">
        <v>52</v>
      </c>
      <c r="C134" t="s">
        <v>37</v>
      </c>
      <c r="D134" s="1">
        <v>1516</v>
      </c>
      <c r="E134" s="1">
        <v>37411</v>
      </c>
      <c r="F134" s="2">
        <v>63645</v>
      </c>
    </row>
    <row r="135" spans="1:6" x14ac:dyDescent="0.2">
      <c r="A135">
        <v>2020</v>
      </c>
      <c r="B135" t="s">
        <v>52</v>
      </c>
      <c r="C135" t="s">
        <v>38</v>
      </c>
      <c r="D135" s="1">
        <v>6655</v>
      </c>
      <c r="E135" s="1">
        <v>244395</v>
      </c>
      <c r="F135" s="2">
        <v>61779</v>
      </c>
    </row>
    <row r="136" spans="1:6" x14ac:dyDescent="0.2">
      <c r="A136">
        <v>2020</v>
      </c>
      <c r="B136" t="s">
        <v>52</v>
      </c>
      <c r="C136" t="s">
        <v>39</v>
      </c>
      <c r="D136" s="1">
        <v>1072</v>
      </c>
      <c r="E136" s="1">
        <v>43135</v>
      </c>
      <c r="F136" s="2">
        <v>53285</v>
      </c>
    </row>
    <row r="137" spans="1:6" x14ac:dyDescent="0.2">
      <c r="A137">
        <v>2020</v>
      </c>
      <c r="B137" t="s">
        <v>52</v>
      </c>
      <c r="C137" t="s">
        <v>40</v>
      </c>
      <c r="D137" s="1">
        <v>7620</v>
      </c>
      <c r="E137" s="1">
        <v>334972</v>
      </c>
      <c r="F137" s="2">
        <v>63122</v>
      </c>
    </row>
    <row r="138" spans="1:6" x14ac:dyDescent="0.2">
      <c r="A138">
        <v>2020</v>
      </c>
      <c r="B138" t="s">
        <v>52</v>
      </c>
      <c r="C138" t="s">
        <v>41</v>
      </c>
      <c r="D138" s="1">
        <v>26257</v>
      </c>
      <c r="E138" s="1">
        <v>867807</v>
      </c>
      <c r="F138" s="2">
        <v>81206</v>
      </c>
    </row>
    <row r="139" spans="1:6" x14ac:dyDescent="0.2">
      <c r="A139">
        <v>2020</v>
      </c>
      <c r="B139" t="s">
        <v>52</v>
      </c>
      <c r="C139" t="s">
        <v>42</v>
      </c>
      <c r="D139" s="1">
        <v>4616</v>
      </c>
      <c r="E139" s="1">
        <v>135571</v>
      </c>
      <c r="F139" s="2">
        <v>61796</v>
      </c>
    </row>
    <row r="140" spans="1:6" x14ac:dyDescent="0.2">
      <c r="A140">
        <v>2020</v>
      </c>
      <c r="B140" t="s">
        <v>52</v>
      </c>
      <c r="C140" t="s">
        <v>43</v>
      </c>
      <c r="D140" s="1">
        <v>1107</v>
      </c>
      <c r="E140" s="1">
        <v>28176</v>
      </c>
      <c r="F140" s="2">
        <v>62352</v>
      </c>
    </row>
    <row r="141" spans="1:6" x14ac:dyDescent="0.2">
      <c r="A141">
        <v>2020</v>
      </c>
      <c r="B141" t="s">
        <v>52</v>
      </c>
      <c r="C141" t="s">
        <v>44</v>
      </c>
      <c r="D141" s="1">
        <v>7023</v>
      </c>
      <c r="E141" s="1">
        <v>232300</v>
      </c>
      <c r="F141" s="2">
        <v>63958</v>
      </c>
    </row>
    <row r="142" spans="1:6" x14ac:dyDescent="0.2">
      <c r="A142">
        <v>2020</v>
      </c>
      <c r="B142" t="s">
        <v>52</v>
      </c>
      <c r="C142" t="s">
        <v>45</v>
      </c>
      <c r="D142" s="1">
        <v>7882</v>
      </c>
      <c r="E142" s="1">
        <v>268553</v>
      </c>
      <c r="F142" s="2">
        <v>82000</v>
      </c>
    </row>
    <row r="143" spans="1:6" x14ac:dyDescent="0.2">
      <c r="A143">
        <v>2020</v>
      </c>
      <c r="B143" t="s">
        <v>52</v>
      </c>
      <c r="C143" t="s">
        <v>46</v>
      </c>
      <c r="D143" s="1">
        <v>1261</v>
      </c>
      <c r="E143" s="1">
        <v>44429</v>
      </c>
      <c r="F143" s="2">
        <v>62359</v>
      </c>
    </row>
    <row r="144" spans="1:6" x14ac:dyDescent="0.2">
      <c r="A144">
        <v>2020</v>
      </c>
      <c r="B144" t="s">
        <v>52</v>
      </c>
      <c r="C144" t="s">
        <v>47</v>
      </c>
      <c r="D144" s="1">
        <v>9214</v>
      </c>
      <c r="E144" s="1">
        <v>458262</v>
      </c>
      <c r="F144" s="2">
        <v>61039</v>
      </c>
    </row>
    <row r="145" spans="1:6" x14ac:dyDescent="0.2">
      <c r="A145">
        <v>2020</v>
      </c>
      <c r="B145" t="s">
        <v>52</v>
      </c>
      <c r="C145" t="s">
        <v>48</v>
      </c>
      <c r="D145">
        <v>620</v>
      </c>
      <c r="E145" s="1">
        <v>9580</v>
      </c>
      <c r="F145" s="2">
        <v>70308</v>
      </c>
    </row>
    <row r="146" spans="1:6" x14ac:dyDescent="0.2">
      <c r="A146">
        <v>2020</v>
      </c>
      <c r="B146" t="s">
        <v>54</v>
      </c>
      <c r="C146" t="s">
        <v>1</v>
      </c>
      <c r="D146" s="1">
        <v>32424</v>
      </c>
      <c r="E146" s="1">
        <v>372620</v>
      </c>
      <c r="F146" s="2">
        <v>45853</v>
      </c>
    </row>
    <row r="147" spans="1:6" x14ac:dyDescent="0.2">
      <c r="A147">
        <v>2020</v>
      </c>
      <c r="B147" t="s">
        <v>54</v>
      </c>
      <c r="C147" t="s">
        <v>2</v>
      </c>
      <c r="D147" s="1">
        <v>33859</v>
      </c>
      <c r="E147" s="1">
        <v>546143</v>
      </c>
      <c r="F147" s="2">
        <v>51498</v>
      </c>
    </row>
    <row r="148" spans="1:6" x14ac:dyDescent="0.2">
      <c r="A148">
        <v>2020</v>
      </c>
      <c r="B148" t="s">
        <v>54</v>
      </c>
      <c r="C148" t="s">
        <v>3</v>
      </c>
      <c r="D148" s="1">
        <v>21836</v>
      </c>
      <c r="E148" s="1">
        <v>244074</v>
      </c>
      <c r="F148" s="2">
        <v>45673</v>
      </c>
    </row>
    <row r="149" spans="1:6" x14ac:dyDescent="0.2">
      <c r="A149">
        <v>2020</v>
      </c>
      <c r="B149" t="s">
        <v>54</v>
      </c>
      <c r="C149" t="s">
        <v>4</v>
      </c>
      <c r="D149" s="1">
        <v>200632</v>
      </c>
      <c r="E149" s="1">
        <v>2888684</v>
      </c>
      <c r="F149" s="2">
        <v>58800</v>
      </c>
    </row>
    <row r="150" spans="1:6" x14ac:dyDescent="0.2">
      <c r="A150">
        <v>2020</v>
      </c>
      <c r="B150" t="s">
        <v>54</v>
      </c>
      <c r="C150" t="s">
        <v>5</v>
      </c>
      <c r="D150" s="1">
        <v>36421</v>
      </c>
      <c r="E150" s="1">
        <v>465887</v>
      </c>
      <c r="F150" s="2">
        <v>55719</v>
      </c>
    </row>
    <row r="151" spans="1:6" x14ac:dyDescent="0.2">
      <c r="A151">
        <v>2020</v>
      </c>
      <c r="B151" t="s">
        <v>54</v>
      </c>
      <c r="C151" t="s">
        <v>6</v>
      </c>
      <c r="D151" s="1">
        <v>24725</v>
      </c>
      <c r="E151" s="1">
        <v>276491</v>
      </c>
      <c r="F151" s="2">
        <v>55859</v>
      </c>
    </row>
    <row r="152" spans="1:6" x14ac:dyDescent="0.2">
      <c r="A152">
        <v>2020</v>
      </c>
      <c r="B152" t="s">
        <v>54</v>
      </c>
      <c r="C152" t="s">
        <v>7</v>
      </c>
      <c r="D152" s="1">
        <v>7050</v>
      </c>
      <c r="E152" s="1">
        <v>76267</v>
      </c>
      <c r="F152" s="2">
        <v>45667</v>
      </c>
    </row>
    <row r="153" spans="1:6" x14ac:dyDescent="0.2">
      <c r="A153">
        <v>2020</v>
      </c>
      <c r="B153" t="s">
        <v>54</v>
      </c>
      <c r="C153" t="s">
        <v>8</v>
      </c>
      <c r="D153" s="1">
        <v>142700</v>
      </c>
      <c r="E153" s="1">
        <v>1739110</v>
      </c>
      <c r="F153" s="2">
        <v>49391</v>
      </c>
    </row>
    <row r="154" spans="1:6" x14ac:dyDescent="0.2">
      <c r="A154">
        <v>2020</v>
      </c>
      <c r="B154" t="s">
        <v>54</v>
      </c>
      <c r="C154" t="s">
        <v>9</v>
      </c>
      <c r="D154" s="1">
        <v>64380</v>
      </c>
      <c r="E154" s="1">
        <v>913981</v>
      </c>
      <c r="F154" s="2">
        <v>52104</v>
      </c>
    </row>
    <row r="155" spans="1:6" x14ac:dyDescent="0.2">
      <c r="A155">
        <v>2020</v>
      </c>
      <c r="B155" t="s">
        <v>54</v>
      </c>
      <c r="C155" t="s">
        <v>10</v>
      </c>
      <c r="D155" s="1">
        <v>12742</v>
      </c>
      <c r="E155" s="1">
        <v>143264</v>
      </c>
      <c r="F155" s="2">
        <v>44610</v>
      </c>
    </row>
    <row r="156" spans="1:6" x14ac:dyDescent="0.2">
      <c r="A156">
        <v>2020</v>
      </c>
      <c r="B156" t="s">
        <v>54</v>
      </c>
      <c r="C156" t="s">
        <v>11</v>
      </c>
      <c r="D156" s="1">
        <v>78196</v>
      </c>
      <c r="E156" s="1">
        <v>1140749</v>
      </c>
      <c r="F156" s="2">
        <v>55780</v>
      </c>
    </row>
    <row r="157" spans="1:6" x14ac:dyDescent="0.2">
      <c r="A157">
        <v>2020</v>
      </c>
      <c r="B157" t="s">
        <v>54</v>
      </c>
      <c r="C157" t="s">
        <v>12</v>
      </c>
      <c r="D157" s="1">
        <v>40846</v>
      </c>
      <c r="E157" s="1">
        <v>583686</v>
      </c>
      <c r="F157" s="2">
        <v>45931</v>
      </c>
    </row>
    <row r="158" spans="1:6" x14ac:dyDescent="0.2">
      <c r="A158">
        <v>2020</v>
      </c>
      <c r="B158" t="s">
        <v>54</v>
      </c>
      <c r="C158" t="s">
        <v>13</v>
      </c>
      <c r="D158" s="1">
        <v>23479</v>
      </c>
      <c r="E158" s="1">
        <v>298376</v>
      </c>
      <c r="F158" s="2">
        <v>44146</v>
      </c>
    </row>
    <row r="159" spans="1:6" x14ac:dyDescent="0.2">
      <c r="A159">
        <v>2020</v>
      </c>
      <c r="B159" t="s">
        <v>54</v>
      </c>
      <c r="C159" t="s">
        <v>14</v>
      </c>
      <c r="D159" s="1">
        <v>19497</v>
      </c>
      <c r="E159" s="1">
        <v>255575</v>
      </c>
      <c r="F159" s="2">
        <v>46012</v>
      </c>
    </row>
    <row r="160" spans="1:6" x14ac:dyDescent="0.2">
      <c r="A160">
        <v>2020</v>
      </c>
      <c r="B160" t="s">
        <v>54</v>
      </c>
      <c r="C160" t="s">
        <v>15</v>
      </c>
      <c r="D160" s="1">
        <v>28266</v>
      </c>
      <c r="E160" s="1">
        <v>393361</v>
      </c>
      <c r="F160" s="2">
        <v>46839</v>
      </c>
    </row>
    <row r="161" spans="1:6" x14ac:dyDescent="0.2">
      <c r="A161">
        <v>2020</v>
      </c>
      <c r="B161" t="s">
        <v>54</v>
      </c>
      <c r="C161" t="s">
        <v>16</v>
      </c>
      <c r="D161" s="1">
        <v>31210</v>
      </c>
      <c r="E161" s="1">
        <v>358336</v>
      </c>
      <c r="F161" s="2">
        <v>46029</v>
      </c>
    </row>
    <row r="162" spans="1:6" x14ac:dyDescent="0.2">
      <c r="A162">
        <v>2020</v>
      </c>
      <c r="B162" t="s">
        <v>54</v>
      </c>
      <c r="C162" t="s">
        <v>17</v>
      </c>
      <c r="D162" s="1">
        <v>10546</v>
      </c>
      <c r="E162" s="1">
        <v>111483</v>
      </c>
      <c r="F162" s="2">
        <v>43084</v>
      </c>
    </row>
    <row r="163" spans="1:6" x14ac:dyDescent="0.2">
      <c r="A163">
        <v>2020</v>
      </c>
      <c r="B163" t="s">
        <v>54</v>
      </c>
      <c r="C163" t="s">
        <v>18</v>
      </c>
      <c r="D163" s="1">
        <v>31685</v>
      </c>
      <c r="E163" s="1">
        <v>441680</v>
      </c>
      <c r="F163" s="2">
        <v>50800</v>
      </c>
    </row>
    <row r="164" spans="1:6" x14ac:dyDescent="0.2">
      <c r="A164">
        <v>2020</v>
      </c>
      <c r="B164" t="s">
        <v>54</v>
      </c>
      <c r="C164" t="s">
        <v>19</v>
      </c>
      <c r="D164" s="1">
        <v>40751</v>
      </c>
      <c r="E164" s="1">
        <v>526726</v>
      </c>
      <c r="F164" s="2">
        <v>61082</v>
      </c>
    </row>
    <row r="165" spans="1:6" x14ac:dyDescent="0.2">
      <c r="A165">
        <v>2020</v>
      </c>
      <c r="B165" t="s">
        <v>54</v>
      </c>
      <c r="C165" t="s">
        <v>20</v>
      </c>
      <c r="D165" s="1">
        <v>55149</v>
      </c>
      <c r="E165" s="1">
        <v>745824</v>
      </c>
      <c r="F165" s="2">
        <v>51869</v>
      </c>
    </row>
    <row r="166" spans="1:6" x14ac:dyDescent="0.2">
      <c r="A166">
        <v>2020</v>
      </c>
      <c r="B166" t="s">
        <v>54</v>
      </c>
      <c r="C166" t="s">
        <v>21</v>
      </c>
      <c r="D166" s="1">
        <v>37255</v>
      </c>
      <c r="E166" s="1">
        <v>499190</v>
      </c>
      <c r="F166" s="2">
        <v>53843</v>
      </c>
    </row>
    <row r="167" spans="1:6" x14ac:dyDescent="0.2">
      <c r="A167">
        <v>2020</v>
      </c>
      <c r="B167" t="s">
        <v>54</v>
      </c>
      <c r="C167" t="s">
        <v>22</v>
      </c>
      <c r="D167" s="1">
        <v>19589</v>
      </c>
      <c r="E167" s="1">
        <v>226629</v>
      </c>
      <c r="F167" s="2">
        <v>40176</v>
      </c>
    </row>
    <row r="168" spans="1:6" x14ac:dyDescent="0.2">
      <c r="A168">
        <v>2020</v>
      </c>
      <c r="B168" t="s">
        <v>54</v>
      </c>
      <c r="C168" t="s">
        <v>23</v>
      </c>
      <c r="D168" s="1">
        <v>39646</v>
      </c>
      <c r="E168" s="1">
        <v>519916</v>
      </c>
      <c r="F168" s="2">
        <v>46520</v>
      </c>
    </row>
    <row r="169" spans="1:6" x14ac:dyDescent="0.2">
      <c r="A169">
        <v>2020</v>
      </c>
      <c r="B169" t="s">
        <v>54</v>
      </c>
      <c r="C169" t="s">
        <v>24</v>
      </c>
      <c r="D169" s="1">
        <v>9323</v>
      </c>
      <c r="E169" s="1">
        <v>89315</v>
      </c>
      <c r="F169" s="2">
        <v>43996</v>
      </c>
    </row>
    <row r="170" spans="1:6" x14ac:dyDescent="0.2">
      <c r="A170">
        <v>2020</v>
      </c>
      <c r="B170" t="s">
        <v>54</v>
      </c>
      <c r="C170" t="s">
        <v>25</v>
      </c>
      <c r="D170" s="1">
        <v>14748</v>
      </c>
      <c r="E170" s="1">
        <v>182745</v>
      </c>
      <c r="F170" s="2">
        <v>44095</v>
      </c>
    </row>
    <row r="171" spans="1:6" x14ac:dyDescent="0.2">
      <c r="A171">
        <v>2020</v>
      </c>
      <c r="B171" t="s">
        <v>54</v>
      </c>
      <c r="C171" t="s">
        <v>26</v>
      </c>
      <c r="D171" s="1">
        <v>15481</v>
      </c>
      <c r="E171" s="1">
        <v>252623</v>
      </c>
      <c r="F171" s="2">
        <v>48334</v>
      </c>
    </row>
    <row r="172" spans="1:6" x14ac:dyDescent="0.2">
      <c r="A172">
        <v>2020</v>
      </c>
      <c r="B172" t="s">
        <v>54</v>
      </c>
      <c r="C172" t="s">
        <v>27</v>
      </c>
      <c r="D172" s="1">
        <v>12460</v>
      </c>
      <c r="E172" s="1">
        <v>133196</v>
      </c>
      <c r="F172" s="2">
        <v>54425</v>
      </c>
    </row>
    <row r="173" spans="1:6" x14ac:dyDescent="0.2">
      <c r="A173">
        <v>2020</v>
      </c>
      <c r="B173" t="s">
        <v>54</v>
      </c>
      <c r="C173" t="s">
        <v>28</v>
      </c>
      <c r="D173" s="1">
        <v>54606</v>
      </c>
      <c r="E173" s="1">
        <v>820259</v>
      </c>
      <c r="F173" s="2">
        <v>58675</v>
      </c>
    </row>
    <row r="174" spans="1:6" x14ac:dyDescent="0.2">
      <c r="A174">
        <v>2020</v>
      </c>
      <c r="B174" t="s">
        <v>54</v>
      </c>
      <c r="C174" t="s">
        <v>29</v>
      </c>
      <c r="D174" s="1">
        <v>10949</v>
      </c>
      <c r="E174" s="1">
        <v>130261</v>
      </c>
      <c r="F174" s="2">
        <v>41086</v>
      </c>
    </row>
    <row r="175" spans="1:6" x14ac:dyDescent="0.2">
      <c r="A175">
        <v>2020</v>
      </c>
      <c r="B175" t="s">
        <v>54</v>
      </c>
      <c r="C175" t="s">
        <v>30</v>
      </c>
      <c r="D175" s="1">
        <v>118946</v>
      </c>
      <c r="E175" s="1">
        <v>1366746</v>
      </c>
      <c r="F175" s="2">
        <v>57939</v>
      </c>
    </row>
    <row r="176" spans="1:6" x14ac:dyDescent="0.2">
      <c r="A176">
        <v>2020</v>
      </c>
      <c r="B176" t="s">
        <v>54</v>
      </c>
      <c r="C176" t="s">
        <v>31</v>
      </c>
      <c r="D176" s="1">
        <v>63455</v>
      </c>
      <c r="E176" s="1">
        <v>844765</v>
      </c>
      <c r="F176" s="2">
        <v>47171</v>
      </c>
    </row>
    <row r="177" spans="1:6" x14ac:dyDescent="0.2">
      <c r="A177">
        <v>2020</v>
      </c>
      <c r="B177" t="s">
        <v>54</v>
      </c>
      <c r="C177" t="s">
        <v>32</v>
      </c>
      <c r="D177" s="1">
        <v>7745</v>
      </c>
      <c r="E177" s="1">
        <v>86570</v>
      </c>
      <c r="F177" s="2">
        <v>52657</v>
      </c>
    </row>
    <row r="178" spans="1:6" x14ac:dyDescent="0.2">
      <c r="A178">
        <v>2020</v>
      </c>
      <c r="B178" t="s">
        <v>54</v>
      </c>
      <c r="C178" t="s">
        <v>33</v>
      </c>
      <c r="D178" s="1">
        <v>68987</v>
      </c>
      <c r="E178" s="1">
        <v>998325</v>
      </c>
      <c r="F178" s="2">
        <v>48088</v>
      </c>
    </row>
    <row r="179" spans="1:6" x14ac:dyDescent="0.2">
      <c r="A179">
        <v>2020</v>
      </c>
      <c r="B179" t="s">
        <v>54</v>
      </c>
      <c r="C179" t="s">
        <v>34</v>
      </c>
      <c r="D179" s="1">
        <v>23912</v>
      </c>
      <c r="E179" s="1">
        <v>301828</v>
      </c>
      <c r="F179" s="2">
        <v>43388</v>
      </c>
    </row>
    <row r="180" spans="1:6" x14ac:dyDescent="0.2">
      <c r="A180">
        <v>2020</v>
      </c>
      <c r="B180" t="s">
        <v>54</v>
      </c>
      <c r="C180" t="s">
        <v>35</v>
      </c>
      <c r="D180" s="1">
        <v>26241</v>
      </c>
      <c r="E180" s="1">
        <v>346783</v>
      </c>
      <c r="F180" s="2">
        <v>49251</v>
      </c>
    </row>
    <row r="181" spans="1:6" x14ac:dyDescent="0.2">
      <c r="A181">
        <v>2020</v>
      </c>
      <c r="B181" t="s">
        <v>54</v>
      </c>
      <c r="C181" t="s">
        <v>36</v>
      </c>
      <c r="D181" s="1">
        <v>73985</v>
      </c>
      <c r="E181" s="1">
        <v>1054388</v>
      </c>
      <c r="F181" s="2">
        <v>49535</v>
      </c>
    </row>
    <row r="182" spans="1:6" x14ac:dyDescent="0.2">
      <c r="A182">
        <v>2020</v>
      </c>
      <c r="B182" t="s">
        <v>54</v>
      </c>
      <c r="C182" t="s">
        <v>37</v>
      </c>
      <c r="D182" s="1">
        <v>7816</v>
      </c>
      <c r="E182" s="1">
        <v>70764</v>
      </c>
      <c r="F182" s="2">
        <v>49493</v>
      </c>
    </row>
    <row r="183" spans="1:6" x14ac:dyDescent="0.2">
      <c r="A183">
        <v>2020</v>
      </c>
      <c r="B183" t="s">
        <v>54</v>
      </c>
      <c r="C183" t="s">
        <v>38</v>
      </c>
      <c r="D183" s="1">
        <v>31674</v>
      </c>
      <c r="E183" s="1">
        <v>400537</v>
      </c>
      <c r="F183" s="2">
        <v>43717</v>
      </c>
    </row>
    <row r="184" spans="1:6" x14ac:dyDescent="0.2">
      <c r="A184">
        <v>2020</v>
      </c>
      <c r="B184" t="s">
        <v>54</v>
      </c>
      <c r="C184" t="s">
        <v>39</v>
      </c>
      <c r="D184" s="1">
        <v>8068</v>
      </c>
      <c r="E184" s="1">
        <v>83179</v>
      </c>
      <c r="F184" s="2">
        <v>44162</v>
      </c>
    </row>
    <row r="185" spans="1:6" x14ac:dyDescent="0.2">
      <c r="A185">
        <v>2020</v>
      </c>
      <c r="B185" t="s">
        <v>54</v>
      </c>
      <c r="C185" t="s">
        <v>40</v>
      </c>
      <c r="D185" s="1">
        <v>40806</v>
      </c>
      <c r="E185" s="1">
        <v>627005</v>
      </c>
      <c r="F185" s="2">
        <v>50111</v>
      </c>
    </row>
    <row r="186" spans="1:6" x14ac:dyDescent="0.2">
      <c r="A186">
        <v>2020</v>
      </c>
      <c r="B186" t="s">
        <v>54</v>
      </c>
      <c r="C186" t="s">
        <v>41</v>
      </c>
      <c r="D186" s="1">
        <v>152438</v>
      </c>
      <c r="E186" s="1">
        <v>2453267</v>
      </c>
      <c r="F186" s="2">
        <v>56485</v>
      </c>
    </row>
    <row r="187" spans="1:6" x14ac:dyDescent="0.2">
      <c r="A187">
        <v>2020</v>
      </c>
      <c r="B187" t="s">
        <v>54</v>
      </c>
      <c r="C187" t="s">
        <v>42</v>
      </c>
      <c r="D187" s="1">
        <v>20535</v>
      </c>
      <c r="E187" s="1">
        <v>288623</v>
      </c>
      <c r="F187" s="2">
        <v>49353</v>
      </c>
    </row>
    <row r="188" spans="1:6" x14ac:dyDescent="0.2">
      <c r="A188">
        <v>2020</v>
      </c>
      <c r="B188" t="s">
        <v>54</v>
      </c>
      <c r="C188" t="s">
        <v>43</v>
      </c>
      <c r="D188" s="1">
        <v>5003</v>
      </c>
      <c r="E188" s="1">
        <v>49851</v>
      </c>
      <c r="F188" s="2">
        <v>45701</v>
      </c>
    </row>
    <row r="189" spans="1:6" x14ac:dyDescent="0.2">
      <c r="A189">
        <v>2020</v>
      </c>
      <c r="B189" t="s">
        <v>54</v>
      </c>
      <c r="C189" t="s">
        <v>44</v>
      </c>
      <c r="D189" s="1">
        <v>42564</v>
      </c>
      <c r="E189" s="1">
        <v>627729</v>
      </c>
      <c r="F189" s="2">
        <v>48371</v>
      </c>
    </row>
    <row r="190" spans="1:6" x14ac:dyDescent="0.2">
      <c r="A190">
        <v>2020</v>
      </c>
      <c r="B190" t="s">
        <v>54</v>
      </c>
      <c r="C190" t="s">
        <v>45</v>
      </c>
      <c r="D190" s="1">
        <v>38688</v>
      </c>
      <c r="E190" s="1">
        <v>615415</v>
      </c>
      <c r="F190" s="2">
        <v>74160</v>
      </c>
    </row>
    <row r="191" spans="1:6" x14ac:dyDescent="0.2">
      <c r="A191">
        <v>2020</v>
      </c>
      <c r="B191" t="s">
        <v>54</v>
      </c>
      <c r="C191" t="s">
        <v>46</v>
      </c>
      <c r="D191" s="1">
        <v>10611</v>
      </c>
      <c r="E191" s="1">
        <v>118677</v>
      </c>
      <c r="F191" s="2">
        <v>42085</v>
      </c>
    </row>
    <row r="192" spans="1:6" x14ac:dyDescent="0.2">
      <c r="A192">
        <v>2020</v>
      </c>
      <c r="B192" t="s">
        <v>54</v>
      </c>
      <c r="C192" t="s">
        <v>47</v>
      </c>
      <c r="D192" s="1">
        <v>35812</v>
      </c>
      <c r="E192" s="1">
        <v>517930</v>
      </c>
      <c r="F192" s="2">
        <v>45165</v>
      </c>
    </row>
    <row r="193" spans="1:6" x14ac:dyDescent="0.2">
      <c r="A193">
        <v>2020</v>
      </c>
      <c r="B193" t="s">
        <v>54</v>
      </c>
      <c r="C193" t="s">
        <v>48</v>
      </c>
      <c r="D193" s="1">
        <v>4840</v>
      </c>
      <c r="E193" s="1">
        <v>48509</v>
      </c>
      <c r="F193" s="2">
        <v>44879</v>
      </c>
    </row>
    <row r="194" spans="1:6" x14ac:dyDescent="0.2">
      <c r="A194">
        <v>2020</v>
      </c>
      <c r="B194" t="s">
        <v>53</v>
      </c>
      <c r="C194" t="s">
        <v>1</v>
      </c>
      <c r="D194" s="1">
        <v>2566</v>
      </c>
      <c r="E194" s="1">
        <v>19310</v>
      </c>
      <c r="F194" s="2">
        <v>69393</v>
      </c>
    </row>
    <row r="195" spans="1:6" x14ac:dyDescent="0.2">
      <c r="A195">
        <v>2020</v>
      </c>
      <c r="B195" t="s">
        <v>53</v>
      </c>
      <c r="C195" t="s">
        <v>2</v>
      </c>
      <c r="D195" s="1">
        <v>4017</v>
      </c>
      <c r="E195" s="1">
        <v>45513</v>
      </c>
      <c r="F195" s="2">
        <v>90871</v>
      </c>
    </row>
    <row r="196" spans="1:6" x14ac:dyDescent="0.2">
      <c r="A196">
        <v>2020</v>
      </c>
      <c r="B196" t="s">
        <v>53</v>
      </c>
      <c r="C196" t="s">
        <v>3</v>
      </c>
      <c r="D196" s="1">
        <v>1536</v>
      </c>
      <c r="E196" s="1">
        <v>11509</v>
      </c>
      <c r="F196" s="2">
        <v>69820</v>
      </c>
    </row>
    <row r="197" spans="1:6" x14ac:dyDescent="0.2">
      <c r="A197">
        <v>2020</v>
      </c>
      <c r="B197" t="s">
        <v>53</v>
      </c>
      <c r="C197" t="s">
        <v>4</v>
      </c>
      <c r="D197" s="1">
        <v>29491</v>
      </c>
      <c r="E197" s="1">
        <v>527549</v>
      </c>
      <c r="F197" s="2">
        <v>217892</v>
      </c>
    </row>
    <row r="198" spans="1:6" x14ac:dyDescent="0.2">
      <c r="A198">
        <v>2020</v>
      </c>
      <c r="B198" t="s">
        <v>53</v>
      </c>
      <c r="C198" t="s">
        <v>5</v>
      </c>
      <c r="D198" s="1">
        <v>4548</v>
      </c>
      <c r="E198" s="1">
        <v>74867</v>
      </c>
      <c r="F198" s="2">
        <v>123495</v>
      </c>
    </row>
    <row r="199" spans="1:6" x14ac:dyDescent="0.2">
      <c r="A199">
        <v>2020</v>
      </c>
      <c r="B199" t="s">
        <v>53</v>
      </c>
      <c r="C199" t="s">
        <v>6</v>
      </c>
      <c r="D199" s="1">
        <v>2880</v>
      </c>
      <c r="E199" s="1">
        <v>29237</v>
      </c>
      <c r="F199" s="2">
        <v>138917</v>
      </c>
    </row>
    <row r="200" spans="1:6" x14ac:dyDescent="0.2">
      <c r="A200">
        <v>2020</v>
      </c>
      <c r="B200" t="s">
        <v>53</v>
      </c>
      <c r="C200" t="s">
        <v>7</v>
      </c>
      <c r="D200">
        <v>549</v>
      </c>
      <c r="E200" s="1">
        <v>3622</v>
      </c>
      <c r="F200" s="2">
        <v>78966</v>
      </c>
    </row>
    <row r="201" spans="1:6" x14ac:dyDescent="0.2">
      <c r="A201">
        <v>2020</v>
      </c>
      <c r="B201" t="s">
        <v>53</v>
      </c>
      <c r="C201" t="s">
        <v>8</v>
      </c>
      <c r="D201" s="1">
        <v>12659</v>
      </c>
      <c r="E201" s="1">
        <v>130298</v>
      </c>
      <c r="F201" s="2">
        <v>93350</v>
      </c>
    </row>
    <row r="202" spans="1:6" x14ac:dyDescent="0.2">
      <c r="A202">
        <v>2020</v>
      </c>
      <c r="B202" t="s">
        <v>53</v>
      </c>
      <c r="C202" t="s">
        <v>9</v>
      </c>
      <c r="D202" s="1">
        <v>6010</v>
      </c>
      <c r="E202" s="1">
        <v>109190</v>
      </c>
      <c r="F202" s="2">
        <v>108735</v>
      </c>
    </row>
    <row r="203" spans="1:6" x14ac:dyDescent="0.2">
      <c r="A203">
        <v>2020</v>
      </c>
      <c r="B203" t="s">
        <v>53</v>
      </c>
      <c r="C203" t="s">
        <v>10</v>
      </c>
      <c r="D203" s="1">
        <v>1385</v>
      </c>
      <c r="E203" s="1">
        <v>7346</v>
      </c>
      <c r="F203" s="2">
        <v>64408</v>
      </c>
    </row>
    <row r="204" spans="1:6" x14ac:dyDescent="0.2">
      <c r="A204">
        <v>2020</v>
      </c>
      <c r="B204" t="s">
        <v>53</v>
      </c>
      <c r="C204" t="s">
        <v>11</v>
      </c>
      <c r="D204" s="1">
        <v>7162</v>
      </c>
      <c r="E204" s="1">
        <v>87520</v>
      </c>
      <c r="F204" s="2">
        <v>110059</v>
      </c>
    </row>
    <row r="205" spans="1:6" x14ac:dyDescent="0.2">
      <c r="A205">
        <v>2020</v>
      </c>
      <c r="B205" t="s">
        <v>53</v>
      </c>
      <c r="C205" t="s">
        <v>12</v>
      </c>
      <c r="D205" s="1">
        <v>2521</v>
      </c>
      <c r="E205" s="1">
        <v>26075</v>
      </c>
      <c r="F205" s="2">
        <v>67191</v>
      </c>
    </row>
    <row r="206" spans="1:6" x14ac:dyDescent="0.2">
      <c r="A206">
        <v>2020</v>
      </c>
      <c r="B206" t="s">
        <v>53</v>
      </c>
      <c r="C206" t="s">
        <v>13</v>
      </c>
      <c r="D206" s="1">
        <v>1811</v>
      </c>
      <c r="E206" s="1">
        <v>19135</v>
      </c>
      <c r="F206" s="2">
        <v>66858</v>
      </c>
    </row>
    <row r="207" spans="1:6" x14ac:dyDescent="0.2">
      <c r="A207">
        <v>2020</v>
      </c>
      <c r="B207" t="s">
        <v>53</v>
      </c>
      <c r="C207" t="s">
        <v>14</v>
      </c>
      <c r="D207" s="1">
        <v>1561</v>
      </c>
      <c r="E207" s="1">
        <v>16734</v>
      </c>
      <c r="F207" s="2">
        <v>73749</v>
      </c>
    </row>
    <row r="208" spans="1:6" x14ac:dyDescent="0.2">
      <c r="A208">
        <v>2020</v>
      </c>
      <c r="B208" t="s">
        <v>53</v>
      </c>
      <c r="C208" t="s">
        <v>15</v>
      </c>
      <c r="D208" s="1">
        <v>2111</v>
      </c>
      <c r="E208" s="1">
        <v>20268</v>
      </c>
      <c r="F208" s="2">
        <v>63462</v>
      </c>
    </row>
    <row r="209" spans="1:6" x14ac:dyDescent="0.2">
      <c r="A209">
        <v>2020</v>
      </c>
      <c r="B209" t="s">
        <v>53</v>
      </c>
      <c r="C209" t="s">
        <v>16</v>
      </c>
      <c r="D209" s="1">
        <v>1935</v>
      </c>
      <c r="E209" s="1">
        <v>18712</v>
      </c>
      <c r="F209" s="2">
        <v>65700</v>
      </c>
    </row>
    <row r="210" spans="1:6" x14ac:dyDescent="0.2">
      <c r="A210">
        <v>2020</v>
      </c>
      <c r="B210" t="s">
        <v>53</v>
      </c>
      <c r="C210" t="s">
        <v>17</v>
      </c>
      <c r="D210">
        <v>916</v>
      </c>
      <c r="E210" s="1">
        <v>6415</v>
      </c>
      <c r="F210" s="2">
        <v>64265</v>
      </c>
    </row>
    <row r="211" spans="1:6" x14ac:dyDescent="0.2">
      <c r="A211">
        <v>2020</v>
      </c>
      <c r="B211" t="s">
        <v>53</v>
      </c>
      <c r="C211" t="s">
        <v>18</v>
      </c>
      <c r="D211" s="1">
        <v>2855</v>
      </c>
      <c r="E211" s="1">
        <v>33029</v>
      </c>
      <c r="F211" s="2">
        <v>110569</v>
      </c>
    </row>
    <row r="212" spans="1:6" x14ac:dyDescent="0.2">
      <c r="A212">
        <v>2020</v>
      </c>
      <c r="B212" t="s">
        <v>53</v>
      </c>
      <c r="C212" t="s">
        <v>19</v>
      </c>
      <c r="D212" s="1">
        <v>6073</v>
      </c>
      <c r="E212" s="1">
        <v>89231</v>
      </c>
      <c r="F212" s="2">
        <v>146746</v>
      </c>
    </row>
    <row r="213" spans="1:6" x14ac:dyDescent="0.2">
      <c r="A213">
        <v>2020</v>
      </c>
      <c r="B213" t="s">
        <v>53</v>
      </c>
      <c r="C213" t="s">
        <v>20</v>
      </c>
      <c r="D213" s="1">
        <v>7671</v>
      </c>
      <c r="E213" s="1">
        <v>50511</v>
      </c>
      <c r="F213" s="2">
        <v>88745</v>
      </c>
    </row>
    <row r="214" spans="1:6" x14ac:dyDescent="0.2">
      <c r="A214">
        <v>2020</v>
      </c>
      <c r="B214" t="s">
        <v>53</v>
      </c>
      <c r="C214" t="s">
        <v>21</v>
      </c>
      <c r="D214" s="1">
        <v>4304</v>
      </c>
      <c r="E214" s="1">
        <v>43145</v>
      </c>
      <c r="F214" s="2">
        <v>92292</v>
      </c>
    </row>
    <row r="215" spans="1:6" x14ac:dyDescent="0.2">
      <c r="A215">
        <v>2020</v>
      </c>
      <c r="B215" t="s">
        <v>53</v>
      </c>
      <c r="C215" t="s">
        <v>22</v>
      </c>
      <c r="D215">
        <v>964</v>
      </c>
      <c r="E215" s="1">
        <v>9629</v>
      </c>
      <c r="F215" s="2">
        <v>54301</v>
      </c>
    </row>
    <row r="216" spans="1:6" x14ac:dyDescent="0.2">
      <c r="A216">
        <v>2020</v>
      </c>
      <c r="B216" t="s">
        <v>53</v>
      </c>
      <c r="C216" t="s">
        <v>23</v>
      </c>
      <c r="D216" s="1">
        <v>3562</v>
      </c>
      <c r="E216" s="1">
        <v>43675</v>
      </c>
      <c r="F216" s="2">
        <v>89327</v>
      </c>
    </row>
    <row r="217" spans="1:6" x14ac:dyDescent="0.2">
      <c r="A217">
        <v>2020</v>
      </c>
      <c r="B217" t="s">
        <v>53</v>
      </c>
      <c r="C217" t="s">
        <v>24</v>
      </c>
      <c r="D217">
        <v>856</v>
      </c>
      <c r="E217" s="1">
        <v>5797</v>
      </c>
      <c r="F217" s="2">
        <v>65673</v>
      </c>
    </row>
    <row r="218" spans="1:6" x14ac:dyDescent="0.2">
      <c r="A218">
        <v>2020</v>
      </c>
      <c r="B218" t="s">
        <v>53</v>
      </c>
      <c r="C218" t="s">
        <v>25</v>
      </c>
      <c r="D218" s="1">
        <v>1071</v>
      </c>
      <c r="E218" s="1">
        <v>16165</v>
      </c>
      <c r="F218" s="2">
        <v>76361</v>
      </c>
    </row>
    <row r="219" spans="1:6" x14ac:dyDescent="0.2">
      <c r="A219">
        <v>2020</v>
      </c>
      <c r="B219" t="s">
        <v>53</v>
      </c>
      <c r="C219" t="s">
        <v>26</v>
      </c>
      <c r="D219" s="1">
        <v>1609</v>
      </c>
      <c r="E219" s="1">
        <v>13306</v>
      </c>
      <c r="F219" s="2">
        <v>88353</v>
      </c>
    </row>
    <row r="220" spans="1:6" x14ac:dyDescent="0.2">
      <c r="A220">
        <v>2020</v>
      </c>
      <c r="B220" t="s">
        <v>53</v>
      </c>
      <c r="C220" t="s">
        <v>27</v>
      </c>
      <c r="D220" s="1">
        <v>1168</v>
      </c>
      <c r="E220" s="1">
        <v>11735</v>
      </c>
      <c r="F220" s="2">
        <v>107194</v>
      </c>
    </row>
    <row r="221" spans="1:6" x14ac:dyDescent="0.2">
      <c r="A221">
        <v>2020</v>
      </c>
      <c r="B221" t="s">
        <v>53</v>
      </c>
      <c r="C221" t="s">
        <v>28</v>
      </c>
      <c r="D221" s="1">
        <v>3965</v>
      </c>
      <c r="E221" s="1">
        <v>67885</v>
      </c>
      <c r="F221" s="2">
        <v>130541</v>
      </c>
    </row>
    <row r="222" spans="1:6" x14ac:dyDescent="0.2">
      <c r="A222">
        <v>2020</v>
      </c>
      <c r="B222" t="s">
        <v>53</v>
      </c>
      <c r="C222" t="s">
        <v>29</v>
      </c>
      <c r="D222" s="1">
        <v>1108</v>
      </c>
      <c r="E222" s="1">
        <v>9076</v>
      </c>
      <c r="F222" s="2">
        <v>62393</v>
      </c>
    </row>
    <row r="223" spans="1:6" x14ac:dyDescent="0.2">
      <c r="A223">
        <v>2020</v>
      </c>
      <c r="B223" t="s">
        <v>53</v>
      </c>
      <c r="C223" t="s">
        <v>30</v>
      </c>
      <c r="D223" s="1">
        <v>14380</v>
      </c>
      <c r="E223" s="1">
        <v>267749</v>
      </c>
      <c r="F223" s="2">
        <v>154357</v>
      </c>
    </row>
    <row r="224" spans="1:6" x14ac:dyDescent="0.2">
      <c r="A224">
        <v>2020</v>
      </c>
      <c r="B224" t="s">
        <v>53</v>
      </c>
      <c r="C224" t="s">
        <v>31</v>
      </c>
      <c r="D224" s="1">
        <v>6302</v>
      </c>
      <c r="E224" s="1">
        <v>73440</v>
      </c>
      <c r="F224" s="2">
        <v>96207</v>
      </c>
    </row>
    <row r="225" spans="1:6" x14ac:dyDescent="0.2">
      <c r="A225">
        <v>2020</v>
      </c>
      <c r="B225" t="s">
        <v>53</v>
      </c>
      <c r="C225" t="s">
        <v>32</v>
      </c>
      <c r="D225">
        <v>417</v>
      </c>
      <c r="E225" s="1">
        <v>5780</v>
      </c>
      <c r="F225" s="2">
        <v>79624</v>
      </c>
    </row>
    <row r="226" spans="1:6" x14ac:dyDescent="0.2">
      <c r="A226">
        <v>2020</v>
      </c>
      <c r="B226" t="s">
        <v>53</v>
      </c>
      <c r="C226" t="s">
        <v>33</v>
      </c>
      <c r="D226" s="1">
        <v>5303</v>
      </c>
      <c r="E226" s="1">
        <v>63865</v>
      </c>
      <c r="F226" s="2">
        <v>80052</v>
      </c>
    </row>
    <row r="227" spans="1:6" x14ac:dyDescent="0.2">
      <c r="A227">
        <v>2020</v>
      </c>
      <c r="B227" t="s">
        <v>53</v>
      </c>
      <c r="C227" t="s">
        <v>34</v>
      </c>
      <c r="D227" s="1">
        <v>1572</v>
      </c>
      <c r="E227" s="1">
        <v>18256</v>
      </c>
      <c r="F227" s="2">
        <v>63710</v>
      </c>
    </row>
    <row r="228" spans="1:6" x14ac:dyDescent="0.2">
      <c r="A228">
        <v>2020</v>
      </c>
      <c r="B228" t="s">
        <v>53</v>
      </c>
      <c r="C228" t="s">
        <v>35</v>
      </c>
      <c r="D228" s="1">
        <v>4605</v>
      </c>
      <c r="E228" s="1">
        <v>33218</v>
      </c>
      <c r="F228" s="2">
        <v>101737</v>
      </c>
    </row>
    <row r="229" spans="1:6" x14ac:dyDescent="0.2">
      <c r="A229">
        <v>2020</v>
      </c>
      <c r="B229" t="s">
        <v>53</v>
      </c>
      <c r="C229" t="s">
        <v>36</v>
      </c>
      <c r="D229" s="1">
        <v>5891</v>
      </c>
      <c r="E229" s="1">
        <v>82872</v>
      </c>
      <c r="F229" s="2">
        <v>107388</v>
      </c>
    </row>
    <row r="230" spans="1:6" x14ac:dyDescent="0.2">
      <c r="A230">
        <v>2020</v>
      </c>
      <c r="B230" t="s">
        <v>53</v>
      </c>
      <c r="C230" t="s">
        <v>37</v>
      </c>
      <c r="D230">
        <v>762</v>
      </c>
      <c r="E230" s="1">
        <v>5243</v>
      </c>
      <c r="F230" s="2">
        <v>87286</v>
      </c>
    </row>
    <row r="231" spans="1:6" x14ac:dyDescent="0.2">
      <c r="A231">
        <v>2020</v>
      </c>
      <c r="B231" t="s">
        <v>53</v>
      </c>
      <c r="C231" t="s">
        <v>38</v>
      </c>
      <c r="D231" s="1">
        <v>3216</v>
      </c>
      <c r="E231" s="1">
        <v>24744</v>
      </c>
      <c r="F231" s="2">
        <v>73562</v>
      </c>
    </row>
    <row r="232" spans="1:6" x14ac:dyDescent="0.2">
      <c r="A232">
        <v>2020</v>
      </c>
      <c r="B232" t="s">
        <v>53</v>
      </c>
      <c r="C232" t="s">
        <v>39</v>
      </c>
      <c r="D232">
        <v>606</v>
      </c>
      <c r="E232" s="1">
        <v>5074</v>
      </c>
      <c r="F232" s="2">
        <v>58069</v>
      </c>
    </row>
    <row r="233" spans="1:6" x14ac:dyDescent="0.2">
      <c r="A233">
        <v>2020</v>
      </c>
      <c r="B233" t="s">
        <v>53</v>
      </c>
      <c r="C233" t="s">
        <v>40</v>
      </c>
      <c r="D233" s="1">
        <v>4525</v>
      </c>
      <c r="E233" s="1">
        <v>42929</v>
      </c>
      <c r="F233" s="2">
        <v>81293</v>
      </c>
    </row>
    <row r="234" spans="1:6" x14ac:dyDescent="0.2">
      <c r="A234">
        <v>2020</v>
      </c>
      <c r="B234" t="s">
        <v>53</v>
      </c>
      <c r="C234" t="s">
        <v>41</v>
      </c>
      <c r="D234" s="1">
        <v>11822</v>
      </c>
      <c r="E234" s="1">
        <v>198521</v>
      </c>
      <c r="F234" s="2">
        <v>102835</v>
      </c>
    </row>
    <row r="235" spans="1:6" x14ac:dyDescent="0.2">
      <c r="A235">
        <v>2020</v>
      </c>
      <c r="B235" t="s">
        <v>53</v>
      </c>
      <c r="C235" t="s">
        <v>42</v>
      </c>
      <c r="D235" s="1">
        <v>3177</v>
      </c>
      <c r="E235" s="1">
        <v>37222</v>
      </c>
      <c r="F235" s="2">
        <v>96974</v>
      </c>
    </row>
    <row r="236" spans="1:6" x14ac:dyDescent="0.2">
      <c r="A236">
        <v>2020</v>
      </c>
      <c r="B236" t="s">
        <v>53</v>
      </c>
      <c r="C236" t="s">
        <v>43</v>
      </c>
      <c r="D236">
        <v>584</v>
      </c>
      <c r="E236" s="1">
        <v>3961</v>
      </c>
      <c r="F236" s="2">
        <v>68605</v>
      </c>
    </row>
    <row r="237" spans="1:6" x14ac:dyDescent="0.2">
      <c r="A237">
        <v>2020</v>
      </c>
      <c r="B237" t="s">
        <v>53</v>
      </c>
      <c r="C237" t="s">
        <v>44</v>
      </c>
      <c r="D237" s="1">
        <v>4875</v>
      </c>
      <c r="E237" s="1">
        <v>64840</v>
      </c>
      <c r="F237" s="2">
        <v>117848</v>
      </c>
    </row>
    <row r="238" spans="1:6" x14ac:dyDescent="0.2">
      <c r="A238">
        <v>2020</v>
      </c>
      <c r="B238" t="s">
        <v>53</v>
      </c>
      <c r="C238" t="s">
        <v>45</v>
      </c>
      <c r="D238" s="1">
        <v>5419</v>
      </c>
      <c r="E238" s="1">
        <v>148556</v>
      </c>
      <c r="F238" s="2">
        <v>242273</v>
      </c>
    </row>
    <row r="239" spans="1:6" x14ac:dyDescent="0.2">
      <c r="A239">
        <v>2020</v>
      </c>
      <c r="B239" t="s">
        <v>53</v>
      </c>
      <c r="C239" t="s">
        <v>46</v>
      </c>
      <c r="D239">
        <v>825</v>
      </c>
      <c r="E239" s="1">
        <v>7215</v>
      </c>
      <c r="F239" s="2">
        <v>58063</v>
      </c>
    </row>
    <row r="240" spans="1:6" x14ac:dyDescent="0.2">
      <c r="A240">
        <v>2020</v>
      </c>
      <c r="B240" t="s">
        <v>53</v>
      </c>
      <c r="C240" t="s">
        <v>47</v>
      </c>
      <c r="D240" s="1">
        <v>2400</v>
      </c>
      <c r="E240" s="1">
        <v>44846</v>
      </c>
      <c r="F240" s="2">
        <v>88336</v>
      </c>
    </row>
    <row r="241" spans="1:6" x14ac:dyDescent="0.2">
      <c r="A241">
        <v>2020</v>
      </c>
      <c r="B241" t="s">
        <v>53</v>
      </c>
      <c r="C241" t="s">
        <v>48</v>
      </c>
      <c r="D241">
        <v>428</v>
      </c>
      <c r="E241" s="1">
        <v>3000</v>
      </c>
      <c r="F241" s="2">
        <v>54299</v>
      </c>
    </row>
    <row r="242" spans="1:6" x14ac:dyDescent="0.2">
      <c r="A242">
        <v>2020</v>
      </c>
      <c r="B242" t="s">
        <v>56</v>
      </c>
      <c r="C242" t="s">
        <v>1</v>
      </c>
      <c r="D242" s="1">
        <v>13880</v>
      </c>
      <c r="E242" s="1">
        <v>94715</v>
      </c>
      <c r="F242" s="2">
        <v>75982</v>
      </c>
    </row>
    <row r="243" spans="1:6" x14ac:dyDescent="0.2">
      <c r="A243">
        <v>2020</v>
      </c>
      <c r="B243" t="s">
        <v>56</v>
      </c>
      <c r="C243" t="s">
        <v>2</v>
      </c>
      <c r="D243" s="1">
        <v>20707</v>
      </c>
      <c r="E243" s="1">
        <v>225922</v>
      </c>
      <c r="F243" s="2">
        <v>82956</v>
      </c>
    </row>
    <row r="244" spans="1:6" x14ac:dyDescent="0.2">
      <c r="A244">
        <v>2020</v>
      </c>
      <c r="B244" t="s">
        <v>56</v>
      </c>
      <c r="C244" t="s">
        <v>3</v>
      </c>
      <c r="D244" s="1">
        <v>8906</v>
      </c>
      <c r="E244" s="1">
        <v>51950</v>
      </c>
      <c r="F244" s="2">
        <v>65321</v>
      </c>
    </row>
    <row r="245" spans="1:6" x14ac:dyDescent="0.2">
      <c r="A245">
        <v>2020</v>
      </c>
      <c r="B245" t="s">
        <v>56</v>
      </c>
      <c r="C245" t="s">
        <v>4</v>
      </c>
      <c r="D245" s="1">
        <v>112775</v>
      </c>
      <c r="E245" s="1">
        <v>817007</v>
      </c>
      <c r="F245" s="2">
        <v>124107</v>
      </c>
    </row>
    <row r="246" spans="1:6" x14ac:dyDescent="0.2">
      <c r="A246">
        <v>2020</v>
      </c>
      <c r="B246" t="s">
        <v>56</v>
      </c>
      <c r="C246" t="s">
        <v>5</v>
      </c>
      <c r="D246" s="1">
        <v>25139</v>
      </c>
      <c r="E246" s="1">
        <v>165271</v>
      </c>
      <c r="F246" s="2">
        <v>97276</v>
      </c>
    </row>
    <row r="247" spans="1:6" x14ac:dyDescent="0.2">
      <c r="A247">
        <v>2020</v>
      </c>
      <c r="B247" t="s">
        <v>56</v>
      </c>
      <c r="C247" t="s">
        <v>6</v>
      </c>
      <c r="D247" s="1">
        <v>11223</v>
      </c>
      <c r="E247" s="1">
        <v>118168</v>
      </c>
      <c r="F247" s="2">
        <v>165086</v>
      </c>
    </row>
    <row r="248" spans="1:6" x14ac:dyDescent="0.2">
      <c r="A248">
        <v>2020</v>
      </c>
      <c r="B248" t="s">
        <v>56</v>
      </c>
      <c r="C248" t="s">
        <v>7</v>
      </c>
      <c r="D248" s="1">
        <v>3005</v>
      </c>
      <c r="E248" s="1">
        <v>47390</v>
      </c>
      <c r="F248" s="2">
        <v>103154</v>
      </c>
    </row>
    <row r="249" spans="1:6" x14ac:dyDescent="0.2">
      <c r="A249">
        <v>2020</v>
      </c>
      <c r="B249" t="s">
        <v>56</v>
      </c>
      <c r="C249" t="s">
        <v>8</v>
      </c>
      <c r="D249" s="1">
        <v>80956</v>
      </c>
      <c r="E249" s="1">
        <v>586706</v>
      </c>
      <c r="F249" s="2">
        <v>84307</v>
      </c>
    </row>
    <row r="250" spans="1:6" x14ac:dyDescent="0.2">
      <c r="A250">
        <v>2020</v>
      </c>
      <c r="B250" t="s">
        <v>56</v>
      </c>
      <c r="C250" t="s">
        <v>9</v>
      </c>
      <c r="D250" s="1">
        <v>28810</v>
      </c>
      <c r="E250" s="1">
        <v>242175</v>
      </c>
      <c r="F250" s="2">
        <v>93145</v>
      </c>
    </row>
    <row r="251" spans="1:6" x14ac:dyDescent="0.2">
      <c r="A251">
        <v>2020</v>
      </c>
      <c r="B251" t="s">
        <v>56</v>
      </c>
      <c r="C251" t="s">
        <v>10</v>
      </c>
      <c r="D251" s="1">
        <v>6508</v>
      </c>
      <c r="E251" s="1">
        <v>34249</v>
      </c>
      <c r="F251" s="2">
        <v>68833</v>
      </c>
    </row>
    <row r="252" spans="1:6" x14ac:dyDescent="0.2">
      <c r="A252">
        <v>2020</v>
      </c>
      <c r="B252" t="s">
        <v>56</v>
      </c>
      <c r="C252" t="s">
        <v>11</v>
      </c>
      <c r="D252" s="1">
        <v>33063</v>
      </c>
      <c r="E252" s="1">
        <v>376539</v>
      </c>
      <c r="F252" s="2">
        <v>121634</v>
      </c>
    </row>
    <row r="253" spans="1:6" x14ac:dyDescent="0.2">
      <c r="A253">
        <v>2020</v>
      </c>
      <c r="B253" t="s">
        <v>56</v>
      </c>
      <c r="C253" t="s">
        <v>12</v>
      </c>
      <c r="D253" s="1">
        <v>17574</v>
      </c>
      <c r="E253" s="1">
        <v>133449</v>
      </c>
      <c r="F253" s="2">
        <v>72283</v>
      </c>
    </row>
    <row r="254" spans="1:6" x14ac:dyDescent="0.2">
      <c r="A254">
        <v>2020</v>
      </c>
      <c r="B254" t="s">
        <v>56</v>
      </c>
      <c r="C254" t="s">
        <v>13</v>
      </c>
      <c r="D254" s="1">
        <v>10731</v>
      </c>
      <c r="E254" s="1">
        <v>109283</v>
      </c>
      <c r="F254" s="2">
        <v>81131</v>
      </c>
    </row>
    <row r="255" spans="1:6" x14ac:dyDescent="0.2">
      <c r="A255">
        <v>2020</v>
      </c>
      <c r="B255" t="s">
        <v>56</v>
      </c>
      <c r="C255" t="s">
        <v>14</v>
      </c>
      <c r="D255" s="1">
        <v>8752</v>
      </c>
      <c r="E255" s="1">
        <v>73310</v>
      </c>
      <c r="F255" s="2">
        <v>75889</v>
      </c>
    </row>
    <row r="256" spans="1:6" x14ac:dyDescent="0.2">
      <c r="A256">
        <v>2020</v>
      </c>
      <c r="B256" t="s">
        <v>56</v>
      </c>
      <c r="C256" t="s">
        <v>15</v>
      </c>
      <c r="D256" s="1">
        <v>11729</v>
      </c>
      <c r="E256" s="1">
        <v>92079</v>
      </c>
      <c r="F256" s="2">
        <v>75177</v>
      </c>
    </row>
    <row r="257" spans="1:6" x14ac:dyDescent="0.2">
      <c r="A257">
        <v>2020</v>
      </c>
      <c r="B257" t="s">
        <v>56</v>
      </c>
      <c r="C257" t="s">
        <v>16</v>
      </c>
      <c r="D257" s="1">
        <v>14229</v>
      </c>
      <c r="E257" s="1">
        <v>81149</v>
      </c>
      <c r="F257" s="2">
        <v>69409</v>
      </c>
    </row>
    <row r="258" spans="1:6" x14ac:dyDescent="0.2">
      <c r="A258">
        <v>2020</v>
      </c>
      <c r="B258" t="s">
        <v>56</v>
      </c>
      <c r="C258" t="s">
        <v>17</v>
      </c>
      <c r="D258" s="1">
        <v>3926</v>
      </c>
      <c r="E258" s="1">
        <v>30107</v>
      </c>
      <c r="F258" s="2">
        <v>75870</v>
      </c>
    </row>
    <row r="259" spans="1:6" x14ac:dyDescent="0.2">
      <c r="A259">
        <v>2020</v>
      </c>
      <c r="B259" t="s">
        <v>56</v>
      </c>
      <c r="C259" t="s">
        <v>18</v>
      </c>
      <c r="D259" s="1">
        <v>15692</v>
      </c>
      <c r="E259" s="1">
        <v>129771</v>
      </c>
      <c r="F259" s="2">
        <v>110159</v>
      </c>
    </row>
    <row r="260" spans="1:6" x14ac:dyDescent="0.2">
      <c r="A260">
        <v>2020</v>
      </c>
      <c r="B260" t="s">
        <v>56</v>
      </c>
      <c r="C260" t="s">
        <v>19</v>
      </c>
      <c r="D260" s="1">
        <v>18137</v>
      </c>
      <c r="E260" s="1">
        <v>212062</v>
      </c>
      <c r="F260" s="2">
        <v>159120</v>
      </c>
    </row>
    <row r="261" spans="1:6" x14ac:dyDescent="0.2">
      <c r="A261">
        <v>2020</v>
      </c>
      <c r="B261" t="s">
        <v>56</v>
      </c>
      <c r="C261" t="s">
        <v>20</v>
      </c>
      <c r="D261" s="1">
        <v>20626</v>
      </c>
      <c r="E261" s="1">
        <v>207448</v>
      </c>
      <c r="F261" s="2">
        <v>81720</v>
      </c>
    </row>
    <row r="262" spans="1:6" x14ac:dyDescent="0.2">
      <c r="A262">
        <v>2020</v>
      </c>
      <c r="B262" t="s">
        <v>56</v>
      </c>
      <c r="C262" t="s">
        <v>21</v>
      </c>
      <c r="D262" s="1">
        <v>16134</v>
      </c>
      <c r="E262" s="1">
        <v>179728</v>
      </c>
      <c r="F262" s="2">
        <v>104989</v>
      </c>
    </row>
    <row r="263" spans="1:6" x14ac:dyDescent="0.2">
      <c r="A263">
        <v>2020</v>
      </c>
      <c r="B263" t="s">
        <v>56</v>
      </c>
      <c r="C263" t="s">
        <v>22</v>
      </c>
      <c r="D263" s="1">
        <v>7984</v>
      </c>
      <c r="E263" s="1">
        <v>41912</v>
      </c>
      <c r="F263" s="2">
        <v>59263</v>
      </c>
    </row>
    <row r="264" spans="1:6" x14ac:dyDescent="0.2">
      <c r="A264">
        <v>2020</v>
      </c>
      <c r="B264" t="s">
        <v>56</v>
      </c>
      <c r="C264" t="s">
        <v>23</v>
      </c>
      <c r="D264" s="1">
        <v>18815</v>
      </c>
      <c r="E264" s="1">
        <v>165564</v>
      </c>
      <c r="F264" s="2">
        <v>82664</v>
      </c>
    </row>
    <row r="265" spans="1:6" x14ac:dyDescent="0.2">
      <c r="A265">
        <v>2020</v>
      </c>
      <c r="B265" t="s">
        <v>56</v>
      </c>
      <c r="C265" t="s">
        <v>24</v>
      </c>
      <c r="D265" s="1">
        <v>4557</v>
      </c>
      <c r="E265" s="1">
        <v>21986</v>
      </c>
      <c r="F265" s="2">
        <v>67330</v>
      </c>
    </row>
    <row r="266" spans="1:6" x14ac:dyDescent="0.2">
      <c r="A266">
        <v>2020</v>
      </c>
      <c r="B266" t="s">
        <v>56</v>
      </c>
      <c r="C266" t="s">
        <v>25</v>
      </c>
      <c r="D266" s="1">
        <v>7000</v>
      </c>
      <c r="E266" s="1">
        <v>66588</v>
      </c>
      <c r="F266" s="2">
        <v>74942</v>
      </c>
    </row>
    <row r="267" spans="1:6" x14ac:dyDescent="0.2">
      <c r="A267">
        <v>2020</v>
      </c>
      <c r="B267" t="s">
        <v>56</v>
      </c>
      <c r="C267" t="s">
        <v>26</v>
      </c>
      <c r="D267" s="1">
        <v>9293</v>
      </c>
      <c r="E267" s="1">
        <v>62325</v>
      </c>
      <c r="F267" s="2">
        <v>79236</v>
      </c>
    </row>
    <row r="268" spans="1:6" x14ac:dyDescent="0.2">
      <c r="A268">
        <v>2020</v>
      </c>
      <c r="B268" t="s">
        <v>56</v>
      </c>
      <c r="C268" t="s">
        <v>27</v>
      </c>
      <c r="D268" s="1">
        <v>3946</v>
      </c>
      <c r="E268" s="1">
        <v>33027</v>
      </c>
      <c r="F268" s="2">
        <v>109751</v>
      </c>
    </row>
    <row r="269" spans="1:6" x14ac:dyDescent="0.2">
      <c r="A269">
        <v>2020</v>
      </c>
      <c r="B269" t="s">
        <v>56</v>
      </c>
      <c r="C269" t="s">
        <v>28</v>
      </c>
      <c r="D269" s="1">
        <v>20469</v>
      </c>
      <c r="E269" s="1">
        <v>235676</v>
      </c>
      <c r="F269" s="2">
        <v>127870</v>
      </c>
    </row>
    <row r="270" spans="1:6" x14ac:dyDescent="0.2">
      <c r="A270">
        <v>2020</v>
      </c>
      <c r="B270" t="s">
        <v>56</v>
      </c>
      <c r="C270" t="s">
        <v>29</v>
      </c>
      <c r="D270" s="1">
        <v>5600</v>
      </c>
      <c r="E270" s="1">
        <v>32608</v>
      </c>
      <c r="F270" s="2">
        <v>62343</v>
      </c>
    </row>
    <row r="271" spans="1:6" x14ac:dyDescent="0.2">
      <c r="A271">
        <v>2020</v>
      </c>
      <c r="B271" t="s">
        <v>56</v>
      </c>
      <c r="C271" t="s">
        <v>30</v>
      </c>
      <c r="D271" s="1">
        <v>63948</v>
      </c>
      <c r="E271" s="1">
        <v>700031</v>
      </c>
      <c r="F271" s="2">
        <v>207014</v>
      </c>
    </row>
    <row r="272" spans="1:6" x14ac:dyDescent="0.2">
      <c r="A272">
        <v>2020</v>
      </c>
      <c r="B272" t="s">
        <v>56</v>
      </c>
      <c r="C272" t="s">
        <v>31</v>
      </c>
      <c r="D272" s="1">
        <v>30275</v>
      </c>
      <c r="E272" s="1">
        <v>251672</v>
      </c>
      <c r="F272" s="2">
        <v>97234</v>
      </c>
    </row>
    <row r="273" spans="1:6" x14ac:dyDescent="0.2">
      <c r="A273">
        <v>2020</v>
      </c>
      <c r="B273" t="s">
        <v>56</v>
      </c>
      <c r="C273" t="s">
        <v>32</v>
      </c>
      <c r="D273" s="1">
        <v>3042</v>
      </c>
      <c r="E273" s="1">
        <v>22496</v>
      </c>
      <c r="F273" s="2">
        <v>69243</v>
      </c>
    </row>
    <row r="274" spans="1:6" x14ac:dyDescent="0.2">
      <c r="A274">
        <v>2020</v>
      </c>
      <c r="B274" t="s">
        <v>56</v>
      </c>
      <c r="C274" t="s">
        <v>33</v>
      </c>
      <c r="D274" s="1">
        <v>29307</v>
      </c>
      <c r="E274" s="1">
        <v>287990</v>
      </c>
      <c r="F274" s="2">
        <v>82336</v>
      </c>
    </row>
    <row r="275" spans="1:6" x14ac:dyDescent="0.2">
      <c r="A275">
        <v>2020</v>
      </c>
      <c r="B275" t="s">
        <v>56</v>
      </c>
      <c r="C275" t="s">
        <v>34</v>
      </c>
      <c r="D275" s="1">
        <v>11701</v>
      </c>
      <c r="E275" s="1">
        <v>74614</v>
      </c>
      <c r="F275" s="2">
        <v>64030</v>
      </c>
    </row>
    <row r="276" spans="1:6" x14ac:dyDescent="0.2">
      <c r="A276">
        <v>2020</v>
      </c>
      <c r="B276" t="s">
        <v>56</v>
      </c>
      <c r="C276" t="s">
        <v>35</v>
      </c>
      <c r="D276" s="1">
        <v>13352</v>
      </c>
      <c r="E276" s="1">
        <v>83937</v>
      </c>
      <c r="F276" s="2">
        <v>80727</v>
      </c>
    </row>
    <row r="277" spans="1:6" x14ac:dyDescent="0.2">
      <c r="A277">
        <v>2020</v>
      </c>
      <c r="B277" t="s">
        <v>56</v>
      </c>
      <c r="C277" t="s">
        <v>36</v>
      </c>
      <c r="D277" s="1">
        <v>29714</v>
      </c>
      <c r="E277" s="1">
        <v>325571</v>
      </c>
      <c r="F277" s="2">
        <v>97231</v>
      </c>
    </row>
    <row r="278" spans="1:6" x14ac:dyDescent="0.2">
      <c r="A278">
        <v>2020</v>
      </c>
      <c r="B278" t="s">
        <v>56</v>
      </c>
      <c r="C278" t="s">
        <v>37</v>
      </c>
      <c r="D278" s="1">
        <v>3038</v>
      </c>
      <c r="E278" s="1">
        <v>31304</v>
      </c>
      <c r="F278" s="2">
        <v>100316</v>
      </c>
    </row>
    <row r="279" spans="1:6" x14ac:dyDescent="0.2">
      <c r="A279">
        <v>2020</v>
      </c>
      <c r="B279" t="s">
        <v>56</v>
      </c>
      <c r="C279" t="s">
        <v>38</v>
      </c>
      <c r="D279" s="1">
        <v>15078</v>
      </c>
      <c r="E279" s="1">
        <v>101637</v>
      </c>
      <c r="F279" s="2">
        <v>71361</v>
      </c>
    </row>
    <row r="280" spans="1:6" x14ac:dyDescent="0.2">
      <c r="A280">
        <v>2020</v>
      </c>
      <c r="B280" t="s">
        <v>56</v>
      </c>
      <c r="C280" t="s">
        <v>39</v>
      </c>
      <c r="D280" s="1">
        <v>3397</v>
      </c>
      <c r="E280" s="1">
        <v>27809</v>
      </c>
      <c r="F280" s="2">
        <v>69345</v>
      </c>
    </row>
    <row r="281" spans="1:6" x14ac:dyDescent="0.2">
      <c r="A281">
        <v>2020</v>
      </c>
      <c r="B281" t="s">
        <v>56</v>
      </c>
      <c r="C281" t="s">
        <v>40</v>
      </c>
      <c r="D281" s="1">
        <v>16893</v>
      </c>
      <c r="E281" s="1">
        <v>155926</v>
      </c>
      <c r="F281" s="2">
        <v>85116</v>
      </c>
    </row>
    <row r="282" spans="1:6" x14ac:dyDescent="0.2">
      <c r="A282">
        <v>2020</v>
      </c>
      <c r="B282" t="s">
        <v>56</v>
      </c>
      <c r="C282" t="s">
        <v>41</v>
      </c>
      <c r="D282" s="1">
        <v>78940</v>
      </c>
      <c r="E282" s="1">
        <v>778554</v>
      </c>
      <c r="F282" s="2">
        <v>92477</v>
      </c>
    </row>
    <row r="283" spans="1:6" x14ac:dyDescent="0.2">
      <c r="A283">
        <v>2020</v>
      </c>
      <c r="B283" t="s">
        <v>56</v>
      </c>
      <c r="C283" t="s">
        <v>42</v>
      </c>
      <c r="D283" s="1">
        <v>12580</v>
      </c>
      <c r="E283" s="1">
        <v>93379</v>
      </c>
      <c r="F283" s="2">
        <v>79806</v>
      </c>
    </row>
    <row r="284" spans="1:6" x14ac:dyDescent="0.2">
      <c r="A284">
        <v>2020</v>
      </c>
      <c r="B284" t="s">
        <v>56</v>
      </c>
      <c r="C284" t="s">
        <v>43</v>
      </c>
      <c r="D284" s="1">
        <v>1719</v>
      </c>
      <c r="E284" s="1">
        <v>11578</v>
      </c>
      <c r="F284" s="2">
        <v>80135</v>
      </c>
    </row>
    <row r="285" spans="1:6" x14ac:dyDescent="0.2">
      <c r="A285">
        <v>2020</v>
      </c>
      <c r="B285" t="s">
        <v>56</v>
      </c>
      <c r="C285" t="s">
        <v>44</v>
      </c>
      <c r="D285" s="1">
        <v>22750</v>
      </c>
      <c r="E285" s="1">
        <v>195671</v>
      </c>
      <c r="F285" s="2">
        <v>97246</v>
      </c>
    </row>
    <row r="286" spans="1:6" x14ac:dyDescent="0.2">
      <c r="A286">
        <v>2020</v>
      </c>
      <c r="B286" t="s">
        <v>56</v>
      </c>
      <c r="C286" t="s">
        <v>45</v>
      </c>
      <c r="D286" s="1">
        <v>18828</v>
      </c>
      <c r="E286" s="1">
        <v>147772</v>
      </c>
      <c r="F286" s="2">
        <v>95674</v>
      </c>
    </row>
    <row r="287" spans="1:6" x14ac:dyDescent="0.2">
      <c r="A287">
        <v>2020</v>
      </c>
      <c r="B287" t="s">
        <v>56</v>
      </c>
      <c r="C287" t="s">
        <v>46</v>
      </c>
      <c r="D287" s="1">
        <v>4042</v>
      </c>
      <c r="E287" s="1">
        <v>24190</v>
      </c>
      <c r="F287" s="2">
        <v>56764</v>
      </c>
    </row>
    <row r="288" spans="1:6" x14ac:dyDescent="0.2">
      <c r="A288">
        <v>2020</v>
      </c>
      <c r="B288" t="s">
        <v>56</v>
      </c>
      <c r="C288" t="s">
        <v>47</v>
      </c>
      <c r="D288" s="1">
        <v>14688</v>
      </c>
      <c r="E288" s="1">
        <v>148829</v>
      </c>
      <c r="F288" s="2">
        <v>80470</v>
      </c>
    </row>
    <row r="289" spans="1:6" x14ac:dyDescent="0.2">
      <c r="A289">
        <v>2020</v>
      </c>
      <c r="B289" t="s">
        <v>56</v>
      </c>
      <c r="C289" t="s">
        <v>48</v>
      </c>
      <c r="D289" s="1">
        <v>2353</v>
      </c>
      <c r="E289" s="1">
        <v>10919</v>
      </c>
      <c r="F289" s="2">
        <v>64480</v>
      </c>
    </row>
    <row r="290" spans="1:6" x14ac:dyDescent="0.2">
      <c r="A290">
        <v>2020</v>
      </c>
      <c r="B290" t="s">
        <v>57</v>
      </c>
      <c r="C290" t="s">
        <v>1</v>
      </c>
      <c r="D290" s="1">
        <v>22875</v>
      </c>
      <c r="E290" s="1">
        <v>242419</v>
      </c>
      <c r="F290" s="2">
        <v>62111</v>
      </c>
    </row>
    <row r="291" spans="1:6" x14ac:dyDescent="0.2">
      <c r="A291">
        <v>2020</v>
      </c>
      <c r="B291" t="s">
        <v>57</v>
      </c>
      <c r="C291" t="s">
        <v>2</v>
      </c>
      <c r="D291" s="1">
        <v>40867</v>
      </c>
      <c r="E291" s="1">
        <v>431379</v>
      </c>
      <c r="F291" s="2">
        <v>63180</v>
      </c>
    </row>
    <row r="292" spans="1:6" x14ac:dyDescent="0.2">
      <c r="A292">
        <v>2020</v>
      </c>
      <c r="B292" t="s">
        <v>57</v>
      </c>
      <c r="C292" t="s">
        <v>3</v>
      </c>
      <c r="D292" s="1">
        <v>15490</v>
      </c>
      <c r="E292" s="1">
        <v>139300</v>
      </c>
      <c r="F292" s="2">
        <v>68067</v>
      </c>
    </row>
    <row r="293" spans="1:6" x14ac:dyDescent="0.2">
      <c r="A293">
        <v>2020</v>
      </c>
      <c r="B293" t="s">
        <v>57</v>
      </c>
      <c r="C293" t="s">
        <v>4</v>
      </c>
      <c r="D293" s="1">
        <v>221985</v>
      </c>
      <c r="E293" s="1">
        <v>2600604</v>
      </c>
      <c r="F293" s="2">
        <v>106486</v>
      </c>
    </row>
    <row r="294" spans="1:6" x14ac:dyDescent="0.2">
      <c r="A294">
        <v>2020</v>
      </c>
      <c r="B294" t="s">
        <v>57</v>
      </c>
      <c r="C294" t="s">
        <v>5</v>
      </c>
      <c r="D294" s="1">
        <v>58286</v>
      </c>
      <c r="E294" s="1">
        <v>430367</v>
      </c>
      <c r="F294" s="2">
        <v>90744</v>
      </c>
    </row>
    <row r="295" spans="1:6" x14ac:dyDescent="0.2">
      <c r="A295">
        <v>2020</v>
      </c>
      <c r="B295" t="s">
        <v>57</v>
      </c>
      <c r="C295" t="s">
        <v>6</v>
      </c>
      <c r="D295" s="1">
        <v>24131</v>
      </c>
      <c r="E295" s="1">
        <v>206629</v>
      </c>
      <c r="F295" s="2">
        <v>95714</v>
      </c>
    </row>
    <row r="296" spans="1:6" x14ac:dyDescent="0.2">
      <c r="A296">
        <v>2020</v>
      </c>
      <c r="B296" t="s">
        <v>57</v>
      </c>
      <c r="C296" t="s">
        <v>7</v>
      </c>
      <c r="D296" s="1">
        <v>9766</v>
      </c>
      <c r="E296" s="1">
        <v>61669</v>
      </c>
      <c r="F296" s="2">
        <v>85651</v>
      </c>
    </row>
    <row r="297" spans="1:6" x14ac:dyDescent="0.2">
      <c r="A297">
        <v>2020</v>
      </c>
      <c r="B297" t="s">
        <v>57</v>
      </c>
      <c r="C297" t="s">
        <v>8</v>
      </c>
      <c r="D297" s="1">
        <v>179893</v>
      </c>
      <c r="E297" s="1">
        <v>1358317</v>
      </c>
      <c r="F297" s="2">
        <v>68223</v>
      </c>
    </row>
    <row r="298" spans="1:6" x14ac:dyDescent="0.2">
      <c r="A298">
        <v>2020</v>
      </c>
      <c r="B298" t="s">
        <v>57</v>
      </c>
      <c r="C298" t="s">
        <v>9</v>
      </c>
      <c r="D298" s="1">
        <v>60683</v>
      </c>
      <c r="E298" s="1">
        <v>692452</v>
      </c>
      <c r="F298" s="2">
        <v>76331</v>
      </c>
    </row>
    <row r="299" spans="1:6" x14ac:dyDescent="0.2">
      <c r="A299">
        <v>2020</v>
      </c>
      <c r="B299" t="s">
        <v>57</v>
      </c>
      <c r="C299" t="s">
        <v>10</v>
      </c>
      <c r="D299" s="1">
        <v>12911</v>
      </c>
      <c r="E299" s="1">
        <v>97097</v>
      </c>
      <c r="F299" s="2">
        <v>59743</v>
      </c>
    </row>
    <row r="300" spans="1:6" x14ac:dyDescent="0.2">
      <c r="A300">
        <v>2020</v>
      </c>
      <c r="B300" t="s">
        <v>57</v>
      </c>
      <c r="C300" t="s">
        <v>11</v>
      </c>
      <c r="D300" s="1">
        <v>75904</v>
      </c>
      <c r="E300" s="1">
        <v>892150</v>
      </c>
      <c r="F300" s="2">
        <v>83889</v>
      </c>
    </row>
    <row r="301" spans="1:6" x14ac:dyDescent="0.2">
      <c r="A301">
        <v>2020</v>
      </c>
      <c r="B301" t="s">
        <v>57</v>
      </c>
      <c r="C301" t="s">
        <v>12</v>
      </c>
      <c r="D301" s="1">
        <v>32143</v>
      </c>
      <c r="E301" s="1">
        <v>326745</v>
      </c>
      <c r="F301" s="2">
        <v>58578</v>
      </c>
    </row>
    <row r="302" spans="1:6" x14ac:dyDescent="0.2">
      <c r="A302">
        <v>2020</v>
      </c>
      <c r="B302" t="s">
        <v>57</v>
      </c>
      <c r="C302" t="s">
        <v>13</v>
      </c>
      <c r="D302" s="1">
        <v>16706</v>
      </c>
      <c r="E302" s="1">
        <v>134822</v>
      </c>
      <c r="F302" s="2">
        <v>61793</v>
      </c>
    </row>
    <row r="303" spans="1:6" x14ac:dyDescent="0.2">
      <c r="A303">
        <v>2020</v>
      </c>
      <c r="B303" t="s">
        <v>57</v>
      </c>
      <c r="C303" t="s">
        <v>14</v>
      </c>
      <c r="D303" s="1">
        <v>16823</v>
      </c>
      <c r="E303" s="1">
        <v>168813</v>
      </c>
      <c r="F303" s="2">
        <v>69538</v>
      </c>
    </row>
    <row r="304" spans="1:6" x14ac:dyDescent="0.2">
      <c r="A304">
        <v>2020</v>
      </c>
      <c r="B304" t="s">
        <v>57</v>
      </c>
      <c r="C304" t="s">
        <v>15</v>
      </c>
      <c r="D304" s="1">
        <v>22329</v>
      </c>
      <c r="E304" s="1">
        <v>207575</v>
      </c>
      <c r="F304" s="2">
        <v>55987</v>
      </c>
    </row>
    <row r="305" spans="1:6" x14ac:dyDescent="0.2">
      <c r="A305">
        <v>2020</v>
      </c>
      <c r="B305" t="s">
        <v>57</v>
      </c>
      <c r="C305" t="s">
        <v>16</v>
      </c>
      <c r="D305" s="1">
        <v>26262</v>
      </c>
      <c r="E305" s="1">
        <v>204729</v>
      </c>
      <c r="F305" s="2">
        <v>60136</v>
      </c>
    </row>
    <row r="306" spans="1:6" x14ac:dyDescent="0.2">
      <c r="A306">
        <v>2020</v>
      </c>
      <c r="B306" t="s">
        <v>57</v>
      </c>
      <c r="C306" t="s">
        <v>17</v>
      </c>
      <c r="D306" s="1">
        <v>11267</v>
      </c>
      <c r="E306" s="1">
        <v>68952</v>
      </c>
      <c r="F306" s="2">
        <v>66178</v>
      </c>
    </row>
    <row r="307" spans="1:6" x14ac:dyDescent="0.2">
      <c r="A307">
        <v>2020</v>
      </c>
      <c r="B307" t="s">
        <v>57</v>
      </c>
      <c r="C307" t="s">
        <v>18</v>
      </c>
      <c r="D307" s="1">
        <v>44172</v>
      </c>
      <c r="E307" s="1">
        <v>441860</v>
      </c>
      <c r="F307" s="2">
        <v>88391</v>
      </c>
    </row>
    <row r="308" spans="1:6" x14ac:dyDescent="0.2">
      <c r="A308">
        <v>2020</v>
      </c>
      <c r="B308" t="s">
        <v>57</v>
      </c>
      <c r="C308" t="s">
        <v>19</v>
      </c>
      <c r="D308" s="1">
        <v>48428</v>
      </c>
      <c r="E308" s="1">
        <v>583792</v>
      </c>
      <c r="F308" s="2">
        <v>124638</v>
      </c>
    </row>
    <row r="309" spans="1:6" x14ac:dyDescent="0.2">
      <c r="A309">
        <v>2020</v>
      </c>
      <c r="B309" t="s">
        <v>57</v>
      </c>
      <c r="C309" t="s">
        <v>20</v>
      </c>
      <c r="D309" s="1">
        <v>46269</v>
      </c>
      <c r="E309" s="1">
        <v>599657</v>
      </c>
      <c r="F309" s="2">
        <v>76432</v>
      </c>
    </row>
    <row r="310" spans="1:6" x14ac:dyDescent="0.2">
      <c r="A310">
        <v>2020</v>
      </c>
      <c r="B310" t="s">
        <v>57</v>
      </c>
      <c r="C310" t="s">
        <v>21</v>
      </c>
      <c r="D310" s="1">
        <v>33603</v>
      </c>
      <c r="E310" s="1">
        <v>361183</v>
      </c>
      <c r="F310" s="2">
        <v>91033</v>
      </c>
    </row>
    <row r="311" spans="1:6" x14ac:dyDescent="0.2">
      <c r="A311">
        <v>2020</v>
      </c>
      <c r="B311" t="s">
        <v>57</v>
      </c>
      <c r="C311" t="s">
        <v>22</v>
      </c>
      <c r="D311" s="1">
        <v>12692</v>
      </c>
      <c r="E311" s="1">
        <v>107758</v>
      </c>
      <c r="F311" s="2">
        <v>45573</v>
      </c>
    </row>
    <row r="312" spans="1:6" x14ac:dyDescent="0.2">
      <c r="A312">
        <v>2020</v>
      </c>
      <c r="B312" t="s">
        <v>57</v>
      </c>
      <c r="C312" t="s">
        <v>23</v>
      </c>
      <c r="D312" s="1">
        <v>36089</v>
      </c>
      <c r="E312" s="1">
        <v>365657</v>
      </c>
      <c r="F312" s="2">
        <v>72666</v>
      </c>
    </row>
    <row r="313" spans="1:6" x14ac:dyDescent="0.2">
      <c r="A313">
        <v>2020</v>
      </c>
      <c r="B313" t="s">
        <v>57</v>
      </c>
      <c r="C313" t="s">
        <v>24</v>
      </c>
      <c r="D313" s="1">
        <v>10331</v>
      </c>
      <c r="E313" s="1">
        <v>43549</v>
      </c>
      <c r="F313" s="2">
        <v>59785</v>
      </c>
    </row>
    <row r="314" spans="1:6" x14ac:dyDescent="0.2">
      <c r="A314">
        <v>2020</v>
      </c>
      <c r="B314" t="s">
        <v>57</v>
      </c>
      <c r="C314" t="s">
        <v>25</v>
      </c>
      <c r="D314" s="1">
        <v>11809</v>
      </c>
      <c r="E314" s="1">
        <v>117288</v>
      </c>
      <c r="F314" s="2">
        <v>65292</v>
      </c>
    </row>
    <row r="315" spans="1:6" x14ac:dyDescent="0.2">
      <c r="A315">
        <v>2020</v>
      </c>
      <c r="B315" t="s">
        <v>57</v>
      </c>
      <c r="C315" t="s">
        <v>26</v>
      </c>
      <c r="D315" s="1">
        <v>20046</v>
      </c>
      <c r="E315" s="1">
        <v>179092</v>
      </c>
      <c r="F315" s="2">
        <v>67081</v>
      </c>
    </row>
    <row r="316" spans="1:6" x14ac:dyDescent="0.2">
      <c r="A316">
        <v>2020</v>
      </c>
      <c r="B316" t="s">
        <v>57</v>
      </c>
      <c r="C316" t="s">
        <v>27</v>
      </c>
      <c r="D316" s="1">
        <v>13616</v>
      </c>
      <c r="E316" s="1">
        <v>81639</v>
      </c>
      <c r="F316" s="2">
        <v>88167</v>
      </c>
    </row>
    <row r="317" spans="1:6" x14ac:dyDescent="0.2">
      <c r="A317">
        <v>2020</v>
      </c>
      <c r="B317" t="s">
        <v>57</v>
      </c>
      <c r="C317" t="s">
        <v>28</v>
      </c>
      <c r="D317" s="1">
        <v>53304</v>
      </c>
      <c r="E317" s="1">
        <v>643507</v>
      </c>
      <c r="F317" s="2">
        <v>102666</v>
      </c>
    </row>
    <row r="318" spans="1:6" x14ac:dyDescent="0.2">
      <c r="A318">
        <v>2020</v>
      </c>
      <c r="B318" t="s">
        <v>57</v>
      </c>
      <c r="C318" t="s">
        <v>29</v>
      </c>
      <c r="D318" s="1">
        <v>11550</v>
      </c>
      <c r="E318" s="1">
        <v>107707</v>
      </c>
      <c r="F318" s="2">
        <v>69938</v>
      </c>
    </row>
    <row r="319" spans="1:6" x14ac:dyDescent="0.2">
      <c r="A319">
        <v>2020</v>
      </c>
      <c r="B319" t="s">
        <v>57</v>
      </c>
      <c r="C319" t="s">
        <v>30</v>
      </c>
      <c r="D319" s="1">
        <v>117347</v>
      </c>
      <c r="E319" s="1">
        <v>1242471</v>
      </c>
      <c r="F319" s="2">
        <v>109413</v>
      </c>
    </row>
    <row r="320" spans="1:6" x14ac:dyDescent="0.2">
      <c r="A320">
        <v>2020</v>
      </c>
      <c r="B320" t="s">
        <v>57</v>
      </c>
      <c r="C320" t="s">
        <v>31</v>
      </c>
      <c r="D320" s="1">
        <v>64843</v>
      </c>
      <c r="E320" s="1">
        <v>637719</v>
      </c>
      <c r="F320" s="2">
        <v>72078</v>
      </c>
    </row>
    <row r="321" spans="1:6" x14ac:dyDescent="0.2">
      <c r="A321">
        <v>2020</v>
      </c>
      <c r="B321" t="s">
        <v>57</v>
      </c>
      <c r="C321" t="s">
        <v>32</v>
      </c>
      <c r="D321" s="1">
        <v>5337</v>
      </c>
      <c r="E321" s="1">
        <v>31642</v>
      </c>
      <c r="F321" s="2">
        <v>65877</v>
      </c>
    </row>
    <row r="322" spans="1:6" x14ac:dyDescent="0.2">
      <c r="A322">
        <v>2020</v>
      </c>
      <c r="B322" t="s">
        <v>57</v>
      </c>
      <c r="C322" t="s">
        <v>33</v>
      </c>
      <c r="D322" s="1">
        <v>55987</v>
      </c>
      <c r="E322" s="1">
        <v>697244</v>
      </c>
      <c r="F322" s="2">
        <v>71920</v>
      </c>
    </row>
    <row r="323" spans="1:6" x14ac:dyDescent="0.2">
      <c r="A323">
        <v>2020</v>
      </c>
      <c r="B323" t="s">
        <v>57</v>
      </c>
      <c r="C323" t="s">
        <v>34</v>
      </c>
      <c r="D323" s="1">
        <v>21652</v>
      </c>
      <c r="E323" s="1">
        <v>185307</v>
      </c>
      <c r="F323" s="2">
        <v>58539</v>
      </c>
    </row>
    <row r="324" spans="1:6" x14ac:dyDescent="0.2">
      <c r="A324">
        <v>2020</v>
      </c>
      <c r="B324" t="s">
        <v>57</v>
      </c>
      <c r="C324" t="s">
        <v>35</v>
      </c>
      <c r="D324" s="1">
        <v>27033</v>
      </c>
      <c r="E324" s="1">
        <v>242218</v>
      </c>
      <c r="F324" s="2">
        <v>81224</v>
      </c>
    </row>
    <row r="325" spans="1:6" x14ac:dyDescent="0.2">
      <c r="A325">
        <v>2020</v>
      </c>
      <c r="B325" t="s">
        <v>57</v>
      </c>
      <c r="C325" t="s">
        <v>36</v>
      </c>
      <c r="D325" s="1">
        <v>66210</v>
      </c>
      <c r="E325" s="1">
        <v>766122</v>
      </c>
      <c r="F325" s="2">
        <v>86971</v>
      </c>
    </row>
    <row r="326" spans="1:6" x14ac:dyDescent="0.2">
      <c r="A326">
        <v>2020</v>
      </c>
      <c r="B326" t="s">
        <v>57</v>
      </c>
      <c r="C326" t="s">
        <v>37</v>
      </c>
      <c r="D326" s="1">
        <v>9567</v>
      </c>
      <c r="E326" s="1">
        <v>65232</v>
      </c>
      <c r="F326" s="2">
        <v>75829</v>
      </c>
    </row>
    <row r="327" spans="1:6" x14ac:dyDescent="0.2">
      <c r="A327">
        <v>2020</v>
      </c>
      <c r="B327" t="s">
        <v>57</v>
      </c>
      <c r="C327" t="s">
        <v>38</v>
      </c>
      <c r="D327" s="1">
        <v>30793</v>
      </c>
      <c r="E327" s="1">
        <v>281874</v>
      </c>
      <c r="F327" s="2">
        <v>56907</v>
      </c>
    </row>
    <row r="328" spans="1:6" x14ac:dyDescent="0.2">
      <c r="A328">
        <v>2020</v>
      </c>
      <c r="B328" t="s">
        <v>57</v>
      </c>
      <c r="C328" t="s">
        <v>39</v>
      </c>
      <c r="D328" s="1">
        <v>5876</v>
      </c>
      <c r="E328" s="1">
        <v>32771</v>
      </c>
      <c r="F328" s="2">
        <v>63709</v>
      </c>
    </row>
    <row r="329" spans="1:6" x14ac:dyDescent="0.2">
      <c r="A329">
        <v>2020</v>
      </c>
      <c r="B329" t="s">
        <v>57</v>
      </c>
      <c r="C329" t="s">
        <v>40</v>
      </c>
      <c r="D329" s="1">
        <v>32595</v>
      </c>
      <c r="E329" s="1">
        <v>414644</v>
      </c>
      <c r="F329" s="2">
        <v>66460</v>
      </c>
    </row>
    <row r="330" spans="1:6" x14ac:dyDescent="0.2">
      <c r="A330">
        <v>2020</v>
      </c>
      <c r="B330" t="s">
        <v>57</v>
      </c>
      <c r="C330" t="s">
        <v>41</v>
      </c>
      <c r="D330" s="1">
        <v>146639</v>
      </c>
      <c r="E330" s="1">
        <v>1758991</v>
      </c>
      <c r="F330" s="2">
        <v>81123</v>
      </c>
    </row>
    <row r="331" spans="1:6" x14ac:dyDescent="0.2">
      <c r="A331">
        <v>2020</v>
      </c>
      <c r="B331" t="s">
        <v>57</v>
      </c>
      <c r="C331" t="s">
        <v>42</v>
      </c>
      <c r="D331" s="1">
        <v>25941</v>
      </c>
      <c r="E331" s="1">
        <v>223284</v>
      </c>
      <c r="F331" s="2">
        <v>68355</v>
      </c>
    </row>
    <row r="332" spans="1:6" x14ac:dyDescent="0.2">
      <c r="A332">
        <v>2020</v>
      </c>
      <c r="B332" t="s">
        <v>57</v>
      </c>
      <c r="C332" t="s">
        <v>43</v>
      </c>
      <c r="D332" s="1">
        <v>6346</v>
      </c>
      <c r="E332" s="1">
        <v>28512</v>
      </c>
      <c r="F332" s="2">
        <v>74442</v>
      </c>
    </row>
    <row r="333" spans="1:6" x14ac:dyDescent="0.2">
      <c r="A333">
        <v>2020</v>
      </c>
      <c r="B333" t="s">
        <v>57</v>
      </c>
      <c r="C333" t="s">
        <v>44</v>
      </c>
      <c r="D333" s="1">
        <v>60099</v>
      </c>
      <c r="E333" s="1">
        <v>752090</v>
      </c>
      <c r="F333" s="2">
        <v>96046</v>
      </c>
    </row>
    <row r="334" spans="1:6" x14ac:dyDescent="0.2">
      <c r="A334">
        <v>2020</v>
      </c>
      <c r="B334" t="s">
        <v>57</v>
      </c>
      <c r="C334" t="s">
        <v>45</v>
      </c>
      <c r="D334" s="1">
        <v>43094</v>
      </c>
      <c r="E334" s="1">
        <v>415190</v>
      </c>
      <c r="F334" s="2">
        <v>92279</v>
      </c>
    </row>
    <row r="335" spans="1:6" x14ac:dyDescent="0.2">
      <c r="A335">
        <v>2020</v>
      </c>
      <c r="B335" t="s">
        <v>57</v>
      </c>
      <c r="C335" t="s">
        <v>46</v>
      </c>
      <c r="D335" s="1">
        <v>8599</v>
      </c>
      <c r="E335" s="1">
        <v>65715</v>
      </c>
      <c r="F335" s="2">
        <v>53557</v>
      </c>
    </row>
    <row r="336" spans="1:6" x14ac:dyDescent="0.2">
      <c r="A336">
        <v>2020</v>
      </c>
      <c r="B336" t="s">
        <v>57</v>
      </c>
      <c r="C336" t="s">
        <v>47</v>
      </c>
      <c r="D336" s="1">
        <v>27048</v>
      </c>
      <c r="E336" s="1">
        <v>309780</v>
      </c>
      <c r="F336" s="2">
        <v>67254</v>
      </c>
    </row>
    <row r="337" spans="1:6" x14ac:dyDescent="0.2">
      <c r="A337">
        <v>2020</v>
      </c>
      <c r="B337" t="s">
        <v>57</v>
      </c>
      <c r="C337" t="s">
        <v>48</v>
      </c>
      <c r="D337" s="1">
        <v>4986</v>
      </c>
      <c r="E337" s="1">
        <v>18382</v>
      </c>
      <c r="F337" s="2">
        <v>60233</v>
      </c>
    </row>
    <row r="338" spans="1:6" x14ac:dyDescent="0.2">
      <c r="A338">
        <v>2020</v>
      </c>
      <c r="B338" t="s">
        <v>58</v>
      </c>
      <c r="C338" t="s">
        <v>1</v>
      </c>
      <c r="D338" s="1">
        <v>15859</v>
      </c>
      <c r="E338" s="1">
        <v>228486</v>
      </c>
      <c r="F338" s="2">
        <v>51193</v>
      </c>
    </row>
    <row r="339" spans="1:6" x14ac:dyDescent="0.2">
      <c r="A339">
        <v>2020</v>
      </c>
      <c r="B339" t="s">
        <v>58</v>
      </c>
      <c r="C339" t="s">
        <v>2</v>
      </c>
      <c r="D339" s="1">
        <v>20727</v>
      </c>
      <c r="E339" s="1">
        <v>455356</v>
      </c>
      <c r="F339" s="2">
        <v>56159</v>
      </c>
    </row>
    <row r="340" spans="1:6" x14ac:dyDescent="0.2">
      <c r="A340">
        <v>2020</v>
      </c>
      <c r="B340" t="s">
        <v>58</v>
      </c>
      <c r="C340" t="s">
        <v>3</v>
      </c>
      <c r="D340" s="1">
        <v>15656</v>
      </c>
      <c r="E340" s="1">
        <v>181169</v>
      </c>
      <c r="F340" s="2">
        <v>47435</v>
      </c>
    </row>
    <row r="341" spans="1:6" x14ac:dyDescent="0.2">
      <c r="A341">
        <v>2020</v>
      </c>
      <c r="B341" t="s">
        <v>58</v>
      </c>
      <c r="C341" t="s">
        <v>4</v>
      </c>
      <c r="D341" s="1">
        <v>656765</v>
      </c>
      <c r="E341" s="1">
        <v>2651781</v>
      </c>
      <c r="F341" s="2">
        <v>57668</v>
      </c>
    </row>
    <row r="342" spans="1:6" x14ac:dyDescent="0.2">
      <c r="A342">
        <v>2020</v>
      </c>
      <c r="B342" t="s">
        <v>58</v>
      </c>
      <c r="C342" t="s">
        <v>5</v>
      </c>
      <c r="D342" s="1">
        <v>23475</v>
      </c>
      <c r="E342" s="1">
        <v>332209</v>
      </c>
      <c r="F342" s="2">
        <v>55198</v>
      </c>
    </row>
    <row r="343" spans="1:6" x14ac:dyDescent="0.2">
      <c r="A343">
        <v>2020</v>
      </c>
      <c r="B343" t="s">
        <v>58</v>
      </c>
      <c r="C343" t="s">
        <v>6</v>
      </c>
      <c r="D343" s="1">
        <v>19964</v>
      </c>
      <c r="E343" s="1">
        <v>319881</v>
      </c>
      <c r="F343" s="2">
        <v>61215</v>
      </c>
    </row>
    <row r="344" spans="1:6" x14ac:dyDescent="0.2">
      <c r="A344">
        <v>2020</v>
      </c>
      <c r="B344" t="s">
        <v>58</v>
      </c>
      <c r="C344" t="s">
        <v>7</v>
      </c>
      <c r="D344" s="1">
        <v>5522</v>
      </c>
      <c r="E344" s="1">
        <v>74184</v>
      </c>
      <c r="F344" s="2">
        <v>57470</v>
      </c>
    </row>
    <row r="345" spans="1:6" x14ac:dyDescent="0.2">
      <c r="A345">
        <v>2020</v>
      </c>
      <c r="B345" t="s">
        <v>58</v>
      </c>
      <c r="C345" t="s">
        <v>8</v>
      </c>
      <c r="D345" s="1">
        <v>85058</v>
      </c>
      <c r="E345" s="1">
        <v>1293582</v>
      </c>
      <c r="F345" s="2">
        <v>55114</v>
      </c>
    </row>
    <row r="346" spans="1:6" x14ac:dyDescent="0.2">
      <c r="A346">
        <v>2020</v>
      </c>
      <c r="B346" t="s">
        <v>58</v>
      </c>
      <c r="C346" t="s">
        <v>9</v>
      </c>
      <c r="D346" s="1">
        <v>31842</v>
      </c>
      <c r="E346" s="1">
        <v>561390</v>
      </c>
      <c r="F346" s="2">
        <v>57141</v>
      </c>
    </row>
    <row r="347" spans="1:6" x14ac:dyDescent="0.2">
      <c r="A347">
        <v>2020</v>
      </c>
      <c r="B347" t="s">
        <v>58</v>
      </c>
      <c r="C347" t="s">
        <v>10</v>
      </c>
      <c r="D347" s="1">
        <v>9128</v>
      </c>
      <c r="E347" s="1">
        <v>106752</v>
      </c>
      <c r="F347" s="2">
        <v>45479</v>
      </c>
    </row>
    <row r="348" spans="1:6" x14ac:dyDescent="0.2">
      <c r="A348">
        <v>2020</v>
      </c>
      <c r="B348" t="s">
        <v>58</v>
      </c>
      <c r="C348" t="s">
        <v>11</v>
      </c>
      <c r="D348" s="1">
        <v>39684</v>
      </c>
      <c r="E348" s="1">
        <v>882088</v>
      </c>
      <c r="F348" s="2">
        <v>55678</v>
      </c>
    </row>
    <row r="349" spans="1:6" x14ac:dyDescent="0.2">
      <c r="A349">
        <v>2020</v>
      </c>
      <c r="B349" t="s">
        <v>58</v>
      </c>
      <c r="C349" t="s">
        <v>12</v>
      </c>
      <c r="D349" s="1">
        <v>16899</v>
      </c>
      <c r="E349" s="1">
        <v>451743</v>
      </c>
      <c r="F349" s="2">
        <v>52802</v>
      </c>
    </row>
    <row r="350" spans="1:6" x14ac:dyDescent="0.2">
      <c r="A350">
        <v>2020</v>
      </c>
      <c r="B350" t="s">
        <v>58</v>
      </c>
      <c r="C350" t="s">
        <v>13</v>
      </c>
      <c r="D350" s="1">
        <v>13294</v>
      </c>
      <c r="E350" s="1">
        <v>209301</v>
      </c>
      <c r="F350" s="2">
        <v>47222</v>
      </c>
    </row>
    <row r="351" spans="1:6" x14ac:dyDescent="0.2">
      <c r="A351">
        <v>2020</v>
      </c>
      <c r="B351" t="s">
        <v>58</v>
      </c>
      <c r="C351" t="s">
        <v>14</v>
      </c>
      <c r="D351" s="1">
        <v>10330</v>
      </c>
      <c r="E351" s="1">
        <v>194569</v>
      </c>
      <c r="F351" s="2">
        <v>48486</v>
      </c>
    </row>
    <row r="352" spans="1:6" x14ac:dyDescent="0.2">
      <c r="A352">
        <v>2020</v>
      </c>
      <c r="B352" t="s">
        <v>58</v>
      </c>
      <c r="C352" t="s">
        <v>15</v>
      </c>
      <c r="D352" s="1">
        <v>20809</v>
      </c>
      <c r="E352" s="1">
        <v>263195</v>
      </c>
      <c r="F352" s="2">
        <v>52098</v>
      </c>
    </row>
    <row r="353" spans="1:6" x14ac:dyDescent="0.2">
      <c r="A353">
        <v>2020</v>
      </c>
      <c r="B353" t="s">
        <v>58</v>
      </c>
      <c r="C353" t="s">
        <v>16</v>
      </c>
      <c r="D353" s="1">
        <v>16834</v>
      </c>
      <c r="E353" s="1">
        <v>296324</v>
      </c>
      <c r="F353" s="2">
        <v>48222</v>
      </c>
    </row>
    <row r="354" spans="1:6" x14ac:dyDescent="0.2">
      <c r="A354">
        <v>2020</v>
      </c>
      <c r="B354" t="s">
        <v>58</v>
      </c>
      <c r="C354" t="s">
        <v>17</v>
      </c>
      <c r="D354" s="1">
        <v>5591</v>
      </c>
      <c r="E354" s="1">
        <v>115511</v>
      </c>
      <c r="F354" s="2">
        <v>53739</v>
      </c>
    </row>
    <row r="355" spans="1:6" x14ac:dyDescent="0.2">
      <c r="A355">
        <v>2020</v>
      </c>
      <c r="B355" t="s">
        <v>58</v>
      </c>
      <c r="C355" t="s">
        <v>18</v>
      </c>
      <c r="D355" s="1">
        <v>21505</v>
      </c>
      <c r="E355" s="1">
        <v>420463</v>
      </c>
      <c r="F355" s="2">
        <v>59854</v>
      </c>
    </row>
    <row r="356" spans="1:6" x14ac:dyDescent="0.2">
      <c r="A356">
        <v>2020</v>
      </c>
      <c r="B356" t="s">
        <v>58</v>
      </c>
      <c r="C356" t="s">
        <v>19</v>
      </c>
      <c r="D356" s="1">
        <v>71270</v>
      </c>
      <c r="E356" s="1">
        <v>742606</v>
      </c>
      <c r="F356" s="2">
        <v>64556</v>
      </c>
    </row>
    <row r="357" spans="1:6" x14ac:dyDescent="0.2">
      <c r="A357">
        <v>2020</v>
      </c>
      <c r="B357" t="s">
        <v>58</v>
      </c>
      <c r="C357" t="s">
        <v>20</v>
      </c>
      <c r="D357" s="1">
        <v>32965</v>
      </c>
      <c r="E357" s="1">
        <v>622119</v>
      </c>
      <c r="F357" s="2">
        <v>54163</v>
      </c>
    </row>
    <row r="358" spans="1:6" x14ac:dyDescent="0.2">
      <c r="A358">
        <v>2020</v>
      </c>
      <c r="B358" t="s">
        <v>58</v>
      </c>
      <c r="C358" t="s">
        <v>21</v>
      </c>
      <c r="D358" s="1">
        <v>22985</v>
      </c>
      <c r="E358" s="1">
        <v>513228</v>
      </c>
      <c r="F358" s="2">
        <v>55127</v>
      </c>
    </row>
    <row r="359" spans="1:6" x14ac:dyDescent="0.2">
      <c r="A359">
        <v>2020</v>
      </c>
      <c r="B359" t="s">
        <v>58</v>
      </c>
      <c r="C359" t="s">
        <v>22</v>
      </c>
      <c r="D359" s="1">
        <v>7693</v>
      </c>
      <c r="E359" s="1">
        <v>138876</v>
      </c>
      <c r="F359" s="2">
        <v>45670</v>
      </c>
    </row>
    <row r="360" spans="1:6" x14ac:dyDescent="0.2">
      <c r="A360">
        <v>2020</v>
      </c>
      <c r="B360" t="s">
        <v>58</v>
      </c>
      <c r="C360" t="s">
        <v>23</v>
      </c>
      <c r="D360" s="1">
        <v>56134</v>
      </c>
      <c r="E360" s="1">
        <v>448355</v>
      </c>
      <c r="F360" s="2">
        <v>50460</v>
      </c>
    </row>
    <row r="361" spans="1:6" x14ac:dyDescent="0.2">
      <c r="A361">
        <v>2020</v>
      </c>
      <c r="B361" t="s">
        <v>58</v>
      </c>
      <c r="C361" t="s">
        <v>24</v>
      </c>
      <c r="D361" s="1">
        <v>5112</v>
      </c>
      <c r="E361" s="1">
        <v>73374</v>
      </c>
      <c r="F361" s="2">
        <v>52612</v>
      </c>
    </row>
    <row r="362" spans="1:6" x14ac:dyDescent="0.2">
      <c r="A362">
        <v>2020</v>
      </c>
      <c r="B362" t="s">
        <v>58</v>
      </c>
      <c r="C362" t="s">
        <v>25</v>
      </c>
      <c r="D362" s="1">
        <v>10522</v>
      </c>
      <c r="E362" s="1">
        <v>135205</v>
      </c>
      <c r="F362" s="2">
        <v>51740</v>
      </c>
    </row>
    <row r="363" spans="1:6" x14ac:dyDescent="0.2">
      <c r="A363">
        <v>2020</v>
      </c>
      <c r="B363" t="s">
        <v>58</v>
      </c>
      <c r="C363" t="s">
        <v>26</v>
      </c>
      <c r="D363" s="1">
        <v>9126</v>
      </c>
      <c r="E363" s="1">
        <v>139696</v>
      </c>
      <c r="F363" s="2">
        <v>58047</v>
      </c>
    </row>
    <row r="364" spans="1:6" x14ac:dyDescent="0.2">
      <c r="A364">
        <v>2020</v>
      </c>
      <c r="B364" t="s">
        <v>58</v>
      </c>
      <c r="C364" t="s">
        <v>27</v>
      </c>
      <c r="D364" s="1">
        <v>4900</v>
      </c>
      <c r="E364" s="1">
        <v>108757</v>
      </c>
      <c r="F364" s="2">
        <v>63675</v>
      </c>
    </row>
    <row r="365" spans="1:6" x14ac:dyDescent="0.2">
      <c r="A365">
        <v>2020</v>
      </c>
      <c r="B365" t="s">
        <v>58</v>
      </c>
      <c r="C365" t="s">
        <v>28</v>
      </c>
      <c r="D365" s="1">
        <v>43568</v>
      </c>
      <c r="E365" s="1">
        <v>622420</v>
      </c>
      <c r="F365" s="2">
        <v>60044</v>
      </c>
    </row>
    <row r="366" spans="1:6" x14ac:dyDescent="0.2">
      <c r="A366">
        <v>2020</v>
      </c>
      <c r="B366" t="s">
        <v>58</v>
      </c>
      <c r="C366" t="s">
        <v>29</v>
      </c>
      <c r="D366" s="1">
        <v>11448</v>
      </c>
      <c r="E366" s="1">
        <v>126459</v>
      </c>
      <c r="F366" s="2">
        <v>45191</v>
      </c>
    </row>
    <row r="367" spans="1:6" x14ac:dyDescent="0.2">
      <c r="A367">
        <v>2020</v>
      </c>
      <c r="B367" t="s">
        <v>58</v>
      </c>
      <c r="C367" t="s">
        <v>30</v>
      </c>
      <c r="D367" s="1">
        <v>67893</v>
      </c>
      <c r="E367" s="1">
        <v>1872526</v>
      </c>
      <c r="F367" s="2">
        <v>58936</v>
      </c>
    </row>
    <row r="368" spans="1:6" x14ac:dyDescent="0.2">
      <c r="A368">
        <v>2020</v>
      </c>
      <c r="B368" t="s">
        <v>58</v>
      </c>
      <c r="C368" t="s">
        <v>31</v>
      </c>
      <c r="D368" s="1">
        <v>29514</v>
      </c>
      <c r="E368" s="1">
        <v>584896</v>
      </c>
      <c r="F368" s="2">
        <v>53252</v>
      </c>
    </row>
    <row r="369" spans="1:6" x14ac:dyDescent="0.2">
      <c r="A369">
        <v>2020</v>
      </c>
      <c r="B369" t="s">
        <v>58</v>
      </c>
      <c r="C369" t="s">
        <v>32</v>
      </c>
      <c r="D369" s="1">
        <v>2737</v>
      </c>
      <c r="E369" s="1">
        <v>64418</v>
      </c>
      <c r="F369" s="2">
        <v>55234</v>
      </c>
    </row>
    <row r="370" spans="1:6" x14ac:dyDescent="0.2">
      <c r="A370">
        <v>2020</v>
      </c>
      <c r="B370" t="s">
        <v>58</v>
      </c>
      <c r="C370" t="s">
        <v>33</v>
      </c>
      <c r="D370" s="1">
        <v>35930</v>
      </c>
      <c r="E370" s="1">
        <v>868191</v>
      </c>
      <c r="F370" s="2">
        <v>51366</v>
      </c>
    </row>
    <row r="371" spans="1:6" x14ac:dyDescent="0.2">
      <c r="A371">
        <v>2020</v>
      </c>
      <c r="B371" t="s">
        <v>58</v>
      </c>
      <c r="C371" t="s">
        <v>34</v>
      </c>
      <c r="D371" s="1">
        <v>13656</v>
      </c>
      <c r="E371" s="1">
        <v>209679</v>
      </c>
      <c r="F371" s="2">
        <v>49095</v>
      </c>
    </row>
    <row r="372" spans="1:6" x14ac:dyDescent="0.2">
      <c r="A372">
        <v>2020</v>
      </c>
      <c r="B372" t="s">
        <v>58</v>
      </c>
      <c r="C372" t="s">
        <v>35</v>
      </c>
      <c r="D372" s="1">
        <v>28106</v>
      </c>
      <c r="E372" s="1">
        <v>292631</v>
      </c>
      <c r="F372" s="2">
        <v>54216</v>
      </c>
    </row>
    <row r="373" spans="1:6" x14ac:dyDescent="0.2">
      <c r="A373">
        <v>2020</v>
      </c>
      <c r="B373" t="s">
        <v>58</v>
      </c>
      <c r="C373" t="s">
        <v>36</v>
      </c>
      <c r="D373" s="1">
        <v>57935</v>
      </c>
      <c r="E373" s="1">
        <v>1179840</v>
      </c>
      <c r="F373" s="2">
        <v>57087</v>
      </c>
    </row>
    <row r="374" spans="1:6" x14ac:dyDescent="0.2">
      <c r="A374">
        <v>2020</v>
      </c>
      <c r="B374" t="s">
        <v>58</v>
      </c>
      <c r="C374" t="s">
        <v>37</v>
      </c>
      <c r="D374" s="1">
        <v>4907</v>
      </c>
      <c r="E374" s="1">
        <v>95079</v>
      </c>
      <c r="F374" s="2">
        <v>54510</v>
      </c>
    </row>
    <row r="375" spans="1:6" x14ac:dyDescent="0.2">
      <c r="A375">
        <v>2020</v>
      </c>
      <c r="B375" t="s">
        <v>58</v>
      </c>
      <c r="C375" t="s">
        <v>38</v>
      </c>
      <c r="D375" s="1">
        <v>15612</v>
      </c>
      <c r="E375" s="1">
        <v>231072</v>
      </c>
      <c r="F375" s="2">
        <v>50055</v>
      </c>
    </row>
    <row r="376" spans="1:6" x14ac:dyDescent="0.2">
      <c r="A376">
        <v>2020</v>
      </c>
      <c r="B376" t="s">
        <v>58</v>
      </c>
      <c r="C376" t="s">
        <v>39</v>
      </c>
      <c r="D376" s="1">
        <v>2934</v>
      </c>
      <c r="E376" s="1">
        <v>68990</v>
      </c>
      <c r="F376" s="2">
        <v>57054</v>
      </c>
    </row>
    <row r="377" spans="1:6" x14ac:dyDescent="0.2">
      <c r="A377">
        <v>2020</v>
      </c>
      <c r="B377" t="s">
        <v>58</v>
      </c>
      <c r="C377" t="s">
        <v>40</v>
      </c>
      <c r="D377" s="1">
        <v>21213</v>
      </c>
      <c r="E377" s="1">
        <v>421097</v>
      </c>
      <c r="F377" s="2">
        <v>56401</v>
      </c>
    </row>
    <row r="378" spans="1:6" x14ac:dyDescent="0.2">
      <c r="A378">
        <v>2020</v>
      </c>
      <c r="B378" t="s">
        <v>58</v>
      </c>
      <c r="C378" t="s">
        <v>41</v>
      </c>
      <c r="D378" s="1">
        <v>98681</v>
      </c>
      <c r="E378" s="1">
        <v>1646144</v>
      </c>
      <c r="F378" s="2">
        <v>51856</v>
      </c>
    </row>
    <row r="379" spans="1:6" x14ac:dyDescent="0.2">
      <c r="A379">
        <v>2020</v>
      </c>
      <c r="B379" t="s">
        <v>58</v>
      </c>
      <c r="C379" t="s">
        <v>42</v>
      </c>
      <c r="D379" s="1">
        <v>13463</v>
      </c>
      <c r="E379" s="1">
        <v>193157</v>
      </c>
      <c r="F379" s="2">
        <v>48260</v>
      </c>
    </row>
    <row r="380" spans="1:6" x14ac:dyDescent="0.2">
      <c r="A380">
        <v>2020</v>
      </c>
      <c r="B380" t="s">
        <v>58</v>
      </c>
      <c r="C380" t="s">
        <v>43</v>
      </c>
      <c r="D380" s="1">
        <v>2516</v>
      </c>
      <c r="E380" s="1">
        <v>58443</v>
      </c>
      <c r="F380" s="2">
        <v>52779</v>
      </c>
    </row>
    <row r="381" spans="1:6" x14ac:dyDescent="0.2">
      <c r="A381">
        <v>2020</v>
      </c>
      <c r="B381" t="s">
        <v>58</v>
      </c>
      <c r="C381" t="s">
        <v>44</v>
      </c>
      <c r="D381" s="1">
        <v>49705</v>
      </c>
      <c r="E381" s="1">
        <v>492598</v>
      </c>
      <c r="F381" s="2">
        <v>54119</v>
      </c>
    </row>
    <row r="382" spans="1:6" x14ac:dyDescent="0.2">
      <c r="A382">
        <v>2020</v>
      </c>
      <c r="B382" t="s">
        <v>58</v>
      </c>
      <c r="C382" t="s">
        <v>45</v>
      </c>
      <c r="D382" s="1">
        <v>74944</v>
      </c>
      <c r="E382" s="1">
        <v>468495</v>
      </c>
      <c r="F382" s="2">
        <v>55544</v>
      </c>
    </row>
    <row r="383" spans="1:6" x14ac:dyDescent="0.2">
      <c r="A383">
        <v>2020</v>
      </c>
      <c r="B383" t="s">
        <v>58</v>
      </c>
      <c r="C383" t="s">
        <v>46</v>
      </c>
      <c r="D383" s="1">
        <v>8500</v>
      </c>
      <c r="E383" s="1">
        <v>124604</v>
      </c>
      <c r="F383" s="2">
        <v>50597</v>
      </c>
    </row>
    <row r="384" spans="1:6" x14ac:dyDescent="0.2">
      <c r="A384">
        <v>2020</v>
      </c>
      <c r="B384" t="s">
        <v>58</v>
      </c>
      <c r="C384" t="s">
        <v>47</v>
      </c>
      <c r="D384" s="1">
        <v>31125</v>
      </c>
      <c r="E384" s="1">
        <v>427152</v>
      </c>
      <c r="F384" s="2">
        <v>52993</v>
      </c>
    </row>
    <row r="385" spans="1:6" x14ac:dyDescent="0.2">
      <c r="A385">
        <v>2020</v>
      </c>
      <c r="B385" t="s">
        <v>58</v>
      </c>
      <c r="C385" t="s">
        <v>48</v>
      </c>
      <c r="D385" s="1">
        <v>3485</v>
      </c>
      <c r="E385" s="1">
        <v>26942</v>
      </c>
      <c r="F385" s="2">
        <v>46334</v>
      </c>
    </row>
    <row r="386" spans="1:6" x14ac:dyDescent="0.2">
      <c r="A386">
        <v>2020</v>
      </c>
      <c r="B386" t="s">
        <v>59</v>
      </c>
      <c r="C386" t="s">
        <v>1</v>
      </c>
      <c r="D386" s="1">
        <v>11221</v>
      </c>
      <c r="E386" s="1">
        <v>178057</v>
      </c>
      <c r="F386" s="2">
        <v>18554</v>
      </c>
    </row>
    <row r="387" spans="1:6" x14ac:dyDescent="0.2">
      <c r="A387">
        <v>2020</v>
      </c>
      <c r="B387" t="s">
        <v>59</v>
      </c>
      <c r="C387" t="s">
        <v>2</v>
      </c>
      <c r="D387" s="1">
        <v>14444</v>
      </c>
      <c r="E387" s="1">
        <v>274985</v>
      </c>
      <c r="F387" s="2">
        <v>26810</v>
      </c>
    </row>
    <row r="388" spans="1:6" x14ac:dyDescent="0.2">
      <c r="A388">
        <v>2020</v>
      </c>
      <c r="B388" t="s">
        <v>59</v>
      </c>
      <c r="C388" t="s">
        <v>3</v>
      </c>
      <c r="D388" s="1">
        <v>7458</v>
      </c>
      <c r="E388" s="1">
        <v>106295</v>
      </c>
      <c r="F388" s="2">
        <v>18414</v>
      </c>
    </row>
    <row r="389" spans="1:6" x14ac:dyDescent="0.2">
      <c r="A389">
        <v>2020</v>
      </c>
      <c r="B389" t="s">
        <v>59</v>
      </c>
      <c r="C389" t="s">
        <v>4</v>
      </c>
      <c r="D389" s="1">
        <v>117833</v>
      </c>
      <c r="E389" s="1">
        <v>1482600</v>
      </c>
      <c r="F389" s="2">
        <v>36090</v>
      </c>
    </row>
    <row r="390" spans="1:6" x14ac:dyDescent="0.2">
      <c r="A390">
        <v>2020</v>
      </c>
      <c r="B390" t="s">
        <v>59</v>
      </c>
      <c r="C390" t="s">
        <v>5</v>
      </c>
      <c r="D390" s="1">
        <v>17650</v>
      </c>
      <c r="E390" s="1">
        <v>271680</v>
      </c>
      <c r="F390" s="2">
        <v>28424</v>
      </c>
    </row>
    <row r="391" spans="1:6" x14ac:dyDescent="0.2">
      <c r="A391">
        <v>2020</v>
      </c>
      <c r="B391" t="s">
        <v>59</v>
      </c>
      <c r="C391" t="s">
        <v>6</v>
      </c>
      <c r="D391" s="1">
        <v>10916</v>
      </c>
      <c r="E391" s="1">
        <v>117365</v>
      </c>
      <c r="F391" s="2">
        <v>26295</v>
      </c>
    </row>
    <row r="392" spans="1:6" x14ac:dyDescent="0.2">
      <c r="A392">
        <v>2020</v>
      </c>
      <c r="B392" t="s">
        <v>59</v>
      </c>
      <c r="C392" t="s">
        <v>7</v>
      </c>
      <c r="D392" s="1">
        <v>2698</v>
      </c>
      <c r="E392" s="1">
        <v>41103</v>
      </c>
      <c r="F392" s="2">
        <v>22228</v>
      </c>
    </row>
    <row r="393" spans="1:6" x14ac:dyDescent="0.2">
      <c r="A393">
        <v>2020</v>
      </c>
      <c r="B393" t="s">
        <v>59</v>
      </c>
      <c r="C393" t="s">
        <v>8</v>
      </c>
      <c r="D393" s="1">
        <v>59645</v>
      </c>
      <c r="E393" s="1">
        <v>1007574</v>
      </c>
      <c r="F393" s="2">
        <v>27709</v>
      </c>
    </row>
    <row r="394" spans="1:6" x14ac:dyDescent="0.2">
      <c r="A394">
        <v>2020</v>
      </c>
      <c r="B394" t="s">
        <v>59</v>
      </c>
      <c r="C394" t="s">
        <v>9</v>
      </c>
      <c r="D394" s="1">
        <v>26741</v>
      </c>
      <c r="E394" s="1">
        <v>414059</v>
      </c>
      <c r="F394" s="2">
        <v>22009</v>
      </c>
    </row>
    <row r="395" spans="1:6" x14ac:dyDescent="0.2">
      <c r="A395">
        <v>2020</v>
      </c>
      <c r="B395" t="s">
        <v>59</v>
      </c>
      <c r="C395" t="s">
        <v>10</v>
      </c>
      <c r="D395" s="1">
        <v>5242</v>
      </c>
      <c r="E395" s="1">
        <v>74574</v>
      </c>
      <c r="F395" s="2">
        <v>18637</v>
      </c>
    </row>
    <row r="396" spans="1:6" x14ac:dyDescent="0.2">
      <c r="A396">
        <v>2020</v>
      </c>
      <c r="B396" t="s">
        <v>59</v>
      </c>
      <c r="C396" t="s">
        <v>11</v>
      </c>
      <c r="D396" s="1">
        <v>32842</v>
      </c>
      <c r="E396" s="1">
        <v>462216</v>
      </c>
      <c r="F396" s="2">
        <v>25054</v>
      </c>
    </row>
    <row r="397" spans="1:6" x14ac:dyDescent="0.2">
      <c r="A397">
        <v>2020</v>
      </c>
      <c r="B397" t="s">
        <v>59</v>
      </c>
      <c r="C397" t="s">
        <v>12</v>
      </c>
      <c r="D397" s="1">
        <v>16068</v>
      </c>
      <c r="E397" s="1">
        <v>263892</v>
      </c>
      <c r="F397" s="2">
        <v>20493</v>
      </c>
    </row>
    <row r="398" spans="1:6" x14ac:dyDescent="0.2">
      <c r="A398">
        <v>2020</v>
      </c>
      <c r="B398" t="s">
        <v>59</v>
      </c>
      <c r="C398" t="s">
        <v>13</v>
      </c>
      <c r="D398" s="1">
        <v>8734</v>
      </c>
      <c r="E398" s="1">
        <v>118383</v>
      </c>
      <c r="F398" s="2">
        <v>18002</v>
      </c>
    </row>
    <row r="399" spans="1:6" x14ac:dyDescent="0.2">
      <c r="A399">
        <v>2020</v>
      </c>
      <c r="B399" t="s">
        <v>59</v>
      </c>
      <c r="C399" t="s">
        <v>14</v>
      </c>
      <c r="D399" s="1">
        <v>6792</v>
      </c>
      <c r="E399" s="1">
        <v>110526</v>
      </c>
      <c r="F399" s="2">
        <v>18088</v>
      </c>
    </row>
    <row r="400" spans="1:6" x14ac:dyDescent="0.2">
      <c r="A400">
        <v>2020</v>
      </c>
      <c r="B400" t="s">
        <v>59</v>
      </c>
      <c r="C400" t="s">
        <v>15</v>
      </c>
      <c r="D400" s="1">
        <v>10331</v>
      </c>
      <c r="E400" s="1">
        <v>165335</v>
      </c>
      <c r="F400" s="2">
        <v>19522</v>
      </c>
    </row>
    <row r="401" spans="1:6" x14ac:dyDescent="0.2">
      <c r="A401">
        <v>2020</v>
      </c>
      <c r="B401" t="s">
        <v>59</v>
      </c>
      <c r="C401" t="s">
        <v>16</v>
      </c>
      <c r="D401" s="1">
        <v>13351</v>
      </c>
      <c r="E401" s="1">
        <v>188383</v>
      </c>
      <c r="F401" s="2">
        <v>22216</v>
      </c>
    </row>
    <row r="402" spans="1:6" x14ac:dyDescent="0.2">
      <c r="A402">
        <v>2020</v>
      </c>
      <c r="B402" t="s">
        <v>59</v>
      </c>
      <c r="C402" t="s">
        <v>17</v>
      </c>
      <c r="D402" s="1">
        <v>5172</v>
      </c>
      <c r="E402" s="1">
        <v>51781</v>
      </c>
      <c r="F402" s="2">
        <v>25112</v>
      </c>
    </row>
    <row r="403" spans="1:6" x14ac:dyDescent="0.2">
      <c r="A403">
        <v>2020</v>
      </c>
      <c r="B403" t="s">
        <v>59</v>
      </c>
      <c r="C403" t="s">
        <v>18</v>
      </c>
      <c r="D403" s="1">
        <v>14823</v>
      </c>
      <c r="E403" s="1">
        <v>210848</v>
      </c>
      <c r="F403" s="2">
        <v>26383</v>
      </c>
    </row>
    <row r="404" spans="1:6" x14ac:dyDescent="0.2">
      <c r="A404">
        <v>2020</v>
      </c>
      <c r="B404" t="s">
        <v>59</v>
      </c>
      <c r="C404" t="s">
        <v>19</v>
      </c>
      <c r="D404" s="1">
        <v>20158</v>
      </c>
      <c r="E404" s="1">
        <v>262049</v>
      </c>
      <c r="F404" s="2">
        <v>30457</v>
      </c>
    </row>
    <row r="405" spans="1:6" x14ac:dyDescent="0.2">
      <c r="A405">
        <v>2020</v>
      </c>
      <c r="B405" t="s">
        <v>59</v>
      </c>
      <c r="C405" t="s">
        <v>20</v>
      </c>
      <c r="D405" s="1">
        <v>23032</v>
      </c>
      <c r="E405" s="1">
        <v>323435</v>
      </c>
      <c r="F405" s="2">
        <v>22254</v>
      </c>
    </row>
    <row r="406" spans="1:6" x14ac:dyDescent="0.2">
      <c r="A406">
        <v>2020</v>
      </c>
      <c r="B406" t="s">
        <v>59</v>
      </c>
      <c r="C406" t="s">
        <v>21</v>
      </c>
      <c r="D406" s="1">
        <v>15355</v>
      </c>
      <c r="E406" s="1">
        <v>204519</v>
      </c>
      <c r="F406" s="2">
        <v>24167</v>
      </c>
    </row>
    <row r="407" spans="1:6" x14ac:dyDescent="0.2">
      <c r="A407">
        <v>2020</v>
      </c>
      <c r="B407" t="s">
        <v>59</v>
      </c>
      <c r="C407" t="s">
        <v>22</v>
      </c>
      <c r="D407" s="1">
        <v>6644</v>
      </c>
      <c r="E407" s="1">
        <v>118107</v>
      </c>
      <c r="F407" s="2">
        <v>18380</v>
      </c>
    </row>
    <row r="408" spans="1:6" x14ac:dyDescent="0.2">
      <c r="A408">
        <v>2020</v>
      </c>
      <c r="B408" t="s">
        <v>59</v>
      </c>
      <c r="C408" t="s">
        <v>23</v>
      </c>
      <c r="D408" s="1">
        <v>15398</v>
      </c>
      <c r="E408" s="1">
        <v>253244</v>
      </c>
      <c r="F408" s="2">
        <v>22154</v>
      </c>
    </row>
    <row r="409" spans="1:6" x14ac:dyDescent="0.2">
      <c r="A409">
        <v>2020</v>
      </c>
      <c r="B409" t="s">
        <v>59</v>
      </c>
      <c r="C409" t="s">
        <v>24</v>
      </c>
      <c r="D409" s="1">
        <v>5182</v>
      </c>
      <c r="E409" s="1">
        <v>58811</v>
      </c>
      <c r="F409" s="2">
        <v>21078</v>
      </c>
    </row>
    <row r="410" spans="1:6" x14ac:dyDescent="0.2">
      <c r="A410">
        <v>2020</v>
      </c>
      <c r="B410" t="s">
        <v>59</v>
      </c>
      <c r="C410" t="s">
        <v>25</v>
      </c>
      <c r="D410" s="1">
        <v>5552</v>
      </c>
      <c r="E410" s="1">
        <v>79529</v>
      </c>
      <c r="F410" s="2">
        <v>18131</v>
      </c>
    </row>
    <row r="411" spans="1:6" x14ac:dyDescent="0.2">
      <c r="A411">
        <v>2020</v>
      </c>
      <c r="B411" t="s">
        <v>59</v>
      </c>
      <c r="C411" t="s">
        <v>26</v>
      </c>
      <c r="D411" s="1">
        <v>8698</v>
      </c>
      <c r="E411" s="1">
        <v>255447</v>
      </c>
      <c r="F411" s="2">
        <v>34061</v>
      </c>
    </row>
    <row r="412" spans="1:6" x14ac:dyDescent="0.2">
      <c r="A412">
        <v>2020</v>
      </c>
      <c r="B412" t="s">
        <v>59</v>
      </c>
      <c r="C412" t="s">
        <v>27</v>
      </c>
      <c r="D412" s="1">
        <v>4677</v>
      </c>
      <c r="E412" s="1">
        <v>57132</v>
      </c>
      <c r="F412" s="2">
        <v>24729</v>
      </c>
    </row>
    <row r="413" spans="1:6" x14ac:dyDescent="0.2">
      <c r="A413">
        <v>2020</v>
      </c>
      <c r="B413" t="s">
        <v>59</v>
      </c>
      <c r="C413" t="s">
        <v>28</v>
      </c>
      <c r="D413" s="1">
        <v>24584</v>
      </c>
      <c r="E413" s="1">
        <v>281546</v>
      </c>
      <c r="F413" s="2">
        <v>28639</v>
      </c>
    </row>
    <row r="414" spans="1:6" x14ac:dyDescent="0.2">
      <c r="A414">
        <v>2020</v>
      </c>
      <c r="B414" t="s">
        <v>59</v>
      </c>
      <c r="C414" t="s">
        <v>29</v>
      </c>
      <c r="D414" s="1">
        <v>5276</v>
      </c>
      <c r="E414" s="1">
        <v>78539</v>
      </c>
      <c r="F414" s="2">
        <v>19988</v>
      </c>
    </row>
    <row r="415" spans="1:6" x14ac:dyDescent="0.2">
      <c r="A415">
        <v>2020</v>
      </c>
      <c r="B415" t="s">
        <v>59</v>
      </c>
      <c r="C415" t="s">
        <v>30</v>
      </c>
      <c r="D415" s="1">
        <v>64959</v>
      </c>
      <c r="E415" s="1">
        <v>632760</v>
      </c>
      <c r="F415" s="2">
        <v>36986</v>
      </c>
    </row>
    <row r="416" spans="1:6" x14ac:dyDescent="0.2">
      <c r="A416">
        <v>2020</v>
      </c>
      <c r="B416" t="s">
        <v>59</v>
      </c>
      <c r="C416" t="s">
        <v>31</v>
      </c>
      <c r="D416" s="1">
        <v>27015</v>
      </c>
      <c r="E416" s="1">
        <v>420420</v>
      </c>
      <c r="F416" s="2">
        <v>21462</v>
      </c>
    </row>
    <row r="417" spans="1:6" x14ac:dyDescent="0.2">
      <c r="A417">
        <v>2020</v>
      </c>
      <c r="B417" t="s">
        <v>59</v>
      </c>
      <c r="C417" t="s">
        <v>32</v>
      </c>
      <c r="D417" s="1">
        <v>2621</v>
      </c>
      <c r="E417" s="1">
        <v>34228</v>
      </c>
      <c r="F417" s="2">
        <v>19193</v>
      </c>
    </row>
    <row r="418" spans="1:6" x14ac:dyDescent="0.2">
      <c r="A418">
        <v>2020</v>
      </c>
      <c r="B418" t="s">
        <v>59</v>
      </c>
      <c r="C418" t="s">
        <v>33</v>
      </c>
      <c r="D418" s="1">
        <v>29197</v>
      </c>
      <c r="E418" s="1">
        <v>466069</v>
      </c>
      <c r="F418" s="2">
        <v>21027</v>
      </c>
    </row>
    <row r="419" spans="1:6" x14ac:dyDescent="0.2">
      <c r="A419">
        <v>2020</v>
      </c>
      <c r="B419" t="s">
        <v>59</v>
      </c>
      <c r="C419" t="s">
        <v>34</v>
      </c>
      <c r="D419" s="1">
        <v>9364</v>
      </c>
      <c r="E419" s="1">
        <v>156230</v>
      </c>
      <c r="F419" s="2">
        <v>19310</v>
      </c>
    </row>
    <row r="420" spans="1:6" x14ac:dyDescent="0.2">
      <c r="A420">
        <v>2020</v>
      </c>
      <c r="B420" t="s">
        <v>59</v>
      </c>
      <c r="C420" t="s">
        <v>35</v>
      </c>
      <c r="D420" s="1">
        <v>13993</v>
      </c>
      <c r="E420" s="1">
        <v>161570</v>
      </c>
      <c r="F420" s="2">
        <v>24338</v>
      </c>
    </row>
    <row r="421" spans="1:6" x14ac:dyDescent="0.2">
      <c r="A421">
        <v>2020</v>
      </c>
      <c r="B421" t="s">
        <v>59</v>
      </c>
      <c r="C421" t="s">
        <v>36</v>
      </c>
      <c r="D421" s="1">
        <v>33532</v>
      </c>
      <c r="E421" s="1">
        <v>424092</v>
      </c>
      <c r="F421" s="2">
        <v>22945</v>
      </c>
    </row>
    <row r="422" spans="1:6" x14ac:dyDescent="0.2">
      <c r="A422">
        <v>2020</v>
      </c>
      <c r="B422" t="s">
        <v>59</v>
      </c>
      <c r="C422" t="s">
        <v>37</v>
      </c>
      <c r="D422" s="1">
        <v>3890</v>
      </c>
      <c r="E422" s="1">
        <v>44621</v>
      </c>
      <c r="F422" s="2">
        <v>24733</v>
      </c>
    </row>
    <row r="423" spans="1:6" x14ac:dyDescent="0.2">
      <c r="A423">
        <v>2020</v>
      </c>
      <c r="B423" t="s">
        <v>59</v>
      </c>
      <c r="C423" t="s">
        <v>38</v>
      </c>
      <c r="D423" s="1">
        <v>13676</v>
      </c>
      <c r="E423" s="1">
        <v>226959</v>
      </c>
      <c r="F423" s="2">
        <v>19677</v>
      </c>
    </row>
    <row r="424" spans="1:6" x14ac:dyDescent="0.2">
      <c r="A424">
        <v>2020</v>
      </c>
      <c r="B424" t="s">
        <v>59</v>
      </c>
      <c r="C424" t="s">
        <v>39</v>
      </c>
      <c r="D424" s="1">
        <v>3184</v>
      </c>
      <c r="E424" s="1">
        <v>41000</v>
      </c>
      <c r="F424" s="2">
        <v>18829</v>
      </c>
    </row>
    <row r="425" spans="1:6" x14ac:dyDescent="0.2">
      <c r="A425">
        <v>2020</v>
      </c>
      <c r="B425" t="s">
        <v>59</v>
      </c>
      <c r="C425" t="s">
        <v>40</v>
      </c>
      <c r="D425" s="1">
        <v>17443</v>
      </c>
      <c r="E425" s="1">
        <v>293033</v>
      </c>
      <c r="F425" s="2">
        <v>23771</v>
      </c>
    </row>
    <row r="426" spans="1:6" x14ac:dyDescent="0.2">
      <c r="A426">
        <v>2020</v>
      </c>
      <c r="B426" t="s">
        <v>59</v>
      </c>
      <c r="C426" t="s">
        <v>41</v>
      </c>
      <c r="D426" s="1">
        <v>66777</v>
      </c>
      <c r="E426" s="1">
        <v>1178456</v>
      </c>
      <c r="F426" s="2">
        <v>23001</v>
      </c>
    </row>
    <row r="427" spans="1:6" x14ac:dyDescent="0.2">
      <c r="A427">
        <v>2020</v>
      </c>
      <c r="B427" t="s">
        <v>59</v>
      </c>
      <c r="C427" t="s">
        <v>42</v>
      </c>
      <c r="D427" s="1">
        <v>7766</v>
      </c>
      <c r="E427" s="1">
        <v>133375</v>
      </c>
      <c r="F427" s="2">
        <v>21580</v>
      </c>
    </row>
    <row r="428" spans="1:6" x14ac:dyDescent="0.2">
      <c r="A428">
        <v>2020</v>
      </c>
      <c r="B428" t="s">
        <v>59</v>
      </c>
      <c r="C428" t="s">
        <v>43</v>
      </c>
      <c r="D428" s="1">
        <v>2220</v>
      </c>
      <c r="E428" s="1">
        <v>25985</v>
      </c>
      <c r="F428" s="2">
        <v>26068</v>
      </c>
    </row>
    <row r="429" spans="1:6" x14ac:dyDescent="0.2">
      <c r="A429">
        <v>2020</v>
      </c>
      <c r="B429" t="s">
        <v>59</v>
      </c>
      <c r="C429" t="s">
        <v>44</v>
      </c>
      <c r="D429" s="1">
        <v>20954</v>
      </c>
      <c r="E429" s="1">
        <v>322216</v>
      </c>
      <c r="F429" s="2">
        <v>22634</v>
      </c>
    </row>
    <row r="430" spans="1:6" x14ac:dyDescent="0.2">
      <c r="A430">
        <v>2020</v>
      </c>
      <c r="B430" t="s">
        <v>59</v>
      </c>
      <c r="C430" t="s">
        <v>45</v>
      </c>
      <c r="D430" s="1">
        <v>20710</v>
      </c>
      <c r="E430" s="1">
        <v>255412</v>
      </c>
      <c r="F430" s="2">
        <v>26657</v>
      </c>
    </row>
    <row r="431" spans="1:6" x14ac:dyDescent="0.2">
      <c r="A431">
        <v>2020</v>
      </c>
      <c r="B431" t="s">
        <v>59</v>
      </c>
      <c r="C431" t="s">
        <v>46</v>
      </c>
      <c r="D431" s="1">
        <v>4602</v>
      </c>
      <c r="E431" s="1">
        <v>61253</v>
      </c>
      <c r="F431" s="2">
        <v>18945</v>
      </c>
    </row>
    <row r="432" spans="1:6" x14ac:dyDescent="0.2">
      <c r="A432">
        <v>2020</v>
      </c>
      <c r="B432" t="s">
        <v>59</v>
      </c>
      <c r="C432" t="s">
        <v>47</v>
      </c>
      <c r="D432" s="1">
        <v>16783</v>
      </c>
      <c r="E432" s="1">
        <v>227495</v>
      </c>
      <c r="F432" s="2">
        <v>19473</v>
      </c>
    </row>
    <row r="433" spans="1:6" x14ac:dyDescent="0.2">
      <c r="A433">
        <v>2020</v>
      </c>
      <c r="B433" t="s">
        <v>59</v>
      </c>
      <c r="C433" t="s">
        <v>48</v>
      </c>
      <c r="D433" s="1">
        <v>2418</v>
      </c>
      <c r="E433" s="1">
        <v>32312</v>
      </c>
      <c r="F433" s="2">
        <v>23041</v>
      </c>
    </row>
    <row r="434" spans="1:6" x14ac:dyDescent="0.2">
      <c r="A434">
        <v>2020</v>
      </c>
      <c r="B434" t="s">
        <v>60</v>
      </c>
      <c r="C434" t="s">
        <v>1</v>
      </c>
      <c r="D434" s="1">
        <v>9048</v>
      </c>
      <c r="E434" s="1">
        <v>42367</v>
      </c>
      <c r="F434" s="2">
        <v>41437</v>
      </c>
    </row>
    <row r="435" spans="1:6" x14ac:dyDescent="0.2">
      <c r="A435">
        <v>2020</v>
      </c>
      <c r="B435" t="s">
        <v>60</v>
      </c>
      <c r="C435" t="s">
        <v>2</v>
      </c>
      <c r="D435" s="1">
        <v>10878</v>
      </c>
      <c r="E435" s="1">
        <v>69183</v>
      </c>
      <c r="F435" s="2">
        <v>42482</v>
      </c>
    </row>
    <row r="436" spans="1:6" x14ac:dyDescent="0.2">
      <c r="A436">
        <v>2020</v>
      </c>
      <c r="B436" t="s">
        <v>60</v>
      </c>
      <c r="C436" t="s">
        <v>3</v>
      </c>
      <c r="D436" s="1">
        <v>5464</v>
      </c>
      <c r="E436" s="1">
        <v>23724</v>
      </c>
      <c r="F436" s="2">
        <v>38111</v>
      </c>
    </row>
    <row r="437" spans="1:6" x14ac:dyDescent="0.2">
      <c r="A437">
        <v>2020</v>
      </c>
      <c r="B437" t="s">
        <v>60</v>
      </c>
      <c r="C437" t="s">
        <v>4</v>
      </c>
      <c r="D437" s="1">
        <v>97116</v>
      </c>
      <c r="E437" s="1">
        <v>452175</v>
      </c>
      <c r="F437" s="2">
        <v>47080</v>
      </c>
    </row>
    <row r="438" spans="1:6" x14ac:dyDescent="0.2">
      <c r="A438">
        <v>2020</v>
      </c>
      <c r="B438" t="s">
        <v>60</v>
      </c>
      <c r="C438" t="s">
        <v>5</v>
      </c>
      <c r="D438" s="1">
        <v>16860</v>
      </c>
      <c r="E438" s="1">
        <v>76766</v>
      </c>
      <c r="F438" s="2">
        <v>45642</v>
      </c>
    </row>
    <row r="439" spans="1:6" x14ac:dyDescent="0.2">
      <c r="A439">
        <v>2020</v>
      </c>
      <c r="B439" t="s">
        <v>60</v>
      </c>
      <c r="C439" t="s">
        <v>6</v>
      </c>
      <c r="D439" s="1">
        <v>12480</v>
      </c>
      <c r="E439" s="1">
        <v>48120</v>
      </c>
      <c r="F439" s="2">
        <v>42136</v>
      </c>
    </row>
    <row r="440" spans="1:6" x14ac:dyDescent="0.2">
      <c r="A440">
        <v>2020</v>
      </c>
      <c r="B440" t="s">
        <v>60</v>
      </c>
      <c r="C440" t="s">
        <v>7</v>
      </c>
      <c r="D440" s="1">
        <v>2088</v>
      </c>
      <c r="E440" s="1">
        <v>10706</v>
      </c>
      <c r="F440" s="2">
        <v>38135</v>
      </c>
    </row>
    <row r="441" spans="1:6" x14ac:dyDescent="0.2">
      <c r="A441">
        <v>2020</v>
      </c>
      <c r="B441" t="s">
        <v>60</v>
      </c>
      <c r="C441" t="s">
        <v>8</v>
      </c>
      <c r="D441" s="1">
        <v>54871</v>
      </c>
      <c r="E441" s="1">
        <v>254577</v>
      </c>
      <c r="F441" s="2">
        <v>41154</v>
      </c>
    </row>
    <row r="442" spans="1:6" x14ac:dyDescent="0.2">
      <c r="A442">
        <v>2020</v>
      </c>
      <c r="B442" t="s">
        <v>60</v>
      </c>
      <c r="C442" t="s">
        <v>9</v>
      </c>
      <c r="D442" s="1">
        <v>19294</v>
      </c>
      <c r="E442" s="1">
        <v>101509</v>
      </c>
      <c r="F442" s="2">
        <v>41319</v>
      </c>
    </row>
    <row r="443" spans="1:6" x14ac:dyDescent="0.2">
      <c r="A443">
        <v>2020</v>
      </c>
      <c r="B443" t="s">
        <v>60</v>
      </c>
      <c r="C443" t="s">
        <v>10</v>
      </c>
      <c r="D443" s="1">
        <v>4119</v>
      </c>
      <c r="E443" s="1">
        <v>18237</v>
      </c>
      <c r="F443" s="2">
        <v>35029</v>
      </c>
    </row>
    <row r="444" spans="1:6" x14ac:dyDescent="0.2">
      <c r="A444">
        <v>2020</v>
      </c>
      <c r="B444" t="s">
        <v>60</v>
      </c>
      <c r="C444" t="s">
        <v>11</v>
      </c>
      <c r="D444" s="1">
        <v>35477</v>
      </c>
      <c r="E444" s="1">
        <v>184359</v>
      </c>
      <c r="F444" s="2">
        <v>48230</v>
      </c>
    </row>
    <row r="445" spans="1:6" x14ac:dyDescent="0.2">
      <c r="A445">
        <v>2020</v>
      </c>
      <c r="B445" t="s">
        <v>60</v>
      </c>
      <c r="C445" t="s">
        <v>12</v>
      </c>
      <c r="D445" s="1">
        <v>13233</v>
      </c>
      <c r="E445" s="1">
        <v>80627</v>
      </c>
      <c r="F445" s="2">
        <v>36636</v>
      </c>
    </row>
    <row r="446" spans="1:6" x14ac:dyDescent="0.2">
      <c r="A446">
        <v>2020</v>
      </c>
      <c r="B446" t="s">
        <v>60</v>
      </c>
      <c r="C446" t="s">
        <v>13</v>
      </c>
      <c r="D446" s="1">
        <v>7585</v>
      </c>
      <c r="E446" s="1">
        <v>37229</v>
      </c>
      <c r="F446" s="2">
        <v>40163</v>
      </c>
    </row>
    <row r="447" spans="1:6" x14ac:dyDescent="0.2">
      <c r="A447">
        <v>2020</v>
      </c>
      <c r="B447" t="s">
        <v>60</v>
      </c>
      <c r="C447" t="s">
        <v>14</v>
      </c>
      <c r="D447" s="1">
        <v>5873</v>
      </c>
      <c r="E447" s="1">
        <v>31183</v>
      </c>
      <c r="F447" s="2">
        <v>38965</v>
      </c>
    </row>
    <row r="448" spans="1:6" x14ac:dyDescent="0.2">
      <c r="A448">
        <v>2020</v>
      </c>
      <c r="B448" t="s">
        <v>60</v>
      </c>
      <c r="C448" t="s">
        <v>15</v>
      </c>
      <c r="D448" s="1">
        <v>9084</v>
      </c>
      <c r="E448" s="1">
        <v>40228</v>
      </c>
      <c r="F448" s="2">
        <v>38895</v>
      </c>
    </row>
    <row r="449" spans="1:6" x14ac:dyDescent="0.2">
      <c r="A449">
        <v>2020</v>
      </c>
      <c r="B449" t="s">
        <v>60</v>
      </c>
      <c r="C449" t="s">
        <v>16</v>
      </c>
      <c r="D449" s="1">
        <v>9437</v>
      </c>
      <c r="E449" s="1">
        <v>41500</v>
      </c>
      <c r="F449" s="2">
        <v>41226</v>
      </c>
    </row>
    <row r="450" spans="1:6" x14ac:dyDescent="0.2">
      <c r="A450">
        <v>2020</v>
      </c>
      <c r="B450" t="s">
        <v>60</v>
      </c>
      <c r="C450" t="s">
        <v>17</v>
      </c>
      <c r="D450" s="1">
        <v>3830</v>
      </c>
      <c r="E450" s="1">
        <v>16120</v>
      </c>
      <c r="F450" s="2">
        <v>39497</v>
      </c>
    </row>
    <row r="451" spans="1:6" x14ac:dyDescent="0.2">
      <c r="A451">
        <v>2020</v>
      </c>
      <c r="B451" t="s">
        <v>60</v>
      </c>
      <c r="C451" t="s">
        <v>18</v>
      </c>
      <c r="D451" s="1">
        <v>19028</v>
      </c>
      <c r="E451" s="1">
        <v>78236</v>
      </c>
      <c r="F451" s="2">
        <v>48238</v>
      </c>
    </row>
    <row r="452" spans="1:6" x14ac:dyDescent="0.2">
      <c r="A452">
        <v>2020</v>
      </c>
      <c r="B452" t="s">
        <v>60</v>
      </c>
      <c r="C452" t="s">
        <v>19</v>
      </c>
      <c r="D452" s="1">
        <v>21927</v>
      </c>
      <c r="E452" s="1">
        <v>98276</v>
      </c>
      <c r="F452" s="2">
        <v>46345</v>
      </c>
    </row>
    <row r="453" spans="1:6" x14ac:dyDescent="0.2">
      <c r="A453">
        <v>2020</v>
      </c>
      <c r="B453" t="s">
        <v>60</v>
      </c>
      <c r="C453" t="s">
        <v>20</v>
      </c>
      <c r="D453" s="1">
        <v>25486</v>
      </c>
      <c r="E453" s="1">
        <v>114074</v>
      </c>
      <c r="F453" s="2">
        <v>39650</v>
      </c>
    </row>
    <row r="454" spans="1:6" x14ac:dyDescent="0.2">
      <c r="A454">
        <v>2020</v>
      </c>
      <c r="B454" t="s">
        <v>60</v>
      </c>
      <c r="C454" t="s">
        <v>21</v>
      </c>
      <c r="D454" s="1">
        <v>17118</v>
      </c>
      <c r="E454" s="1">
        <v>77083</v>
      </c>
      <c r="F454" s="2">
        <v>39485</v>
      </c>
    </row>
    <row r="455" spans="1:6" x14ac:dyDescent="0.2">
      <c r="A455">
        <v>2020</v>
      </c>
      <c r="B455" t="s">
        <v>60</v>
      </c>
      <c r="C455" t="s">
        <v>22</v>
      </c>
      <c r="D455" s="1">
        <v>4625</v>
      </c>
      <c r="E455" s="1">
        <v>19993</v>
      </c>
      <c r="F455" s="2">
        <v>38520</v>
      </c>
    </row>
    <row r="456" spans="1:6" x14ac:dyDescent="0.2">
      <c r="A456">
        <v>2020</v>
      </c>
      <c r="B456" t="s">
        <v>60</v>
      </c>
      <c r="C456" t="s">
        <v>23</v>
      </c>
      <c r="D456" s="1">
        <v>13399</v>
      </c>
      <c r="E456" s="1">
        <v>68557</v>
      </c>
      <c r="F456" s="2">
        <v>38496</v>
      </c>
    </row>
    <row r="457" spans="1:6" x14ac:dyDescent="0.2">
      <c r="A457">
        <v>2020</v>
      </c>
      <c r="B457" t="s">
        <v>60</v>
      </c>
      <c r="C457" t="s">
        <v>24</v>
      </c>
      <c r="D457" s="1">
        <v>4199</v>
      </c>
      <c r="E457" s="1">
        <v>17236</v>
      </c>
      <c r="F457" s="2">
        <v>34349</v>
      </c>
    </row>
    <row r="458" spans="1:6" x14ac:dyDescent="0.2">
      <c r="A458">
        <v>2020</v>
      </c>
      <c r="B458" t="s">
        <v>60</v>
      </c>
      <c r="C458" t="s">
        <v>25</v>
      </c>
      <c r="D458" s="1">
        <v>4602</v>
      </c>
      <c r="E458" s="1">
        <v>24061</v>
      </c>
      <c r="F458" s="2">
        <v>36266</v>
      </c>
    </row>
    <row r="459" spans="1:6" x14ac:dyDescent="0.2">
      <c r="A459">
        <v>2020</v>
      </c>
      <c r="B459" t="s">
        <v>60</v>
      </c>
      <c r="C459" t="s">
        <v>26</v>
      </c>
      <c r="D459" s="1">
        <v>5067</v>
      </c>
      <c r="E459" s="1">
        <v>30593</v>
      </c>
      <c r="F459" s="2">
        <v>41698</v>
      </c>
    </row>
    <row r="460" spans="1:6" x14ac:dyDescent="0.2">
      <c r="A460">
        <v>2020</v>
      </c>
      <c r="B460" t="s">
        <v>60</v>
      </c>
      <c r="C460" t="s">
        <v>27</v>
      </c>
      <c r="D460" s="1">
        <v>4109</v>
      </c>
      <c r="E460" s="1">
        <v>18869</v>
      </c>
      <c r="F460" s="2">
        <v>43107</v>
      </c>
    </row>
    <row r="461" spans="1:6" x14ac:dyDescent="0.2">
      <c r="A461">
        <v>2020</v>
      </c>
      <c r="B461" t="s">
        <v>60</v>
      </c>
      <c r="C461" t="s">
        <v>28</v>
      </c>
      <c r="D461" s="1">
        <v>24307</v>
      </c>
      <c r="E461" s="1">
        <v>114130</v>
      </c>
      <c r="F461" s="2">
        <v>41197</v>
      </c>
    </row>
    <row r="462" spans="1:6" x14ac:dyDescent="0.2">
      <c r="A462">
        <v>2020</v>
      </c>
      <c r="B462" t="s">
        <v>60</v>
      </c>
      <c r="C462" t="s">
        <v>29</v>
      </c>
      <c r="D462" s="1">
        <v>4261</v>
      </c>
      <c r="E462" s="1">
        <v>18424</v>
      </c>
      <c r="F462" s="2">
        <v>38699</v>
      </c>
    </row>
    <row r="463" spans="1:6" x14ac:dyDescent="0.2">
      <c r="A463">
        <v>2020</v>
      </c>
      <c r="B463" t="s">
        <v>60</v>
      </c>
      <c r="C463" t="s">
        <v>30</v>
      </c>
      <c r="D463" s="1">
        <v>70935</v>
      </c>
      <c r="E463" s="1">
        <v>307026</v>
      </c>
      <c r="F463" s="2">
        <v>49001</v>
      </c>
    </row>
    <row r="464" spans="1:6" x14ac:dyDescent="0.2">
      <c r="A464">
        <v>2020</v>
      </c>
      <c r="B464" t="s">
        <v>60</v>
      </c>
      <c r="C464" t="s">
        <v>31</v>
      </c>
      <c r="D464" s="1">
        <v>26011</v>
      </c>
      <c r="E464" s="1">
        <v>107703</v>
      </c>
      <c r="F464" s="2">
        <v>39794</v>
      </c>
    </row>
    <row r="465" spans="1:6" x14ac:dyDescent="0.2">
      <c r="A465">
        <v>2020</v>
      </c>
      <c r="B465" t="s">
        <v>60</v>
      </c>
      <c r="C465" t="s">
        <v>32</v>
      </c>
      <c r="D465" s="1">
        <v>2141</v>
      </c>
      <c r="E465" s="1">
        <v>10645</v>
      </c>
      <c r="F465" s="2">
        <v>40484</v>
      </c>
    </row>
    <row r="466" spans="1:6" x14ac:dyDescent="0.2">
      <c r="A466">
        <v>2020</v>
      </c>
      <c r="B466" t="s">
        <v>60</v>
      </c>
      <c r="C466" t="s">
        <v>33</v>
      </c>
      <c r="D466" s="1">
        <v>23929</v>
      </c>
      <c r="E466" s="1">
        <v>138448</v>
      </c>
      <c r="F466" s="2">
        <v>38332</v>
      </c>
    </row>
    <row r="467" spans="1:6" x14ac:dyDescent="0.2">
      <c r="A467">
        <v>2020</v>
      </c>
      <c r="B467" t="s">
        <v>60</v>
      </c>
      <c r="C467" t="s">
        <v>34</v>
      </c>
      <c r="D467" s="1">
        <v>6600</v>
      </c>
      <c r="E467" s="1">
        <v>34047</v>
      </c>
      <c r="F467" s="2">
        <v>37686</v>
      </c>
    </row>
    <row r="468" spans="1:6" x14ac:dyDescent="0.2">
      <c r="A468">
        <v>2020</v>
      </c>
      <c r="B468" t="s">
        <v>60</v>
      </c>
      <c r="C468" t="s">
        <v>35</v>
      </c>
      <c r="D468" s="1">
        <v>14853</v>
      </c>
      <c r="E468" s="1">
        <v>60924</v>
      </c>
      <c r="F468" s="2">
        <v>41296</v>
      </c>
    </row>
    <row r="469" spans="1:6" x14ac:dyDescent="0.2">
      <c r="A469">
        <v>2020</v>
      </c>
      <c r="B469" t="s">
        <v>60</v>
      </c>
      <c r="C469" t="s">
        <v>36</v>
      </c>
      <c r="D469" s="1">
        <v>33590</v>
      </c>
      <c r="E469" s="1">
        <v>169772</v>
      </c>
      <c r="F469" s="2">
        <v>39396</v>
      </c>
    </row>
    <row r="470" spans="1:6" x14ac:dyDescent="0.2">
      <c r="A470">
        <v>2020</v>
      </c>
      <c r="B470" t="s">
        <v>60</v>
      </c>
      <c r="C470" t="s">
        <v>37</v>
      </c>
      <c r="D470" s="1">
        <v>3576</v>
      </c>
      <c r="E470" s="1">
        <v>15156</v>
      </c>
      <c r="F470" s="2">
        <v>38763</v>
      </c>
    </row>
    <row r="471" spans="1:6" x14ac:dyDescent="0.2">
      <c r="A471">
        <v>2020</v>
      </c>
      <c r="B471" t="s">
        <v>60</v>
      </c>
      <c r="C471" t="s">
        <v>38</v>
      </c>
      <c r="D471" s="1">
        <v>10267</v>
      </c>
      <c r="E471" s="1">
        <v>49710</v>
      </c>
      <c r="F471" s="2">
        <v>38110</v>
      </c>
    </row>
    <row r="472" spans="1:6" x14ac:dyDescent="0.2">
      <c r="A472">
        <v>2020</v>
      </c>
      <c r="B472" t="s">
        <v>60</v>
      </c>
      <c r="C472" t="s">
        <v>39</v>
      </c>
      <c r="D472" s="1">
        <v>2313</v>
      </c>
      <c r="E472" s="1">
        <v>11077</v>
      </c>
      <c r="F472" s="2">
        <v>38165</v>
      </c>
    </row>
    <row r="473" spans="1:6" x14ac:dyDescent="0.2">
      <c r="A473">
        <v>2020</v>
      </c>
      <c r="B473" t="s">
        <v>60</v>
      </c>
      <c r="C473" t="s">
        <v>40</v>
      </c>
      <c r="D473" s="1">
        <v>12651</v>
      </c>
      <c r="E473" s="1">
        <v>70977</v>
      </c>
      <c r="F473" s="2">
        <v>40323</v>
      </c>
    </row>
    <row r="474" spans="1:6" x14ac:dyDescent="0.2">
      <c r="A474">
        <v>2020</v>
      </c>
      <c r="B474" t="s">
        <v>60</v>
      </c>
      <c r="C474" t="s">
        <v>41</v>
      </c>
      <c r="D474" s="1">
        <v>57936</v>
      </c>
      <c r="E474" s="1">
        <v>310244</v>
      </c>
      <c r="F474" s="2">
        <v>44055</v>
      </c>
    </row>
    <row r="475" spans="1:6" x14ac:dyDescent="0.2">
      <c r="A475">
        <v>2020</v>
      </c>
      <c r="B475" t="s">
        <v>60</v>
      </c>
      <c r="C475" t="s">
        <v>42</v>
      </c>
      <c r="D475" s="1">
        <v>6849</v>
      </c>
      <c r="E475" s="1">
        <v>35002</v>
      </c>
      <c r="F475" s="2">
        <v>39528</v>
      </c>
    </row>
    <row r="476" spans="1:6" x14ac:dyDescent="0.2">
      <c r="A476">
        <v>2020</v>
      </c>
      <c r="B476" t="s">
        <v>60</v>
      </c>
      <c r="C476" t="s">
        <v>43</v>
      </c>
      <c r="D476" s="1">
        <v>1995</v>
      </c>
      <c r="E476" s="1">
        <v>7681</v>
      </c>
      <c r="F476" s="2">
        <v>41304</v>
      </c>
    </row>
    <row r="477" spans="1:6" x14ac:dyDescent="0.2">
      <c r="A477">
        <v>2020</v>
      </c>
      <c r="B477" t="s">
        <v>60</v>
      </c>
      <c r="C477" t="s">
        <v>44</v>
      </c>
      <c r="D477" s="1">
        <v>29516</v>
      </c>
      <c r="E477" s="1">
        <v>121622</v>
      </c>
      <c r="F477" s="2">
        <v>50744</v>
      </c>
    </row>
    <row r="478" spans="1:6" x14ac:dyDescent="0.2">
      <c r="A478">
        <v>2020</v>
      </c>
      <c r="B478" t="s">
        <v>60</v>
      </c>
      <c r="C478" t="s">
        <v>45</v>
      </c>
      <c r="D478" s="1">
        <v>20259</v>
      </c>
      <c r="E478" s="1">
        <v>89105</v>
      </c>
      <c r="F478" s="2">
        <v>46691</v>
      </c>
    </row>
    <row r="479" spans="1:6" x14ac:dyDescent="0.2">
      <c r="A479">
        <v>2020</v>
      </c>
      <c r="B479" t="s">
        <v>60</v>
      </c>
      <c r="C479" t="s">
        <v>46</v>
      </c>
      <c r="D479" s="1">
        <v>3442</v>
      </c>
      <c r="E479" s="1">
        <v>15621</v>
      </c>
      <c r="F479" s="2">
        <v>35759</v>
      </c>
    </row>
    <row r="480" spans="1:6" x14ac:dyDescent="0.2">
      <c r="A480">
        <v>2020</v>
      </c>
      <c r="B480" t="s">
        <v>60</v>
      </c>
      <c r="C480" t="s">
        <v>47</v>
      </c>
      <c r="D480" s="1">
        <v>13143</v>
      </c>
      <c r="E480" s="1">
        <v>74028</v>
      </c>
      <c r="F480" s="2">
        <v>36058</v>
      </c>
    </row>
    <row r="481" spans="1:6" x14ac:dyDescent="0.2">
      <c r="A481">
        <v>2020</v>
      </c>
      <c r="B481" t="s">
        <v>60</v>
      </c>
      <c r="C481" t="s">
        <v>48</v>
      </c>
      <c r="D481" s="1">
        <v>1669</v>
      </c>
      <c r="E481" s="1">
        <v>6769</v>
      </c>
      <c r="F481" s="2">
        <v>40253</v>
      </c>
    </row>
    <row r="482" spans="1:6" x14ac:dyDescent="0.2">
      <c r="A482">
        <v>2019</v>
      </c>
      <c r="B482" t="s">
        <v>55</v>
      </c>
      <c r="C482" t="s">
        <v>1</v>
      </c>
      <c r="D482" s="1">
        <v>1846</v>
      </c>
      <c r="E482" s="1">
        <v>18939</v>
      </c>
      <c r="F482" s="2">
        <v>56529</v>
      </c>
    </row>
    <row r="483" spans="1:6" x14ac:dyDescent="0.2">
      <c r="A483">
        <v>2019</v>
      </c>
      <c r="B483" t="s">
        <v>55</v>
      </c>
      <c r="C483" t="s">
        <v>2</v>
      </c>
      <c r="D483" s="1">
        <v>1358</v>
      </c>
      <c r="E483" s="1">
        <v>37970</v>
      </c>
      <c r="F483" s="2">
        <v>52262</v>
      </c>
    </row>
    <row r="484" spans="1:6" x14ac:dyDescent="0.2">
      <c r="A484">
        <v>2019</v>
      </c>
      <c r="B484" t="s">
        <v>55</v>
      </c>
      <c r="C484" t="s">
        <v>3</v>
      </c>
      <c r="D484" s="1">
        <v>2577</v>
      </c>
      <c r="E484" s="1">
        <v>16390</v>
      </c>
      <c r="F484" s="2">
        <v>48299</v>
      </c>
    </row>
    <row r="485" spans="1:6" x14ac:dyDescent="0.2">
      <c r="A485">
        <v>2019</v>
      </c>
      <c r="B485" t="s">
        <v>55</v>
      </c>
      <c r="C485" t="s">
        <v>4</v>
      </c>
      <c r="D485" s="1">
        <v>17663</v>
      </c>
      <c r="E485" s="1">
        <v>443581</v>
      </c>
      <c r="F485" s="2">
        <v>40246</v>
      </c>
    </row>
    <row r="486" spans="1:6" x14ac:dyDescent="0.2">
      <c r="A486">
        <v>2019</v>
      </c>
      <c r="B486" t="s">
        <v>55</v>
      </c>
      <c r="C486" t="s">
        <v>5</v>
      </c>
      <c r="D486" s="1">
        <v>3279</v>
      </c>
      <c r="E486" s="1">
        <v>48392</v>
      </c>
      <c r="F486" s="2">
        <v>90328</v>
      </c>
    </row>
    <row r="487" spans="1:6" x14ac:dyDescent="0.2">
      <c r="A487">
        <v>2019</v>
      </c>
      <c r="B487" t="s">
        <v>55</v>
      </c>
      <c r="C487" t="s">
        <v>6</v>
      </c>
      <c r="D487">
        <v>437</v>
      </c>
      <c r="E487" s="1">
        <v>5258</v>
      </c>
      <c r="F487" s="2">
        <v>41449</v>
      </c>
    </row>
    <row r="488" spans="1:6" x14ac:dyDescent="0.2">
      <c r="A488">
        <v>2019</v>
      </c>
      <c r="B488" t="s">
        <v>55</v>
      </c>
      <c r="C488" t="s">
        <v>7</v>
      </c>
      <c r="D488">
        <v>180</v>
      </c>
      <c r="E488" s="1">
        <v>1471</v>
      </c>
      <c r="F488" s="2">
        <v>42123</v>
      </c>
    </row>
    <row r="489" spans="1:6" x14ac:dyDescent="0.2">
      <c r="A489">
        <v>2019</v>
      </c>
      <c r="B489" t="s">
        <v>55</v>
      </c>
      <c r="C489" t="s">
        <v>8</v>
      </c>
      <c r="D489" s="1">
        <v>5304</v>
      </c>
      <c r="E489" s="1">
        <v>71329</v>
      </c>
      <c r="F489" s="2">
        <v>35645</v>
      </c>
    </row>
    <row r="490" spans="1:6" x14ac:dyDescent="0.2">
      <c r="A490">
        <v>2019</v>
      </c>
      <c r="B490" t="s">
        <v>55</v>
      </c>
      <c r="C490" t="s">
        <v>9</v>
      </c>
      <c r="D490" s="1">
        <v>2662</v>
      </c>
      <c r="E490" s="1">
        <v>29910</v>
      </c>
      <c r="F490" s="2">
        <v>43258</v>
      </c>
    </row>
    <row r="491" spans="1:6" x14ac:dyDescent="0.2">
      <c r="A491">
        <v>2019</v>
      </c>
      <c r="B491" t="s">
        <v>55</v>
      </c>
      <c r="C491" t="s">
        <v>10</v>
      </c>
      <c r="D491" s="1">
        <v>2401</v>
      </c>
      <c r="E491" s="1">
        <v>26555</v>
      </c>
      <c r="F491" s="2">
        <v>41105</v>
      </c>
    </row>
    <row r="492" spans="1:6" x14ac:dyDescent="0.2">
      <c r="A492">
        <v>2019</v>
      </c>
      <c r="B492" t="s">
        <v>55</v>
      </c>
      <c r="C492" t="s">
        <v>11</v>
      </c>
      <c r="D492" s="1">
        <v>2825</v>
      </c>
      <c r="E492" s="1">
        <v>26828</v>
      </c>
      <c r="F492" s="2">
        <v>52197</v>
      </c>
    </row>
    <row r="493" spans="1:6" x14ac:dyDescent="0.2">
      <c r="A493">
        <v>2019</v>
      </c>
      <c r="B493" t="s">
        <v>55</v>
      </c>
      <c r="C493" t="s">
        <v>12</v>
      </c>
      <c r="D493" s="1">
        <v>2255</v>
      </c>
      <c r="E493" s="1">
        <v>21475</v>
      </c>
      <c r="F493" s="2">
        <v>50243</v>
      </c>
    </row>
    <row r="494" spans="1:6" x14ac:dyDescent="0.2">
      <c r="A494">
        <v>2019</v>
      </c>
      <c r="B494" t="s">
        <v>55</v>
      </c>
      <c r="C494" t="s">
        <v>13</v>
      </c>
      <c r="D494" s="1">
        <v>2916</v>
      </c>
      <c r="E494" s="1">
        <v>23431</v>
      </c>
      <c r="F494" s="2">
        <v>44087</v>
      </c>
    </row>
    <row r="495" spans="1:6" x14ac:dyDescent="0.2">
      <c r="A495">
        <v>2019</v>
      </c>
      <c r="B495" t="s">
        <v>55</v>
      </c>
      <c r="C495" t="s">
        <v>14</v>
      </c>
      <c r="D495" s="1">
        <v>2612</v>
      </c>
      <c r="E495" s="1">
        <v>19353</v>
      </c>
      <c r="F495" s="2">
        <v>47802</v>
      </c>
    </row>
    <row r="496" spans="1:6" x14ac:dyDescent="0.2">
      <c r="A496">
        <v>2019</v>
      </c>
      <c r="B496" t="s">
        <v>55</v>
      </c>
      <c r="C496" t="s">
        <v>15</v>
      </c>
      <c r="D496" s="1">
        <v>1561</v>
      </c>
      <c r="E496" s="1">
        <v>18911</v>
      </c>
      <c r="F496" s="2">
        <v>56448</v>
      </c>
    </row>
    <row r="497" spans="1:6" x14ac:dyDescent="0.2">
      <c r="A497">
        <v>2019</v>
      </c>
      <c r="B497" t="s">
        <v>55</v>
      </c>
      <c r="C497" t="s">
        <v>16</v>
      </c>
      <c r="D497" s="1">
        <v>3133</v>
      </c>
      <c r="E497" s="1">
        <v>44052</v>
      </c>
      <c r="F497" s="2">
        <v>87820</v>
      </c>
    </row>
    <row r="498" spans="1:6" x14ac:dyDescent="0.2">
      <c r="A498">
        <v>2019</v>
      </c>
      <c r="B498" t="s">
        <v>55</v>
      </c>
      <c r="C498" t="s">
        <v>17</v>
      </c>
      <c r="D498" s="1">
        <v>1447</v>
      </c>
      <c r="E498" s="1">
        <v>7281</v>
      </c>
      <c r="F498" s="2">
        <v>41157</v>
      </c>
    </row>
    <row r="499" spans="1:6" x14ac:dyDescent="0.2">
      <c r="A499">
        <v>2019</v>
      </c>
      <c r="B499" t="s">
        <v>55</v>
      </c>
      <c r="C499" t="s">
        <v>18</v>
      </c>
      <c r="D499">
        <v>723</v>
      </c>
      <c r="E499" s="1">
        <v>7194</v>
      </c>
      <c r="F499" s="2">
        <v>44642</v>
      </c>
    </row>
    <row r="500" spans="1:6" x14ac:dyDescent="0.2">
      <c r="A500">
        <v>2019</v>
      </c>
      <c r="B500" t="s">
        <v>55</v>
      </c>
      <c r="C500" t="s">
        <v>19</v>
      </c>
      <c r="D500" s="1">
        <v>1007</v>
      </c>
      <c r="E500" s="1">
        <v>10500</v>
      </c>
      <c r="F500" s="2">
        <v>63846</v>
      </c>
    </row>
    <row r="501" spans="1:6" x14ac:dyDescent="0.2">
      <c r="A501">
        <v>2019</v>
      </c>
      <c r="B501" t="s">
        <v>55</v>
      </c>
      <c r="C501" t="s">
        <v>20</v>
      </c>
      <c r="D501" s="1">
        <v>3480</v>
      </c>
      <c r="E501" s="1">
        <v>35622</v>
      </c>
      <c r="F501" s="2">
        <v>41799</v>
      </c>
    </row>
    <row r="502" spans="1:6" x14ac:dyDescent="0.2">
      <c r="A502">
        <v>2019</v>
      </c>
      <c r="B502" t="s">
        <v>55</v>
      </c>
      <c r="C502" t="s">
        <v>21</v>
      </c>
      <c r="D502" s="1">
        <v>3094</v>
      </c>
      <c r="E502" s="1">
        <v>28134</v>
      </c>
      <c r="F502" s="2">
        <v>51107</v>
      </c>
    </row>
    <row r="503" spans="1:6" x14ac:dyDescent="0.2">
      <c r="A503">
        <v>2019</v>
      </c>
      <c r="B503" t="s">
        <v>55</v>
      </c>
      <c r="C503" t="s">
        <v>22</v>
      </c>
      <c r="D503" s="1">
        <v>2110</v>
      </c>
      <c r="E503" s="1">
        <v>15777</v>
      </c>
      <c r="F503" s="2">
        <v>49263</v>
      </c>
    </row>
    <row r="504" spans="1:6" x14ac:dyDescent="0.2">
      <c r="A504">
        <v>2019</v>
      </c>
      <c r="B504" t="s">
        <v>55</v>
      </c>
      <c r="C504" t="s">
        <v>23</v>
      </c>
      <c r="D504" s="1">
        <v>2031</v>
      </c>
      <c r="E504" s="1">
        <v>16899</v>
      </c>
      <c r="F504" s="2">
        <v>44815</v>
      </c>
    </row>
    <row r="505" spans="1:6" x14ac:dyDescent="0.2">
      <c r="A505">
        <v>2019</v>
      </c>
      <c r="B505" t="s">
        <v>55</v>
      </c>
      <c r="C505" t="s">
        <v>24</v>
      </c>
      <c r="D505" s="1">
        <v>1789</v>
      </c>
      <c r="E505" s="1">
        <v>12792</v>
      </c>
      <c r="F505" s="2">
        <v>67162</v>
      </c>
    </row>
    <row r="506" spans="1:6" x14ac:dyDescent="0.2">
      <c r="A506">
        <v>2019</v>
      </c>
      <c r="B506" t="s">
        <v>55</v>
      </c>
      <c r="C506" t="s">
        <v>25</v>
      </c>
      <c r="D506" s="1">
        <v>2414</v>
      </c>
      <c r="E506" s="1">
        <v>15761</v>
      </c>
      <c r="F506" s="2">
        <v>42685</v>
      </c>
    </row>
    <row r="507" spans="1:6" x14ac:dyDescent="0.2">
      <c r="A507">
        <v>2019</v>
      </c>
      <c r="B507" t="s">
        <v>55</v>
      </c>
      <c r="C507" t="s">
        <v>26</v>
      </c>
      <c r="D507">
        <v>618</v>
      </c>
      <c r="E507" s="1">
        <v>19841</v>
      </c>
      <c r="F507" s="2">
        <v>86362</v>
      </c>
    </row>
    <row r="508" spans="1:6" x14ac:dyDescent="0.2">
      <c r="A508">
        <v>2019</v>
      </c>
      <c r="B508" t="s">
        <v>55</v>
      </c>
      <c r="C508" t="s">
        <v>27</v>
      </c>
      <c r="D508">
        <v>350</v>
      </c>
      <c r="E508" s="1">
        <v>2627</v>
      </c>
      <c r="F508" s="2">
        <v>44073</v>
      </c>
    </row>
    <row r="509" spans="1:6" x14ac:dyDescent="0.2">
      <c r="A509">
        <v>2019</v>
      </c>
      <c r="B509" t="s">
        <v>55</v>
      </c>
      <c r="C509" t="s">
        <v>28</v>
      </c>
      <c r="D509">
        <v>998</v>
      </c>
      <c r="E509" s="1">
        <v>12407</v>
      </c>
      <c r="F509" s="2">
        <v>41732</v>
      </c>
    </row>
    <row r="510" spans="1:6" x14ac:dyDescent="0.2">
      <c r="A510">
        <v>2019</v>
      </c>
      <c r="B510" t="s">
        <v>55</v>
      </c>
      <c r="C510" t="s">
        <v>29</v>
      </c>
      <c r="D510" s="1">
        <v>2100</v>
      </c>
      <c r="E510" s="1">
        <v>36949</v>
      </c>
      <c r="F510" s="2">
        <v>68427</v>
      </c>
    </row>
    <row r="511" spans="1:6" x14ac:dyDescent="0.2">
      <c r="A511">
        <v>2019</v>
      </c>
      <c r="B511" t="s">
        <v>55</v>
      </c>
      <c r="C511" t="s">
        <v>30</v>
      </c>
      <c r="D511" s="1">
        <v>3053</v>
      </c>
      <c r="E511" s="1">
        <v>31787</v>
      </c>
      <c r="F511" s="2">
        <v>42992</v>
      </c>
    </row>
    <row r="512" spans="1:6" x14ac:dyDescent="0.2">
      <c r="A512">
        <v>2019</v>
      </c>
      <c r="B512" t="s">
        <v>55</v>
      </c>
      <c r="C512" t="s">
        <v>31</v>
      </c>
      <c r="D512" s="1">
        <v>3378</v>
      </c>
      <c r="E512" s="1">
        <v>29828</v>
      </c>
      <c r="F512" s="2">
        <v>40862</v>
      </c>
    </row>
    <row r="513" spans="1:6" x14ac:dyDescent="0.2">
      <c r="A513">
        <v>2019</v>
      </c>
      <c r="B513" t="s">
        <v>55</v>
      </c>
      <c r="C513" t="s">
        <v>32</v>
      </c>
      <c r="D513" s="1">
        <v>1784</v>
      </c>
      <c r="E513" s="1">
        <v>25973</v>
      </c>
      <c r="F513" s="2">
        <v>97355</v>
      </c>
    </row>
    <row r="514" spans="1:6" x14ac:dyDescent="0.2">
      <c r="A514">
        <v>2019</v>
      </c>
      <c r="B514" t="s">
        <v>55</v>
      </c>
      <c r="C514" t="s">
        <v>33</v>
      </c>
      <c r="D514" s="1">
        <v>2531</v>
      </c>
      <c r="E514" s="1">
        <v>28532</v>
      </c>
      <c r="F514" s="2">
        <v>51860</v>
      </c>
    </row>
    <row r="515" spans="1:6" x14ac:dyDescent="0.2">
      <c r="A515">
        <v>2019</v>
      </c>
      <c r="B515" t="s">
        <v>55</v>
      </c>
      <c r="C515" t="s">
        <v>34</v>
      </c>
      <c r="D515" s="1">
        <v>4402</v>
      </c>
      <c r="E515" s="1">
        <v>56786</v>
      </c>
      <c r="F515" s="2">
        <v>91249</v>
      </c>
    </row>
    <row r="516" spans="1:6" x14ac:dyDescent="0.2">
      <c r="A516">
        <v>2019</v>
      </c>
      <c r="B516" t="s">
        <v>55</v>
      </c>
      <c r="C516" t="s">
        <v>35</v>
      </c>
      <c r="D516" s="1">
        <v>4633</v>
      </c>
      <c r="E516" s="1">
        <v>54550</v>
      </c>
      <c r="F516" s="2">
        <v>37586</v>
      </c>
    </row>
    <row r="517" spans="1:6" x14ac:dyDescent="0.2">
      <c r="A517">
        <v>2019</v>
      </c>
      <c r="B517" t="s">
        <v>55</v>
      </c>
      <c r="C517" t="s">
        <v>36</v>
      </c>
      <c r="D517" s="1">
        <v>3616</v>
      </c>
      <c r="E517" s="1">
        <v>52904</v>
      </c>
      <c r="F517" s="2">
        <v>65014</v>
      </c>
    </row>
    <row r="518" spans="1:6" x14ac:dyDescent="0.2">
      <c r="A518">
        <v>2019</v>
      </c>
      <c r="B518" t="s">
        <v>55</v>
      </c>
      <c r="C518" t="s">
        <v>37</v>
      </c>
      <c r="D518">
        <v>198</v>
      </c>
      <c r="E518" s="1">
        <v>1121</v>
      </c>
      <c r="F518" s="2">
        <v>39917</v>
      </c>
    </row>
    <row r="519" spans="1:6" x14ac:dyDescent="0.2">
      <c r="A519">
        <v>2019</v>
      </c>
      <c r="B519" t="s">
        <v>55</v>
      </c>
      <c r="C519" t="s">
        <v>38</v>
      </c>
      <c r="D519" s="1">
        <v>1345</v>
      </c>
      <c r="E519" s="1">
        <v>12552</v>
      </c>
      <c r="F519" s="2">
        <v>43952</v>
      </c>
    </row>
    <row r="520" spans="1:6" x14ac:dyDescent="0.2">
      <c r="A520">
        <v>2019</v>
      </c>
      <c r="B520" t="s">
        <v>55</v>
      </c>
      <c r="C520" t="s">
        <v>39</v>
      </c>
      <c r="D520" s="1">
        <v>1063</v>
      </c>
      <c r="E520" s="1">
        <v>6986</v>
      </c>
      <c r="F520" s="2">
        <v>43642</v>
      </c>
    </row>
    <row r="521" spans="1:6" x14ac:dyDescent="0.2">
      <c r="A521">
        <v>2019</v>
      </c>
      <c r="B521" t="s">
        <v>55</v>
      </c>
      <c r="C521" t="s">
        <v>40</v>
      </c>
      <c r="D521" s="1">
        <v>1107</v>
      </c>
      <c r="E521" s="1">
        <v>11568</v>
      </c>
      <c r="F521" s="2">
        <v>46865</v>
      </c>
    </row>
    <row r="522" spans="1:6" x14ac:dyDescent="0.2">
      <c r="A522">
        <v>2019</v>
      </c>
      <c r="B522" t="s">
        <v>55</v>
      </c>
      <c r="C522" t="s">
        <v>41</v>
      </c>
      <c r="D522" s="1">
        <v>19971</v>
      </c>
      <c r="E522" s="1">
        <v>307800</v>
      </c>
      <c r="F522" s="2">
        <v>114918</v>
      </c>
    </row>
    <row r="523" spans="1:6" x14ac:dyDescent="0.2">
      <c r="A523">
        <v>2019</v>
      </c>
      <c r="B523" t="s">
        <v>55</v>
      </c>
      <c r="C523" t="s">
        <v>42</v>
      </c>
      <c r="D523" s="1">
        <v>1032</v>
      </c>
      <c r="E523" s="1">
        <v>15160</v>
      </c>
      <c r="F523" s="2">
        <v>63604</v>
      </c>
    </row>
    <row r="524" spans="1:6" x14ac:dyDescent="0.2">
      <c r="A524">
        <v>2019</v>
      </c>
      <c r="B524" t="s">
        <v>55</v>
      </c>
      <c r="C524" t="s">
        <v>43</v>
      </c>
      <c r="D524">
        <v>564</v>
      </c>
      <c r="E524" s="1">
        <v>4130</v>
      </c>
      <c r="F524" s="2">
        <v>39607</v>
      </c>
    </row>
    <row r="525" spans="1:6" x14ac:dyDescent="0.2">
      <c r="A525">
        <v>2019</v>
      </c>
      <c r="B525" t="s">
        <v>55</v>
      </c>
      <c r="C525" t="s">
        <v>44</v>
      </c>
      <c r="D525" s="1">
        <v>2095</v>
      </c>
      <c r="E525" s="1">
        <v>18691</v>
      </c>
      <c r="F525" s="2">
        <v>48704</v>
      </c>
    </row>
    <row r="526" spans="1:6" x14ac:dyDescent="0.2">
      <c r="A526">
        <v>2019</v>
      </c>
      <c r="B526" t="s">
        <v>55</v>
      </c>
      <c r="C526" t="s">
        <v>45</v>
      </c>
      <c r="D526" s="1">
        <v>7117</v>
      </c>
      <c r="E526" s="1">
        <v>105362</v>
      </c>
      <c r="F526" s="2">
        <v>34547</v>
      </c>
    </row>
    <row r="527" spans="1:6" x14ac:dyDescent="0.2">
      <c r="A527">
        <v>2019</v>
      </c>
      <c r="B527" t="s">
        <v>55</v>
      </c>
      <c r="C527" t="s">
        <v>46</v>
      </c>
      <c r="D527" s="1">
        <v>1166</v>
      </c>
      <c r="E527" s="1">
        <v>23333</v>
      </c>
      <c r="F527" s="2">
        <v>80470</v>
      </c>
    </row>
    <row r="528" spans="1:6" x14ac:dyDescent="0.2">
      <c r="A528">
        <v>2019</v>
      </c>
      <c r="B528" t="s">
        <v>55</v>
      </c>
      <c r="C528" t="s">
        <v>47</v>
      </c>
      <c r="D528" s="1">
        <v>2876</v>
      </c>
      <c r="E528" s="1">
        <v>31424</v>
      </c>
      <c r="F528" s="2">
        <v>40225</v>
      </c>
    </row>
    <row r="529" spans="1:6" x14ac:dyDescent="0.2">
      <c r="A529">
        <v>2019</v>
      </c>
      <c r="B529" t="s">
        <v>55</v>
      </c>
      <c r="C529" t="s">
        <v>48</v>
      </c>
      <c r="D529" s="1">
        <v>1463</v>
      </c>
      <c r="E529" s="1">
        <v>23524</v>
      </c>
      <c r="F529" s="2">
        <v>86467</v>
      </c>
    </row>
    <row r="530" spans="1:6" x14ac:dyDescent="0.2">
      <c r="A530">
        <v>2019</v>
      </c>
      <c r="B530" t="s">
        <v>51</v>
      </c>
      <c r="C530" t="s">
        <v>1</v>
      </c>
      <c r="D530" s="1">
        <v>10069</v>
      </c>
      <c r="E530" s="1">
        <v>93619</v>
      </c>
      <c r="F530" s="2">
        <v>56141</v>
      </c>
    </row>
    <row r="531" spans="1:6" x14ac:dyDescent="0.2">
      <c r="A531">
        <v>2019</v>
      </c>
      <c r="B531" t="s">
        <v>51</v>
      </c>
      <c r="C531" t="s">
        <v>2</v>
      </c>
      <c r="D531" s="1">
        <v>13677</v>
      </c>
      <c r="E531" s="1">
        <v>171309</v>
      </c>
      <c r="F531" s="2">
        <v>58621</v>
      </c>
    </row>
    <row r="532" spans="1:6" x14ac:dyDescent="0.2">
      <c r="A532">
        <v>2019</v>
      </c>
      <c r="B532" t="s">
        <v>51</v>
      </c>
      <c r="C532" t="s">
        <v>3</v>
      </c>
      <c r="D532" s="1">
        <v>7093</v>
      </c>
      <c r="E532" s="1">
        <v>52538</v>
      </c>
      <c r="F532" s="2">
        <v>49541</v>
      </c>
    </row>
    <row r="533" spans="1:6" x14ac:dyDescent="0.2">
      <c r="A533">
        <v>2019</v>
      </c>
      <c r="B533" t="s">
        <v>51</v>
      </c>
      <c r="C533" t="s">
        <v>4</v>
      </c>
      <c r="D533" s="1">
        <v>84247</v>
      </c>
      <c r="E533" s="1">
        <v>885668</v>
      </c>
      <c r="F533" s="2">
        <v>73343</v>
      </c>
    </row>
    <row r="534" spans="1:6" x14ac:dyDescent="0.2">
      <c r="A534">
        <v>2019</v>
      </c>
      <c r="B534" t="s">
        <v>51</v>
      </c>
      <c r="C534" t="s">
        <v>5</v>
      </c>
      <c r="D534" s="1">
        <v>20430</v>
      </c>
      <c r="E534" s="1">
        <v>178880</v>
      </c>
      <c r="F534" s="2">
        <v>64603</v>
      </c>
    </row>
    <row r="535" spans="1:6" x14ac:dyDescent="0.2">
      <c r="A535">
        <v>2019</v>
      </c>
      <c r="B535" t="s">
        <v>51</v>
      </c>
      <c r="C535" t="s">
        <v>6</v>
      </c>
      <c r="D535" s="1">
        <v>9496</v>
      </c>
      <c r="E535" s="1">
        <v>59731</v>
      </c>
      <c r="F535" s="2">
        <v>72413</v>
      </c>
    </row>
    <row r="536" spans="1:6" x14ac:dyDescent="0.2">
      <c r="A536">
        <v>2019</v>
      </c>
      <c r="B536" t="s">
        <v>51</v>
      </c>
      <c r="C536" t="s">
        <v>7</v>
      </c>
      <c r="D536" s="1">
        <v>3007</v>
      </c>
      <c r="E536" s="1">
        <v>22909</v>
      </c>
      <c r="F536" s="2">
        <v>62481</v>
      </c>
    </row>
    <row r="537" spans="1:6" x14ac:dyDescent="0.2">
      <c r="A537">
        <v>2019</v>
      </c>
      <c r="B537" t="s">
        <v>51</v>
      </c>
      <c r="C537" t="s">
        <v>8</v>
      </c>
      <c r="D537" s="1">
        <v>74711</v>
      </c>
      <c r="E537" s="1">
        <v>563526</v>
      </c>
      <c r="F537" s="2">
        <v>52893</v>
      </c>
    </row>
    <row r="538" spans="1:6" x14ac:dyDescent="0.2">
      <c r="A538">
        <v>2019</v>
      </c>
      <c r="B538" t="s">
        <v>51</v>
      </c>
      <c r="C538" t="s">
        <v>9</v>
      </c>
      <c r="D538" s="1">
        <v>21408</v>
      </c>
      <c r="E538" s="1">
        <v>203951</v>
      </c>
      <c r="F538" s="2">
        <v>63683</v>
      </c>
    </row>
    <row r="539" spans="1:6" x14ac:dyDescent="0.2">
      <c r="A539">
        <v>2019</v>
      </c>
      <c r="B539" t="s">
        <v>51</v>
      </c>
      <c r="C539" t="s">
        <v>10</v>
      </c>
      <c r="D539" s="1">
        <v>8175</v>
      </c>
      <c r="E539" s="1">
        <v>50684</v>
      </c>
      <c r="F539" s="2">
        <v>46258</v>
      </c>
    </row>
    <row r="540" spans="1:6" x14ac:dyDescent="0.2">
      <c r="A540">
        <v>2019</v>
      </c>
      <c r="B540" t="s">
        <v>51</v>
      </c>
      <c r="C540" t="s">
        <v>11</v>
      </c>
      <c r="D540" s="1">
        <v>32686</v>
      </c>
      <c r="E540" s="1">
        <v>227968</v>
      </c>
      <c r="F540" s="2">
        <v>73799</v>
      </c>
    </row>
    <row r="541" spans="1:6" x14ac:dyDescent="0.2">
      <c r="A541">
        <v>2019</v>
      </c>
      <c r="B541" t="s">
        <v>51</v>
      </c>
      <c r="C541" t="s">
        <v>12</v>
      </c>
      <c r="D541" s="1">
        <v>15232</v>
      </c>
      <c r="E541" s="1">
        <v>145851</v>
      </c>
      <c r="F541" s="2">
        <v>60057</v>
      </c>
    </row>
    <row r="542" spans="1:6" x14ac:dyDescent="0.2">
      <c r="A542">
        <v>2019</v>
      </c>
      <c r="B542" t="s">
        <v>51</v>
      </c>
      <c r="C542" t="s">
        <v>13</v>
      </c>
      <c r="D542" s="1">
        <v>9462</v>
      </c>
      <c r="E542" s="1">
        <v>78134</v>
      </c>
      <c r="F542" s="2">
        <v>58962</v>
      </c>
    </row>
    <row r="543" spans="1:6" x14ac:dyDescent="0.2">
      <c r="A543">
        <v>2019</v>
      </c>
      <c r="B543" t="s">
        <v>51</v>
      </c>
      <c r="C543" t="s">
        <v>14</v>
      </c>
      <c r="D543" s="1">
        <v>7399</v>
      </c>
      <c r="E543" s="1">
        <v>63735</v>
      </c>
      <c r="F543" s="2">
        <v>57030</v>
      </c>
    </row>
    <row r="544" spans="1:6" x14ac:dyDescent="0.2">
      <c r="A544">
        <v>2019</v>
      </c>
      <c r="B544" t="s">
        <v>51</v>
      </c>
      <c r="C544" t="s">
        <v>15</v>
      </c>
      <c r="D544" s="1">
        <v>9517</v>
      </c>
      <c r="E544" s="1">
        <v>80463</v>
      </c>
      <c r="F544" s="2">
        <v>55601</v>
      </c>
    </row>
    <row r="545" spans="1:6" x14ac:dyDescent="0.2">
      <c r="A545">
        <v>2019</v>
      </c>
      <c r="B545" t="s">
        <v>51</v>
      </c>
      <c r="C545" t="s">
        <v>16</v>
      </c>
      <c r="D545" s="1">
        <v>10991</v>
      </c>
      <c r="E545" s="1">
        <v>142033</v>
      </c>
      <c r="F545" s="2">
        <v>64940</v>
      </c>
    </row>
    <row r="546" spans="1:6" x14ac:dyDescent="0.2">
      <c r="A546">
        <v>2019</v>
      </c>
      <c r="B546" t="s">
        <v>51</v>
      </c>
      <c r="C546" t="s">
        <v>17</v>
      </c>
      <c r="D546" s="1">
        <v>5605</v>
      </c>
      <c r="E546" s="1">
        <v>29987</v>
      </c>
      <c r="F546" s="2">
        <v>51654</v>
      </c>
    </row>
    <row r="547" spans="1:6" x14ac:dyDescent="0.2">
      <c r="A547">
        <v>2019</v>
      </c>
      <c r="B547" t="s">
        <v>51</v>
      </c>
      <c r="C547" t="s">
        <v>18</v>
      </c>
      <c r="D547" s="1">
        <v>16694</v>
      </c>
      <c r="E547" s="1">
        <v>166132</v>
      </c>
      <c r="F547" s="2">
        <v>67799</v>
      </c>
    </row>
    <row r="548" spans="1:6" x14ac:dyDescent="0.2">
      <c r="A548">
        <v>2019</v>
      </c>
      <c r="B548" t="s">
        <v>51</v>
      </c>
      <c r="C548" t="s">
        <v>19</v>
      </c>
      <c r="D548" s="1">
        <v>21309</v>
      </c>
      <c r="E548" s="1">
        <v>163062</v>
      </c>
      <c r="F548" s="2">
        <v>81436</v>
      </c>
    </row>
    <row r="549" spans="1:6" x14ac:dyDescent="0.2">
      <c r="A549">
        <v>2019</v>
      </c>
      <c r="B549" t="s">
        <v>51</v>
      </c>
      <c r="C549" t="s">
        <v>20</v>
      </c>
      <c r="D549" s="1">
        <v>21106</v>
      </c>
      <c r="E549" s="1">
        <v>173015</v>
      </c>
      <c r="F549" s="2">
        <v>63588</v>
      </c>
    </row>
    <row r="550" spans="1:6" x14ac:dyDescent="0.2">
      <c r="A550">
        <v>2019</v>
      </c>
      <c r="B550" t="s">
        <v>51</v>
      </c>
      <c r="C550" t="s">
        <v>21</v>
      </c>
      <c r="D550" s="1">
        <v>16700</v>
      </c>
      <c r="E550" s="1">
        <v>127092</v>
      </c>
      <c r="F550" s="2">
        <v>69734</v>
      </c>
    </row>
    <row r="551" spans="1:6" x14ac:dyDescent="0.2">
      <c r="A551">
        <v>2019</v>
      </c>
      <c r="B551" t="s">
        <v>51</v>
      </c>
      <c r="C551" t="s">
        <v>22</v>
      </c>
      <c r="D551" s="1">
        <v>5771</v>
      </c>
      <c r="E551" s="1">
        <v>44543</v>
      </c>
      <c r="F551" s="2">
        <v>50925</v>
      </c>
    </row>
    <row r="552" spans="1:6" x14ac:dyDescent="0.2">
      <c r="A552">
        <v>2019</v>
      </c>
      <c r="B552" t="s">
        <v>51</v>
      </c>
      <c r="C552" t="s">
        <v>23</v>
      </c>
      <c r="D552" s="1">
        <v>15133</v>
      </c>
      <c r="E552" s="1">
        <v>126641</v>
      </c>
      <c r="F552" s="2">
        <v>61762</v>
      </c>
    </row>
    <row r="553" spans="1:6" x14ac:dyDescent="0.2">
      <c r="A553">
        <v>2019</v>
      </c>
      <c r="B553" t="s">
        <v>51</v>
      </c>
      <c r="C553" t="s">
        <v>24</v>
      </c>
      <c r="D553" s="1">
        <v>6432</v>
      </c>
      <c r="E553" s="1">
        <v>29914</v>
      </c>
      <c r="F553" s="2">
        <v>53962</v>
      </c>
    </row>
    <row r="554" spans="1:6" x14ac:dyDescent="0.2">
      <c r="A554">
        <v>2019</v>
      </c>
      <c r="B554" t="s">
        <v>51</v>
      </c>
      <c r="C554" t="s">
        <v>25</v>
      </c>
      <c r="D554" s="1">
        <v>7038</v>
      </c>
      <c r="E554" s="1">
        <v>53732</v>
      </c>
      <c r="F554" s="2">
        <v>53794</v>
      </c>
    </row>
    <row r="555" spans="1:6" x14ac:dyDescent="0.2">
      <c r="A555">
        <v>2019</v>
      </c>
      <c r="B555" t="s">
        <v>51</v>
      </c>
      <c r="C555" t="s">
        <v>26</v>
      </c>
      <c r="D555" s="1">
        <v>5852</v>
      </c>
      <c r="E555" s="1">
        <v>95939</v>
      </c>
      <c r="F555" s="2">
        <v>64365</v>
      </c>
    </row>
    <row r="556" spans="1:6" x14ac:dyDescent="0.2">
      <c r="A556">
        <v>2019</v>
      </c>
      <c r="B556" t="s">
        <v>51</v>
      </c>
      <c r="C556" t="s">
        <v>27</v>
      </c>
      <c r="D556" s="1">
        <v>4692</v>
      </c>
      <c r="E556" s="1">
        <v>27825</v>
      </c>
      <c r="F556" s="2">
        <v>64868</v>
      </c>
    </row>
    <row r="557" spans="1:6" x14ac:dyDescent="0.2">
      <c r="A557">
        <v>2019</v>
      </c>
      <c r="B557" t="s">
        <v>51</v>
      </c>
      <c r="C557" t="s">
        <v>28</v>
      </c>
      <c r="D557" s="1">
        <v>22556</v>
      </c>
      <c r="E557" s="1">
        <v>159462</v>
      </c>
      <c r="F557" s="2">
        <v>74644</v>
      </c>
    </row>
    <row r="558" spans="1:6" x14ac:dyDescent="0.2">
      <c r="A558">
        <v>2019</v>
      </c>
      <c r="B558" t="s">
        <v>51</v>
      </c>
      <c r="C558" t="s">
        <v>29</v>
      </c>
      <c r="D558" s="1">
        <v>5571</v>
      </c>
      <c r="E558" s="1">
        <v>50153</v>
      </c>
      <c r="F558" s="2">
        <v>52091</v>
      </c>
    </row>
    <row r="559" spans="1:6" x14ac:dyDescent="0.2">
      <c r="A559">
        <v>2019</v>
      </c>
      <c r="B559" t="s">
        <v>51</v>
      </c>
      <c r="C559" t="s">
        <v>30</v>
      </c>
      <c r="D559" s="1">
        <v>50432</v>
      </c>
      <c r="E559" s="1">
        <v>405650</v>
      </c>
      <c r="F559" s="2">
        <v>75570</v>
      </c>
    </row>
    <row r="560" spans="1:6" x14ac:dyDescent="0.2">
      <c r="A560">
        <v>2019</v>
      </c>
      <c r="B560" t="s">
        <v>51</v>
      </c>
      <c r="C560" t="s">
        <v>31</v>
      </c>
      <c r="D560" s="1">
        <v>27974</v>
      </c>
      <c r="E560" s="1">
        <v>231739</v>
      </c>
      <c r="F560" s="2">
        <v>56974</v>
      </c>
    </row>
    <row r="561" spans="1:6" x14ac:dyDescent="0.2">
      <c r="A561">
        <v>2019</v>
      </c>
      <c r="B561" t="s">
        <v>51</v>
      </c>
      <c r="C561" t="s">
        <v>32</v>
      </c>
      <c r="D561" s="1">
        <v>3692</v>
      </c>
      <c r="E561" s="1">
        <v>27961</v>
      </c>
      <c r="F561" s="2">
        <v>68153</v>
      </c>
    </row>
    <row r="562" spans="1:6" x14ac:dyDescent="0.2">
      <c r="A562">
        <v>2019</v>
      </c>
      <c r="B562" t="s">
        <v>51</v>
      </c>
      <c r="C562" t="s">
        <v>33</v>
      </c>
      <c r="D562" s="1">
        <v>23405</v>
      </c>
      <c r="E562" s="1">
        <v>226563</v>
      </c>
      <c r="F562" s="2">
        <v>62383</v>
      </c>
    </row>
    <row r="563" spans="1:6" x14ac:dyDescent="0.2">
      <c r="A563">
        <v>2019</v>
      </c>
      <c r="B563" t="s">
        <v>51</v>
      </c>
      <c r="C563" t="s">
        <v>34</v>
      </c>
      <c r="D563" s="1">
        <v>9801</v>
      </c>
      <c r="E563" s="1">
        <v>82834</v>
      </c>
      <c r="F563" s="2">
        <v>54435</v>
      </c>
    </row>
    <row r="564" spans="1:6" x14ac:dyDescent="0.2">
      <c r="A564">
        <v>2019</v>
      </c>
      <c r="B564" t="s">
        <v>51</v>
      </c>
      <c r="C564" t="s">
        <v>35</v>
      </c>
      <c r="D564" s="1">
        <v>14626</v>
      </c>
      <c r="E564" s="1">
        <v>108871</v>
      </c>
      <c r="F564" s="2">
        <v>63148</v>
      </c>
    </row>
    <row r="565" spans="1:6" x14ac:dyDescent="0.2">
      <c r="A565">
        <v>2019</v>
      </c>
      <c r="B565" t="s">
        <v>51</v>
      </c>
      <c r="C565" t="s">
        <v>36</v>
      </c>
      <c r="D565" s="1">
        <v>29139</v>
      </c>
      <c r="E565" s="1">
        <v>260895</v>
      </c>
      <c r="F565" s="2">
        <v>68612</v>
      </c>
    </row>
    <row r="566" spans="1:6" x14ac:dyDescent="0.2">
      <c r="A566">
        <v>2019</v>
      </c>
      <c r="B566" t="s">
        <v>51</v>
      </c>
      <c r="C566" t="s">
        <v>37</v>
      </c>
      <c r="D566" s="1">
        <v>3833</v>
      </c>
      <c r="E566" s="1">
        <v>19980</v>
      </c>
      <c r="F566" s="2">
        <v>63414</v>
      </c>
    </row>
    <row r="567" spans="1:6" x14ac:dyDescent="0.2">
      <c r="A567">
        <v>2019</v>
      </c>
      <c r="B567" t="s">
        <v>51</v>
      </c>
      <c r="C567" t="s">
        <v>38</v>
      </c>
      <c r="D567" s="1">
        <v>12956</v>
      </c>
      <c r="E567" s="1">
        <v>107028</v>
      </c>
      <c r="F567" s="2">
        <v>55230</v>
      </c>
    </row>
    <row r="568" spans="1:6" x14ac:dyDescent="0.2">
      <c r="A568">
        <v>2019</v>
      </c>
      <c r="B568" t="s">
        <v>51</v>
      </c>
      <c r="C568" t="s">
        <v>39</v>
      </c>
      <c r="D568" s="1">
        <v>3897</v>
      </c>
      <c r="E568" s="1">
        <v>23609</v>
      </c>
      <c r="F568" s="2">
        <v>50997</v>
      </c>
    </row>
    <row r="569" spans="1:6" x14ac:dyDescent="0.2">
      <c r="A569">
        <v>2019</v>
      </c>
      <c r="B569" t="s">
        <v>51</v>
      </c>
      <c r="C569" t="s">
        <v>40</v>
      </c>
      <c r="D569" s="1">
        <v>12487</v>
      </c>
      <c r="E569" s="1">
        <v>130126</v>
      </c>
      <c r="F569" s="2">
        <v>58777</v>
      </c>
    </row>
    <row r="570" spans="1:6" x14ac:dyDescent="0.2">
      <c r="A570">
        <v>2019</v>
      </c>
      <c r="B570" t="s">
        <v>51</v>
      </c>
      <c r="C570" t="s">
        <v>41</v>
      </c>
      <c r="D570" s="1">
        <v>53248</v>
      </c>
      <c r="E570" s="1">
        <v>774190</v>
      </c>
      <c r="F570" s="2">
        <v>67564</v>
      </c>
    </row>
    <row r="571" spans="1:6" x14ac:dyDescent="0.2">
      <c r="A571">
        <v>2019</v>
      </c>
      <c r="B571" t="s">
        <v>51</v>
      </c>
      <c r="C571" t="s">
        <v>42</v>
      </c>
      <c r="D571" s="1">
        <v>12212</v>
      </c>
      <c r="E571" s="1">
        <v>109486</v>
      </c>
      <c r="F571" s="2">
        <v>53428</v>
      </c>
    </row>
    <row r="572" spans="1:6" x14ac:dyDescent="0.2">
      <c r="A572">
        <v>2019</v>
      </c>
      <c r="B572" t="s">
        <v>51</v>
      </c>
      <c r="C572" t="s">
        <v>43</v>
      </c>
      <c r="D572" s="1">
        <v>2846</v>
      </c>
      <c r="E572" s="1">
        <v>15283</v>
      </c>
      <c r="F572" s="2">
        <v>52585</v>
      </c>
    </row>
    <row r="573" spans="1:6" x14ac:dyDescent="0.2">
      <c r="A573">
        <v>2019</v>
      </c>
      <c r="B573" t="s">
        <v>51</v>
      </c>
      <c r="C573" t="s">
        <v>44</v>
      </c>
      <c r="D573" s="1">
        <v>21468</v>
      </c>
      <c r="E573" s="1">
        <v>202134</v>
      </c>
      <c r="F573" s="2">
        <v>60504</v>
      </c>
    </row>
    <row r="574" spans="1:6" x14ac:dyDescent="0.2">
      <c r="A574">
        <v>2019</v>
      </c>
      <c r="B574" t="s">
        <v>51</v>
      </c>
      <c r="C574" t="s">
        <v>45</v>
      </c>
      <c r="D574" s="1">
        <v>26472</v>
      </c>
      <c r="E574" s="1">
        <v>205717</v>
      </c>
      <c r="F574" s="2">
        <v>67833</v>
      </c>
    </row>
    <row r="575" spans="1:6" x14ac:dyDescent="0.2">
      <c r="A575">
        <v>2019</v>
      </c>
      <c r="B575" t="s">
        <v>51</v>
      </c>
      <c r="C575" t="s">
        <v>46</v>
      </c>
      <c r="D575" s="1">
        <v>4338</v>
      </c>
      <c r="E575" s="1">
        <v>35459</v>
      </c>
      <c r="F575" s="2">
        <v>64460</v>
      </c>
    </row>
    <row r="576" spans="1:6" x14ac:dyDescent="0.2">
      <c r="A576">
        <v>2019</v>
      </c>
      <c r="B576" t="s">
        <v>51</v>
      </c>
      <c r="C576" t="s">
        <v>47</v>
      </c>
      <c r="D576" s="1">
        <v>14823</v>
      </c>
      <c r="E576" s="1">
        <v>124384</v>
      </c>
      <c r="F576" s="2">
        <v>63874</v>
      </c>
    </row>
    <row r="577" spans="1:6" x14ac:dyDescent="0.2">
      <c r="A577">
        <v>2019</v>
      </c>
      <c r="B577" t="s">
        <v>51</v>
      </c>
      <c r="C577" t="s">
        <v>48</v>
      </c>
      <c r="D577" s="1">
        <v>3427</v>
      </c>
      <c r="E577" s="1">
        <v>22875</v>
      </c>
      <c r="F577" s="2">
        <v>57417</v>
      </c>
    </row>
    <row r="578" spans="1:6" x14ac:dyDescent="0.2">
      <c r="A578">
        <v>2019</v>
      </c>
      <c r="B578" t="s">
        <v>52</v>
      </c>
      <c r="C578" t="s">
        <v>1</v>
      </c>
      <c r="D578" s="1">
        <v>5677</v>
      </c>
      <c r="E578" s="1">
        <v>268948</v>
      </c>
      <c r="F578" s="2">
        <v>58532</v>
      </c>
    </row>
    <row r="579" spans="1:6" x14ac:dyDescent="0.2">
      <c r="A579">
        <v>2019</v>
      </c>
      <c r="B579" t="s">
        <v>52</v>
      </c>
      <c r="C579" t="s">
        <v>2</v>
      </c>
      <c r="D579" s="1">
        <v>5157</v>
      </c>
      <c r="E579" s="1">
        <v>177610</v>
      </c>
      <c r="F579" s="2">
        <v>78966</v>
      </c>
    </row>
    <row r="580" spans="1:6" x14ac:dyDescent="0.2">
      <c r="A580">
        <v>2019</v>
      </c>
      <c r="B580" t="s">
        <v>52</v>
      </c>
      <c r="C580" t="s">
        <v>3</v>
      </c>
      <c r="D580" s="1">
        <v>2930</v>
      </c>
      <c r="E580" s="1">
        <v>162214</v>
      </c>
      <c r="F580" s="2">
        <v>49202</v>
      </c>
    </row>
    <row r="581" spans="1:6" x14ac:dyDescent="0.2">
      <c r="A581">
        <v>2019</v>
      </c>
      <c r="B581" t="s">
        <v>52</v>
      </c>
      <c r="C581" t="s">
        <v>4</v>
      </c>
      <c r="D581" s="1">
        <v>44539</v>
      </c>
      <c r="E581" s="1">
        <v>1322455</v>
      </c>
      <c r="F581" s="2">
        <v>98222</v>
      </c>
    </row>
    <row r="582" spans="1:6" x14ac:dyDescent="0.2">
      <c r="A582">
        <v>2019</v>
      </c>
      <c r="B582" t="s">
        <v>52</v>
      </c>
      <c r="C582" t="s">
        <v>5</v>
      </c>
      <c r="D582" s="1">
        <v>5849</v>
      </c>
      <c r="E582" s="1">
        <v>150109</v>
      </c>
      <c r="F582" s="2">
        <v>73935</v>
      </c>
    </row>
    <row r="583" spans="1:6" x14ac:dyDescent="0.2">
      <c r="A583">
        <v>2019</v>
      </c>
      <c r="B583" t="s">
        <v>52</v>
      </c>
      <c r="C583" t="s">
        <v>6</v>
      </c>
      <c r="D583" s="1">
        <v>4405</v>
      </c>
      <c r="E583" s="1">
        <v>161899</v>
      </c>
      <c r="F583" s="2">
        <v>85024</v>
      </c>
    </row>
    <row r="584" spans="1:6" x14ac:dyDescent="0.2">
      <c r="A584">
        <v>2019</v>
      </c>
      <c r="B584" t="s">
        <v>52</v>
      </c>
      <c r="C584" t="s">
        <v>7</v>
      </c>
      <c r="D584">
        <v>663</v>
      </c>
      <c r="E584" s="1">
        <v>27298</v>
      </c>
      <c r="F584" s="2">
        <v>66194</v>
      </c>
    </row>
    <row r="585" spans="1:6" x14ac:dyDescent="0.2">
      <c r="A585">
        <v>2019</v>
      </c>
      <c r="B585" t="s">
        <v>52</v>
      </c>
      <c r="C585" t="s">
        <v>8</v>
      </c>
      <c r="D585" s="1">
        <v>20799</v>
      </c>
      <c r="E585" s="1">
        <v>383956</v>
      </c>
      <c r="F585" s="2">
        <v>63877</v>
      </c>
    </row>
    <row r="586" spans="1:6" x14ac:dyDescent="0.2">
      <c r="A586">
        <v>2019</v>
      </c>
      <c r="B586" t="s">
        <v>52</v>
      </c>
      <c r="C586" t="s">
        <v>9</v>
      </c>
      <c r="D586" s="1">
        <v>10066</v>
      </c>
      <c r="E586" s="1">
        <v>404085</v>
      </c>
      <c r="F586" s="2">
        <v>58246</v>
      </c>
    </row>
    <row r="587" spans="1:6" x14ac:dyDescent="0.2">
      <c r="A587">
        <v>2019</v>
      </c>
      <c r="B587" t="s">
        <v>52</v>
      </c>
      <c r="C587" t="s">
        <v>10</v>
      </c>
      <c r="D587" s="1">
        <v>2680</v>
      </c>
      <c r="E587" s="1">
        <v>68404</v>
      </c>
      <c r="F587" s="2">
        <v>62480</v>
      </c>
    </row>
    <row r="588" spans="1:6" x14ac:dyDescent="0.2">
      <c r="A588">
        <v>2019</v>
      </c>
      <c r="B588" t="s">
        <v>52</v>
      </c>
      <c r="C588" t="s">
        <v>11</v>
      </c>
      <c r="D588" s="1">
        <v>18066</v>
      </c>
      <c r="E588" s="1">
        <v>585894</v>
      </c>
      <c r="F588" s="2">
        <v>72819</v>
      </c>
    </row>
    <row r="589" spans="1:6" x14ac:dyDescent="0.2">
      <c r="A589">
        <v>2019</v>
      </c>
      <c r="B589" t="s">
        <v>52</v>
      </c>
      <c r="C589" t="s">
        <v>12</v>
      </c>
      <c r="D589" s="1">
        <v>9083</v>
      </c>
      <c r="E589" s="1">
        <v>541099</v>
      </c>
      <c r="F589" s="2">
        <v>63320</v>
      </c>
    </row>
    <row r="590" spans="1:6" x14ac:dyDescent="0.2">
      <c r="A590">
        <v>2019</v>
      </c>
      <c r="B590" t="s">
        <v>52</v>
      </c>
      <c r="C590" t="s">
        <v>13</v>
      </c>
      <c r="D590" s="1">
        <v>4132</v>
      </c>
      <c r="E590" s="1">
        <v>226152</v>
      </c>
      <c r="F590" s="2">
        <v>60185</v>
      </c>
    </row>
    <row r="591" spans="1:6" x14ac:dyDescent="0.2">
      <c r="A591">
        <v>2019</v>
      </c>
      <c r="B591" t="s">
        <v>52</v>
      </c>
      <c r="C591" t="s">
        <v>14</v>
      </c>
      <c r="D591" s="1">
        <v>3105</v>
      </c>
      <c r="E591" s="1">
        <v>167196</v>
      </c>
      <c r="F591" s="2">
        <v>59652</v>
      </c>
    </row>
    <row r="592" spans="1:6" x14ac:dyDescent="0.2">
      <c r="A592">
        <v>2019</v>
      </c>
      <c r="B592" t="s">
        <v>52</v>
      </c>
      <c r="C592" t="s">
        <v>15</v>
      </c>
      <c r="D592" s="1">
        <v>4583</v>
      </c>
      <c r="E592" s="1">
        <v>252626</v>
      </c>
      <c r="F592" s="2">
        <v>61167</v>
      </c>
    </row>
    <row r="593" spans="1:6" x14ac:dyDescent="0.2">
      <c r="A593">
        <v>2019</v>
      </c>
      <c r="B593" t="s">
        <v>52</v>
      </c>
      <c r="C593" t="s">
        <v>16</v>
      </c>
      <c r="D593" s="1">
        <v>4453</v>
      </c>
      <c r="E593" s="1">
        <v>137729</v>
      </c>
      <c r="F593" s="2">
        <v>77600</v>
      </c>
    </row>
    <row r="594" spans="1:6" x14ac:dyDescent="0.2">
      <c r="A594">
        <v>2019</v>
      </c>
      <c r="B594" t="s">
        <v>52</v>
      </c>
      <c r="C594" t="s">
        <v>17</v>
      </c>
      <c r="D594" s="1">
        <v>1870</v>
      </c>
      <c r="E594" s="1">
        <v>53047</v>
      </c>
      <c r="F594" s="2">
        <v>57227</v>
      </c>
    </row>
    <row r="595" spans="1:6" x14ac:dyDescent="0.2">
      <c r="A595">
        <v>2019</v>
      </c>
      <c r="B595" t="s">
        <v>52</v>
      </c>
      <c r="C595" t="s">
        <v>18</v>
      </c>
      <c r="D595" s="1">
        <v>4145</v>
      </c>
      <c r="E595" s="1">
        <v>112273</v>
      </c>
      <c r="F595" s="2">
        <v>79016</v>
      </c>
    </row>
    <row r="596" spans="1:6" x14ac:dyDescent="0.2">
      <c r="A596">
        <v>2019</v>
      </c>
      <c r="B596" t="s">
        <v>52</v>
      </c>
      <c r="C596" t="s">
        <v>19</v>
      </c>
      <c r="D596" s="1">
        <v>6682</v>
      </c>
      <c r="E596" s="1">
        <v>244258</v>
      </c>
      <c r="F596" s="2">
        <v>89698</v>
      </c>
    </row>
    <row r="597" spans="1:6" x14ac:dyDescent="0.2">
      <c r="A597">
        <v>2019</v>
      </c>
      <c r="B597" t="s">
        <v>52</v>
      </c>
      <c r="C597" t="s">
        <v>20</v>
      </c>
      <c r="D597" s="1">
        <v>16948</v>
      </c>
      <c r="E597" s="1">
        <v>625676</v>
      </c>
      <c r="F597" s="2">
        <v>68465</v>
      </c>
    </row>
    <row r="598" spans="1:6" x14ac:dyDescent="0.2">
      <c r="A598">
        <v>2019</v>
      </c>
      <c r="B598" t="s">
        <v>52</v>
      </c>
      <c r="C598" t="s">
        <v>21</v>
      </c>
      <c r="D598" s="1">
        <v>8265</v>
      </c>
      <c r="E598" s="1">
        <v>324018</v>
      </c>
      <c r="F598" s="2">
        <v>68082</v>
      </c>
    </row>
    <row r="599" spans="1:6" x14ac:dyDescent="0.2">
      <c r="A599">
        <v>2019</v>
      </c>
      <c r="B599" t="s">
        <v>52</v>
      </c>
      <c r="C599" t="s">
        <v>22</v>
      </c>
      <c r="D599" s="1">
        <v>2396</v>
      </c>
      <c r="E599" s="1">
        <v>146775</v>
      </c>
      <c r="F599" s="2">
        <v>50065</v>
      </c>
    </row>
    <row r="600" spans="1:6" x14ac:dyDescent="0.2">
      <c r="A600">
        <v>2019</v>
      </c>
      <c r="B600" t="s">
        <v>52</v>
      </c>
      <c r="C600" t="s">
        <v>23</v>
      </c>
      <c r="D600" s="1">
        <v>6681</v>
      </c>
      <c r="E600" s="1">
        <v>277104</v>
      </c>
      <c r="F600" s="2">
        <v>59758</v>
      </c>
    </row>
    <row r="601" spans="1:6" x14ac:dyDescent="0.2">
      <c r="A601">
        <v>2019</v>
      </c>
      <c r="B601" t="s">
        <v>52</v>
      </c>
      <c r="C601" t="s">
        <v>24</v>
      </c>
      <c r="D601" s="1">
        <v>1625</v>
      </c>
      <c r="E601" s="1">
        <v>20972</v>
      </c>
      <c r="F601" s="2">
        <v>51666</v>
      </c>
    </row>
    <row r="602" spans="1:6" x14ac:dyDescent="0.2">
      <c r="A602">
        <v>2019</v>
      </c>
      <c r="B602" t="s">
        <v>52</v>
      </c>
      <c r="C602" t="s">
        <v>25</v>
      </c>
      <c r="D602" s="1">
        <v>1974</v>
      </c>
      <c r="E602" s="1">
        <v>99914</v>
      </c>
      <c r="F602" s="2">
        <v>52716</v>
      </c>
    </row>
    <row r="603" spans="1:6" x14ac:dyDescent="0.2">
      <c r="A603">
        <v>2019</v>
      </c>
      <c r="B603" t="s">
        <v>52</v>
      </c>
      <c r="C603" t="s">
        <v>26</v>
      </c>
      <c r="D603" s="1">
        <v>2069</v>
      </c>
      <c r="E603" s="1">
        <v>59279</v>
      </c>
      <c r="F603" s="2">
        <v>59498</v>
      </c>
    </row>
    <row r="604" spans="1:6" x14ac:dyDescent="0.2">
      <c r="A604">
        <v>2019</v>
      </c>
      <c r="B604" t="s">
        <v>52</v>
      </c>
      <c r="C604" t="s">
        <v>27</v>
      </c>
      <c r="D604" s="1">
        <v>2012</v>
      </c>
      <c r="E604" s="1">
        <v>71459</v>
      </c>
      <c r="F604" s="2">
        <v>73007</v>
      </c>
    </row>
    <row r="605" spans="1:6" x14ac:dyDescent="0.2">
      <c r="A605">
        <v>2019</v>
      </c>
      <c r="B605" t="s">
        <v>52</v>
      </c>
      <c r="C605" t="s">
        <v>28</v>
      </c>
      <c r="D605" s="1">
        <v>8994</v>
      </c>
      <c r="E605" s="1">
        <v>249464</v>
      </c>
      <c r="F605" s="2">
        <v>81649</v>
      </c>
    </row>
    <row r="606" spans="1:6" x14ac:dyDescent="0.2">
      <c r="A606">
        <v>2019</v>
      </c>
      <c r="B606" t="s">
        <v>52</v>
      </c>
      <c r="C606" t="s">
        <v>29</v>
      </c>
      <c r="D606" s="1">
        <v>1810</v>
      </c>
      <c r="E606" s="1">
        <v>28514</v>
      </c>
      <c r="F606" s="2">
        <v>55737</v>
      </c>
    </row>
    <row r="607" spans="1:6" x14ac:dyDescent="0.2">
      <c r="A607">
        <v>2019</v>
      </c>
      <c r="B607" t="s">
        <v>52</v>
      </c>
      <c r="C607" t="s">
        <v>30</v>
      </c>
      <c r="D607" s="1">
        <v>16457</v>
      </c>
      <c r="E607" s="1">
        <v>437040</v>
      </c>
      <c r="F607" s="2">
        <v>69154</v>
      </c>
    </row>
    <row r="608" spans="1:6" x14ac:dyDescent="0.2">
      <c r="A608">
        <v>2019</v>
      </c>
      <c r="B608" t="s">
        <v>52</v>
      </c>
      <c r="C608" t="s">
        <v>31</v>
      </c>
      <c r="D608" s="1">
        <v>10247</v>
      </c>
      <c r="E608" s="1">
        <v>477086</v>
      </c>
      <c r="F608" s="2">
        <v>61095</v>
      </c>
    </row>
    <row r="609" spans="1:6" x14ac:dyDescent="0.2">
      <c r="A609">
        <v>2019</v>
      </c>
      <c r="B609" t="s">
        <v>52</v>
      </c>
      <c r="C609" t="s">
        <v>32</v>
      </c>
      <c r="D609">
        <v>808</v>
      </c>
      <c r="E609" s="1">
        <v>26471</v>
      </c>
      <c r="F609" s="2">
        <v>55179</v>
      </c>
    </row>
    <row r="610" spans="1:6" x14ac:dyDescent="0.2">
      <c r="A610">
        <v>2019</v>
      </c>
      <c r="B610" t="s">
        <v>52</v>
      </c>
      <c r="C610" t="s">
        <v>33</v>
      </c>
      <c r="D610" s="1">
        <v>15486</v>
      </c>
      <c r="E610" s="1">
        <v>700786</v>
      </c>
      <c r="F610" s="2">
        <v>62878</v>
      </c>
    </row>
    <row r="611" spans="1:6" x14ac:dyDescent="0.2">
      <c r="A611">
        <v>2019</v>
      </c>
      <c r="B611" t="s">
        <v>52</v>
      </c>
      <c r="C611" t="s">
        <v>34</v>
      </c>
      <c r="D611" s="1">
        <v>4213</v>
      </c>
      <c r="E611" s="1">
        <v>140812</v>
      </c>
      <c r="F611" s="2">
        <v>59951</v>
      </c>
    </row>
    <row r="612" spans="1:6" x14ac:dyDescent="0.2">
      <c r="A612">
        <v>2019</v>
      </c>
      <c r="B612" t="s">
        <v>52</v>
      </c>
      <c r="C612" t="s">
        <v>35</v>
      </c>
      <c r="D612" s="1">
        <v>6396</v>
      </c>
      <c r="E612" s="1">
        <v>197626</v>
      </c>
      <c r="F612" s="2">
        <v>71436</v>
      </c>
    </row>
    <row r="613" spans="1:6" x14ac:dyDescent="0.2">
      <c r="A613">
        <v>2019</v>
      </c>
      <c r="B613" t="s">
        <v>52</v>
      </c>
      <c r="C613" t="s">
        <v>36</v>
      </c>
      <c r="D613" s="1">
        <v>14432</v>
      </c>
      <c r="E613" s="1">
        <v>574751</v>
      </c>
      <c r="F613" s="2">
        <v>64231</v>
      </c>
    </row>
    <row r="614" spans="1:6" x14ac:dyDescent="0.2">
      <c r="A614">
        <v>2019</v>
      </c>
      <c r="B614" t="s">
        <v>52</v>
      </c>
      <c r="C614" t="s">
        <v>37</v>
      </c>
      <c r="D614" s="1">
        <v>1636</v>
      </c>
      <c r="E614" s="1">
        <v>39736</v>
      </c>
      <c r="F614" s="2">
        <v>60286</v>
      </c>
    </row>
    <row r="615" spans="1:6" x14ac:dyDescent="0.2">
      <c r="A615">
        <v>2019</v>
      </c>
      <c r="B615" t="s">
        <v>52</v>
      </c>
      <c r="C615" t="s">
        <v>38</v>
      </c>
      <c r="D615" s="1">
        <v>6414</v>
      </c>
      <c r="E615" s="1">
        <v>258252</v>
      </c>
      <c r="F615" s="2">
        <v>60850</v>
      </c>
    </row>
    <row r="616" spans="1:6" x14ac:dyDescent="0.2">
      <c r="A616">
        <v>2019</v>
      </c>
      <c r="B616" t="s">
        <v>52</v>
      </c>
      <c r="C616" t="s">
        <v>39</v>
      </c>
      <c r="D616" s="1">
        <v>1067</v>
      </c>
      <c r="E616" s="1">
        <v>44972</v>
      </c>
      <c r="F616" s="2">
        <v>50219</v>
      </c>
    </row>
    <row r="617" spans="1:6" x14ac:dyDescent="0.2">
      <c r="A617">
        <v>2019</v>
      </c>
      <c r="B617" t="s">
        <v>52</v>
      </c>
      <c r="C617" t="s">
        <v>40</v>
      </c>
      <c r="D617" s="1">
        <v>7272</v>
      </c>
      <c r="E617" s="1">
        <v>354961</v>
      </c>
      <c r="F617" s="2">
        <v>60305</v>
      </c>
    </row>
    <row r="618" spans="1:6" x14ac:dyDescent="0.2">
      <c r="A618">
        <v>2019</v>
      </c>
      <c r="B618" t="s">
        <v>52</v>
      </c>
      <c r="C618" t="s">
        <v>41</v>
      </c>
      <c r="D618" s="1">
        <v>25577</v>
      </c>
      <c r="E618" s="1">
        <v>905953</v>
      </c>
      <c r="F618" s="2">
        <v>79766</v>
      </c>
    </row>
    <row r="619" spans="1:6" x14ac:dyDescent="0.2">
      <c r="A619">
        <v>2019</v>
      </c>
      <c r="B619" t="s">
        <v>52</v>
      </c>
      <c r="C619" t="s">
        <v>42</v>
      </c>
      <c r="D619" s="1">
        <v>4547</v>
      </c>
      <c r="E619" s="1">
        <v>136085</v>
      </c>
      <c r="F619" s="2">
        <v>59426</v>
      </c>
    </row>
    <row r="620" spans="1:6" x14ac:dyDescent="0.2">
      <c r="A620">
        <v>2019</v>
      </c>
      <c r="B620" t="s">
        <v>52</v>
      </c>
      <c r="C620" t="s">
        <v>43</v>
      </c>
      <c r="D620" s="1">
        <v>1108</v>
      </c>
      <c r="E620" s="1">
        <v>30091</v>
      </c>
      <c r="F620" s="2">
        <v>60807</v>
      </c>
    </row>
    <row r="621" spans="1:6" x14ac:dyDescent="0.2">
      <c r="A621">
        <v>2019</v>
      </c>
      <c r="B621" t="s">
        <v>52</v>
      </c>
      <c r="C621" t="s">
        <v>44</v>
      </c>
      <c r="D621" s="1">
        <v>6864</v>
      </c>
      <c r="E621" s="1">
        <v>242160</v>
      </c>
      <c r="F621" s="2">
        <v>61341</v>
      </c>
    </row>
    <row r="622" spans="1:6" x14ac:dyDescent="0.2">
      <c r="A622">
        <v>2019</v>
      </c>
      <c r="B622" t="s">
        <v>52</v>
      </c>
      <c r="C622" t="s">
        <v>45</v>
      </c>
      <c r="D622" s="1">
        <v>7824</v>
      </c>
      <c r="E622" s="1">
        <v>290326</v>
      </c>
      <c r="F622" s="2">
        <v>81228</v>
      </c>
    </row>
    <row r="623" spans="1:6" x14ac:dyDescent="0.2">
      <c r="A623">
        <v>2019</v>
      </c>
      <c r="B623" t="s">
        <v>52</v>
      </c>
      <c r="C623" t="s">
        <v>46</v>
      </c>
      <c r="D623" s="1">
        <v>1251</v>
      </c>
      <c r="E623" s="1">
        <v>46979</v>
      </c>
      <c r="F623" s="2">
        <v>61074</v>
      </c>
    </row>
    <row r="624" spans="1:6" x14ac:dyDescent="0.2">
      <c r="A624">
        <v>2019</v>
      </c>
      <c r="B624" t="s">
        <v>52</v>
      </c>
      <c r="C624" t="s">
        <v>47</v>
      </c>
      <c r="D624" s="1">
        <v>9333</v>
      </c>
      <c r="E624" s="1">
        <v>483196</v>
      </c>
      <c r="F624" s="2">
        <v>59083</v>
      </c>
    </row>
    <row r="625" spans="1:6" x14ac:dyDescent="0.2">
      <c r="A625">
        <v>2019</v>
      </c>
      <c r="B625" t="s">
        <v>52</v>
      </c>
      <c r="C625" t="s">
        <v>48</v>
      </c>
      <c r="D625">
        <v>615</v>
      </c>
      <c r="E625" s="1">
        <v>10043</v>
      </c>
      <c r="F625" s="2">
        <v>68738</v>
      </c>
    </row>
    <row r="626" spans="1:6" x14ac:dyDescent="0.2">
      <c r="A626">
        <v>2019</v>
      </c>
      <c r="B626" t="s">
        <v>54</v>
      </c>
      <c r="C626" t="s">
        <v>1</v>
      </c>
      <c r="D626" s="1">
        <v>32423</v>
      </c>
      <c r="E626" s="1">
        <v>380193</v>
      </c>
      <c r="F626" s="2">
        <v>43426</v>
      </c>
    </row>
    <row r="627" spans="1:6" x14ac:dyDescent="0.2">
      <c r="A627">
        <v>2019</v>
      </c>
      <c r="B627" t="s">
        <v>54</v>
      </c>
      <c r="C627" t="s">
        <v>2</v>
      </c>
      <c r="D627" s="1">
        <v>33190</v>
      </c>
      <c r="E627" s="1">
        <v>541793</v>
      </c>
      <c r="F627" s="2">
        <v>48023</v>
      </c>
    </row>
    <row r="628" spans="1:6" x14ac:dyDescent="0.2">
      <c r="A628">
        <v>2019</v>
      </c>
      <c r="B628" t="s">
        <v>54</v>
      </c>
      <c r="C628" t="s">
        <v>3</v>
      </c>
      <c r="D628" s="1">
        <v>21821</v>
      </c>
      <c r="E628" s="1">
        <v>248631</v>
      </c>
      <c r="F628" s="2">
        <v>42897</v>
      </c>
    </row>
    <row r="629" spans="1:6" x14ac:dyDescent="0.2">
      <c r="A629">
        <v>2019</v>
      </c>
      <c r="B629" t="s">
        <v>54</v>
      </c>
      <c r="C629" t="s">
        <v>4</v>
      </c>
      <c r="D629" s="1">
        <v>198955</v>
      </c>
      <c r="E629" s="1">
        <v>3042089</v>
      </c>
      <c r="F629" s="2">
        <v>54908</v>
      </c>
    </row>
    <row r="630" spans="1:6" x14ac:dyDescent="0.2">
      <c r="A630">
        <v>2019</v>
      </c>
      <c r="B630" t="s">
        <v>54</v>
      </c>
      <c r="C630" t="s">
        <v>5</v>
      </c>
      <c r="D630" s="1">
        <v>36041</v>
      </c>
      <c r="E630" s="1">
        <v>474011</v>
      </c>
      <c r="F630" s="2">
        <v>52675</v>
      </c>
    </row>
    <row r="631" spans="1:6" x14ac:dyDescent="0.2">
      <c r="A631">
        <v>2019</v>
      </c>
      <c r="B631" t="s">
        <v>54</v>
      </c>
      <c r="C631" t="s">
        <v>6</v>
      </c>
      <c r="D631" s="1">
        <v>24868</v>
      </c>
      <c r="E631" s="1">
        <v>291966</v>
      </c>
      <c r="F631" s="2">
        <v>52540</v>
      </c>
    </row>
    <row r="632" spans="1:6" x14ac:dyDescent="0.2">
      <c r="A632">
        <v>2019</v>
      </c>
      <c r="B632" t="s">
        <v>54</v>
      </c>
      <c r="C632" t="s">
        <v>7</v>
      </c>
      <c r="D632" s="1">
        <v>7005</v>
      </c>
      <c r="E632" s="1">
        <v>79487</v>
      </c>
      <c r="F632" s="2">
        <v>42440</v>
      </c>
    </row>
    <row r="633" spans="1:6" x14ac:dyDescent="0.2">
      <c r="A633">
        <v>2019</v>
      </c>
      <c r="B633" t="s">
        <v>54</v>
      </c>
      <c r="C633" t="s">
        <v>8</v>
      </c>
      <c r="D633" s="1">
        <v>140278</v>
      </c>
      <c r="E633" s="1">
        <v>1799930</v>
      </c>
      <c r="F633" s="2">
        <v>46232</v>
      </c>
    </row>
    <row r="634" spans="1:6" x14ac:dyDescent="0.2">
      <c r="A634">
        <v>2019</v>
      </c>
      <c r="B634" t="s">
        <v>54</v>
      </c>
      <c r="C634" t="s">
        <v>9</v>
      </c>
      <c r="D634" s="1">
        <v>61774</v>
      </c>
      <c r="E634" s="1">
        <v>938063</v>
      </c>
      <c r="F634" s="2">
        <v>49817</v>
      </c>
    </row>
    <row r="635" spans="1:6" x14ac:dyDescent="0.2">
      <c r="A635">
        <v>2019</v>
      </c>
      <c r="B635" t="s">
        <v>54</v>
      </c>
      <c r="C635" t="s">
        <v>10</v>
      </c>
      <c r="D635" s="1">
        <v>11892</v>
      </c>
      <c r="E635" s="1">
        <v>142186</v>
      </c>
      <c r="F635" s="2">
        <v>41533</v>
      </c>
    </row>
    <row r="636" spans="1:6" x14ac:dyDescent="0.2">
      <c r="A636">
        <v>2019</v>
      </c>
      <c r="B636" t="s">
        <v>54</v>
      </c>
      <c r="C636" t="s">
        <v>11</v>
      </c>
      <c r="D636" s="1">
        <v>78822</v>
      </c>
      <c r="E636" s="1">
        <v>1187941</v>
      </c>
      <c r="F636" s="2">
        <v>53573</v>
      </c>
    </row>
    <row r="637" spans="1:6" x14ac:dyDescent="0.2">
      <c r="A637">
        <v>2019</v>
      </c>
      <c r="B637" t="s">
        <v>54</v>
      </c>
      <c r="C637" t="s">
        <v>12</v>
      </c>
      <c r="D637" s="1">
        <v>40283</v>
      </c>
      <c r="E637" s="1">
        <v>594348</v>
      </c>
      <c r="F637" s="2">
        <v>43345</v>
      </c>
    </row>
    <row r="638" spans="1:6" x14ac:dyDescent="0.2">
      <c r="A638">
        <v>2019</v>
      </c>
      <c r="B638" t="s">
        <v>54</v>
      </c>
      <c r="C638" t="s">
        <v>13</v>
      </c>
      <c r="D638" s="1">
        <v>23557</v>
      </c>
      <c r="E638" s="1">
        <v>307822</v>
      </c>
      <c r="F638" s="2">
        <v>41407</v>
      </c>
    </row>
    <row r="639" spans="1:6" x14ac:dyDescent="0.2">
      <c r="A639">
        <v>2019</v>
      </c>
      <c r="B639" t="s">
        <v>54</v>
      </c>
      <c r="C639" t="s">
        <v>14</v>
      </c>
      <c r="D639" s="1">
        <v>19844</v>
      </c>
      <c r="E639" s="1">
        <v>262383</v>
      </c>
      <c r="F639" s="2">
        <v>43539</v>
      </c>
    </row>
    <row r="640" spans="1:6" x14ac:dyDescent="0.2">
      <c r="A640">
        <v>2019</v>
      </c>
      <c r="B640" t="s">
        <v>54</v>
      </c>
      <c r="C640" t="s">
        <v>15</v>
      </c>
      <c r="D640" s="1">
        <v>27892</v>
      </c>
      <c r="E640" s="1">
        <v>401804</v>
      </c>
      <c r="F640" s="2">
        <v>44163</v>
      </c>
    </row>
    <row r="641" spans="1:6" x14ac:dyDescent="0.2">
      <c r="A641">
        <v>2019</v>
      </c>
      <c r="B641" t="s">
        <v>54</v>
      </c>
      <c r="C641" t="s">
        <v>16</v>
      </c>
      <c r="D641" s="1">
        <v>30876</v>
      </c>
      <c r="E641" s="1">
        <v>376026</v>
      </c>
      <c r="F641" s="2">
        <v>43579</v>
      </c>
    </row>
    <row r="642" spans="1:6" x14ac:dyDescent="0.2">
      <c r="A642">
        <v>2019</v>
      </c>
      <c r="B642" t="s">
        <v>54</v>
      </c>
      <c r="C642" t="s">
        <v>17</v>
      </c>
      <c r="D642" s="1">
        <v>10676</v>
      </c>
      <c r="E642" s="1">
        <v>117746</v>
      </c>
      <c r="F642" s="2">
        <v>39115</v>
      </c>
    </row>
    <row r="643" spans="1:6" x14ac:dyDescent="0.2">
      <c r="A643">
        <v>2019</v>
      </c>
      <c r="B643" t="s">
        <v>54</v>
      </c>
      <c r="C643" t="s">
        <v>18</v>
      </c>
      <c r="D643" s="1">
        <v>32640</v>
      </c>
      <c r="E643" s="1">
        <v>463647</v>
      </c>
      <c r="F643" s="2">
        <v>47503</v>
      </c>
    </row>
    <row r="644" spans="1:6" x14ac:dyDescent="0.2">
      <c r="A644">
        <v>2019</v>
      </c>
      <c r="B644" t="s">
        <v>54</v>
      </c>
      <c r="C644" t="s">
        <v>19</v>
      </c>
      <c r="D644" s="1">
        <v>41620</v>
      </c>
      <c r="E644" s="1">
        <v>577282</v>
      </c>
      <c r="F644" s="2">
        <v>55423</v>
      </c>
    </row>
    <row r="645" spans="1:6" x14ac:dyDescent="0.2">
      <c r="A645">
        <v>2019</v>
      </c>
      <c r="B645" t="s">
        <v>54</v>
      </c>
      <c r="C645" t="s">
        <v>20</v>
      </c>
      <c r="D645" s="1">
        <v>55150</v>
      </c>
      <c r="E645" s="1">
        <v>791177</v>
      </c>
      <c r="F645" s="2">
        <v>48357</v>
      </c>
    </row>
    <row r="646" spans="1:6" x14ac:dyDescent="0.2">
      <c r="A646">
        <v>2019</v>
      </c>
      <c r="B646" t="s">
        <v>54</v>
      </c>
      <c r="C646" t="s">
        <v>21</v>
      </c>
      <c r="D646" s="1">
        <v>37323</v>
      </c>
      <c r="E646" s="1">
        <v>525857</v>
      </c>
      <c r="F646" s="2">
        <v>50523</v>
      </c>
    </row>
    <row r="647" spans="1:6" x14ac:dyDescent="0.2">
      <c r="A647">
        <v>2019</v>
      </c>
      <c r="B647" t="s">
        <v>54</v>
      </c>
      <c r="C647" t="s">
        <v>22</v>
      </c>
      <c r="D647" s="1">
        <v>19568</v>
      </c>
      <c r="E647" s="1">
        <v>229039</v>
      </c>
      <c r="F647" s="2">
        <v>37621</v>
      </c>
    </row>
    <row r="648" spans="1:6" x14ac:dyDescent="0.2">
      <c r="A648">
        <v>2019</v>
      </c>
      <c r="B648" t="s">
        <v>54</v>
      </c>
      <c r="C648" t="s">
        <v>23</v>
      </c>
      <c r="D648" s="1">
        <v>39400</v>
      </c>
      <c r="E648" s="1">
        <v>536753</v>
      </c>
      <c r="F648" s="2">
        <v>43646</v>
      </c>
    </row>
    <row r="649" spans="1:6" x14ac:dyDescent="0.2">
      <c r="A649">
        <v>2019</v>
      </c>
      <c r="B649" t="s">
        <v>54</v>
      </c>
      <c r="C649" t="s">
        <v>24</v>
      </c>
      <c r="D649" s="1">
        <v>9112</v>
      </c>
      <c r="E649" s="1">
        <v>90946</v>
      </c>
      <c r="F649" s="2">
        <v>40937</v>
      </c>
    </row>
    <row r="650" spans="1:6" x14ac:dyDescent="0.2">
      <c r="A650">
        <v>2019</v>
      </c>
      <c r="B650" t="s">
        <v>54</v>
      </c>
      <c r="C650" t="s">
        <v>25</v>
      </c>
      <c r="D650" s="1">
        <v>14969</v>
      </c>
      <c r="E650" s="1">
        <v>188094</v>
      </c>
      <c r="F650" s="2">
        <v>41557</v>
      </c>
    </row>
    <row r="651" spans="1:6" x14ac:dyDescent="0.2">
      <c r="A651">
        <v>2019</v>
      </c>
      <c r="B651" t="s">
        <v>54</v>
      </c>
      <c r="C651" t="s">
        <v>26</v>
      </c>
      <c r="D651" s="1">
        <v>15866</v>
      </c>
      <c r="E651" s="1">
        <v>261018</v>
      </c>
      <c r="F651" s="2">
        <v>45452</v>
      </c>
    </row>
    <row r="652" spans="1:6" x14ac:dyDescent="0.2">
      <c r="A652">
        <v>2019</v>
      </c>
      <c r="B652" t="s">
        <v>54</v>
      </c>
      <c r="C652" t="s">
        <v>27</v>
      </c>
      <c r="D652" s="1">
        <v>12448</v>
      </c>
      <c r="E652" s="1">
        <v>139278</v>
      </c>
      <c r="F652" s="2">
        <v>49409</v>
      </c>
    </row>
    <row r="653" spans="1:6" x14ac:dyDescent="0.2">
      <c r="A653">
        <v>2019</v>
      </c>
      <c r="B653" t="s">
        <v>54</v>
      </c>
      <c r="C653" t="s">
        <v>28</v>
      </c>
      <c r="D653" s="1">
        <v>54227</v>
      </c>
      <c r="E653" s="1">
        <v>876452</v>
      </c>
      <c r="F653" s="2">
        <v>55204</v>
      </c>
    </row>
    <row r="654" spans="1:6" x14ac:dyDescent="0.2">
      <c r="A654">
        <v>2019</v>
      </c>
      <c r="B654" t="s">
        <v>54</v>
      </c>
      <c r="C654" t="s">
        <v>29</v>
      </c>
      <c r="D654" s="1">
        <v>10974</v>
      </c>
      <c r="E654" s="1">
        <v>135131</v>
      </c>
      <c r="F654" s="2">
        <v>39275</v>
      </c>
    </row>
    <row r="655" spans="1:6" x14ac:dyDescent="0.2">
      <c r="A655">
        <v>2019</v>
      </c>
      <c r="B655" t="s">
        <v>54</v>
      </c>
      <c r="C655" t="s">
        <v>30</v>
      </c>
      <c r="D655" s="1">
        <v>120950</v>
      </c>
      <c r="E655" s="1">
        <v>1543991</v>
      </c>
      <c r="F655" s="2">
        <v>53710</v>
      </c>
    </row>
    <row r="656" spans="1:6" x14ac:dyDescent="0.2">
      <c r="A656">
        <v>2019</v>
      </c>
      <c r="B656" t="s">
        <v>54</v>
      </c>
      <c r="C656" t="s">
        <v>31</v>
      </c>
      <c r="D656" s="1">
        <v>62397</v>
      </c>
      <c r="E656" s="1">
        <v>846177</v>
      </c>
      <c r="F656" s="2">
        <v>44579</v>
      </c>
    </row>
    <row r="657" spans="1:6" x14ac:dyDescent="0.2">
      <c r="A657">
        <v>2019</v>
      </c>
      <c r="B657" t="s">
        <v>54</v>
      </c>
      <c r="C657" t="s">
        <v>32</v>
      </c>
      <c r="D657" s="1">
        <v>7738</v>
      </c>
      <c r="E657" s="1">
        <v>91333</v>
      </c>
      <c r="F657" s="2">
        <v>51925</v>
      </c>
    </row>
    <row r="658" spans="1:6" x14ac:dyDescent="0.2">
      <c r="A658">
        <v>2019</v>
      </c>
      <c r="B658" t="s">
        <v>54</v>
      </c>
      <c r="C658" t="s">
        <v>33</v>
      </c>
      <c r="D658" s="1">
        <v>68958</v>
      </c>
      <c r="E658" s="1">
        <v>1021890</v>
      </c>
      <c r="F658" s="2">
        <v>45569</v>
      </c>
    </row>
    <row r="659" spans="1:6" x14ac:dyDescent="0.2">
      <c r="A659">
        <v>2019</v>
      </c>
      <c r="B659" t="s">
        <v>54</v>
      </c>
      <c r="C659" t="s">
        <v>34</v>
      </c>
      <c r="D659" s="1">
        <v>23883</v>
      </c>
      <c r="E659" s="1">
        <v>300268</v>
      </c>
      <c r="F659" s="2">
        <v>43049</v>
      </c>
    </row>
    <row r="660" spans="1:6" x14ac:dyDescent="0.2">
      <c r="A660">
        <v>2019</v>
      </c>
      <c r="B660" t="s">
        <v>54</v>
      </c>
      <c r="C660" t="s">
        <v>35</v>
      </c>
      <c r="D660" s="1">
        <v>26460</v>
      </c>
      <c r="E660" s="1">
        <v>354168</v>
      </c>
      <c r="F660" s="2">
        <v>45879</v>
      </c>
    </row>
    <row r="661" spans="1:6" x14ac:dyDescent="0.2">
      <c r="A661">
        <v>2019</v>
      </c>
      <c r="B661" t="s">
        <v>54</v>
      </c>
      <c r="C661" t="s">
        <v>36</v>
      </c>
      <c r="D661" s="1">
        <v>74684</v>
      </c>
      <c r="E661" s="1">
        <v>1117033</v>
      </c>
      <c r="F661" s="2">
        <v>46296</v>
      </c>
    </row>
    <row r="662" spans="1:6" x14ac:dyDescent="0.2">
      <c r="A662">
        <v>2019</v>
      </c>
      <c r="B662" t="s">
        <v>54</v>
      </c>
      <c r="C662" t="s">
        <v>37</v>
      </c>
      <c r="D662" s="1">
        <v>7648</v>
      </c>
      <c r="E662" s="1">
        <v>76672</v>
      </c>
      <c r="F662" s="2">
        <v>45232</v>
      </c>
    </row>
    <row r="663" spans="1:6" x14ac:dyDescent="0.2">
      <c r="A663">
        <v>2019</v>
      </c>
      <c r="B663" t="s">
        <v>54</v>
      </c>
      <c r="C663" t="s">
        <v>38</v>
      </c>
      <c r="D663" s="1">
        <v>31073</v>
      </c>
      <c r="E663" s="1">
        <v>406455</v>
      </c>
      <c r="F663" s="2">
        <v>41048</v>
      </c>
    </row>
    <row r="664" spans="1:6" x14ac:dyDescent="0.2">
      <c r="A664">
        <v>2019</v>
      </c>
      <c r="B664" t="s">
        <v>54</v>
      </c>
      <c r="C664" t="s">
        <v>39</v>
      </c>
      <c r="D664" s="1">
        <v>8027</v>
      </c>
      <c r="E664" s="1">
        <v>85125</v>
      </c>
      <c r="F664" s="2">
        <v>40980</v>
      </c>
    </row>
    <row r="665" spans="1:6" x14ac:dyDescent="0.2">
      <c r="A665">
        <v>2019</v>
      </c>
      <c r="B665" t="s">
        <v>54</v>
      </c>
      <c r="C665" t="s">
        <v>40</v>
      </c>
      <c r="D665" s="1">
        <v>40380</v>
      </c>
      <c r="E665" s="1">
        <v>633819</v>
      </c>
      <c r="F665" s="2">
        <v>46991</v>
      </c>
    </row>
    <row r="666" spans="1:6" x14ac:dyDescent="0.2">
      <c r="A666">
        <v>2019</v>
      </c>
      <c r="B666" t="s">
        <v>54</v>
      </c>
      <c r="C666" t="s">
        <v>41</v>
      </c>
      <c r="D666" s="1">
        <v>150310</v>
      </c>
      <c r="E666" s="1">
        <v>2496193</v>
      </c>
      <c r="F666" s="2">
        <v>54323</v>
      </c>
    </row>
    <row r="667" spans="1:6" x14ac:dyDescent="0.2">
      <c r="A667">
        <v>2019</v>
      </c>
      <c r="B667" t="s">
        <v>54</v>
      </c>
      <c r="C667" t="s">
        <v>42</v>
      </c>
      <c r="D667" s="1">
        <v>20066</v>
      </c>
      <c r="E667" s="1">
        <v>289140</v>
      </c>
      <c r="F667" s="2">
        <v>45785</v>
      </c>
    </row>
    <row r="668" spans="1:6" x14ac:dyDescent="0.2">
      <c r="A668">
        <v>2019</v>
      </c>
      <c r="B668" t="s">
        <v>54</v>
      </c>
      <c r="C668" t="s">
        <v>43</v>
      </c>
      <c r="D668" s="1">
        <v>5040</v>
      </c>
      <c r="E668" s="1">
        <v>53817</v>
      </c>
      <c r="F668" s="2">
        <v>41456</v>
      </c>
    </row>
    <row r="669" spans="1:6" x14ac:dyDescent="0.2">
      <c r="A669">
        <v>2019</v>
      </c>
      <c r="B669" t="s">
        <v>54</v>
      </c>
      <c r="C669" t="s">
        <v>44</v>
      </c>
      <c r="D669" s="1">
        <v>42839</v>
      </c>
      <c r="E669" s="1">
        <v>650148</v>
      </c>
      <c r="F669" s="2">
        <v>45486</v>
      </c>
    </row>
    <row r="670" spans="1:6" x14ac:dyDescent="0.2">
      <c r="A670">
        <v>2019</v>
      </c>
      <c r="B670" t="s">
        <v>54</v>
      </c>
      <c r="C670" t="s">
        <v>45</v>
      </c>
      <c r="D670" s="1">
        <v>38692</v>
      </c>
      <c r="E670" s="1">
        <v>628543</v>
      </c>
      <c r="F670" s="2">
        <v>67312</v>
      </c>
    </row>
    <row r="671" spans="1:6" x14ac:dyDescent="0.2">
      <c r="A671">
        <v>2019</v>
      </c>
      <c r="B671" t="s">
        <v>54</v>
      </c>
      <c r="C671" t="s">
        <v>46</v>
      </c>
      <c r="D671" s="1">
        <v>10709</v>
      </c>
      <c r="E671" s="1">
        <v>125470</v>
      </c>
      <c r="F671" s="2">
        <v>40148</v>
      </c>
    </row>
    <row r="672" spans="1:6" x14ac:dyDescent="0.2">
      <c r="A672">
        <v>2019</v>
      </c>
      <c r="B672" t="s">
        <v>54</v>
      </c>
      <c r="C672" t="s">
        <v>47</v>
      </c>
      <c r="D672" s="1">
        <v>36253</v>
      </c>
      <c r="E672" s="1">
        <v>533175</v>
      </c>
      <c r="F672" s="2">
        <v>42647</v>
      </c>
    </row>
    <row r="673" spans="1:6" x14ac:dyDescent="0.2">
      <c r="A673">
        <v>2019</v>
      </c>
      <c r="B673" t="s">
        <v>54</v>
      </c>
      <c r="C673" t="s">
        <v>48</v>
      </c>
      <c r="D673" s="1">
        <v>4819</v>
      </c>
      <c r="E673" s="1">
        <v>49901</v>
      </c>
      <c r="F673" s="2">
        <v>44408</v>
      </c>
    </row>
    <row r="674" spans="1:6" x14ac:dyDescent="0.2">
      <c r="A674">
        <v>2019</v>
      </c>
      <c r="B674" t="s">
        <v>53</v>
      </c>
      <c r="C674" t="s">
        <v>1</v>
      </c>
      <c r="D674" s="1">
        <v>2309</v>
      </c>
      <c r="E674" s="1">
        <v>21296</v>
      </c>
      <c r="F674" s="2">
        <v>62845</v>
      </c>
    </row>
    <row r="675" spans="1:6" x14ac:dyDescent="0.2">
      <c r="A675">
        <v>2019</v>
      </c>
      <c r="B675" t="s">
        <v>53</v>
      </c>
      <c r="C675" t="s">
        <v>2</v>
      </c>
      <c r="D675" s="1">
        <v>3691</v>
      </c>
      <c r="E675" s="1">
        <v>49188</v>
      </c>
      <c r="F675" s="2">
        <v>77822</v>
      </c>
    </row>
    <row r="676" spans="1:6" x14ac:dyDescent="0.2">
      <c r="A676">
        <v>2019</v>
      </c>
      <c r="B676" t="s">
        <v>53</v>
      </c>
      <c r="C676" t="s">
        <v>3</v>
      </c>
      <c r="D676" s="1">
        <v>1303</v>
      </c>
      <c r="E676" s="1">
        <v>10974</v>
      </c>
      <c r="F676" s="2">
        <v>57981</v>
      </c>
    </row>
    <row r="677" spans="1:6" x14ac:dyDescent="0.2">
      <c r="A677">
        <v>2019</v>
      </c>
      <c r="B677" t="s">
        <v>53</v>
      </c>
      <c r="C677" t="s">
        <v>4</v>
      </c>
      <c r="D677" s="1">
        <v>28529</v>
      </c>
      <c r="E677" s="1">
        <v>550084</v>
      </c>
      <c r="F677" s="2">
        <v>191278</v>
      </c>
    </row>
    <row r="678" spans="1:6" x14ac:dyDescent="0.2">
      <c r="A678">
        <v>2019</v>
      </c>
      <c r="B678" t="s">
        <v>53</v>
      </c>
      <c r="C678" t="s">
        <v>5</v>
      </c>
      <c r="D678" s="1">
        <v>4330</v>
      </c>
      <c r="E678" s="1">
        <v>76292</v>
      </c>
      <c r="F678" s="2">
        <v>109380</v>
      </c>
    </row>
    <row r="679" spans="1:6" x14ac:dyDescent="0.2">
      <c r="A679">
        <v>2019</v>
      </c>
      <c r="B679" t="s">
        <v>53</v>
      </c>
      <c r="C679" t="s">
        <v>6</v>
      </c>
      <c r="D679" s="1">
        <v>2551</v>
      </c>
      <c r="E679" s="1">
        <v>31469</v>
      </c>
      <c r="F679" s="2">
        <v>120406</v>
      </c>
    </row>
    <row r="680" spans="1:6" x14ac:dyDescent="0.2">
      <c r="A680">
        <v>2019</v>
      </c>
      <c r="B680" t="s">
        <v>53</v>
      </c>
      <c r="C680" t="s">
        <v>7</v>
      </c>
      <c r="D680">
        <v>497</v>
      </c>
      <c r="E680" s="1">
        <v>3905</v>
      </c>
      <c r="F680" s="2">
        <v>70031</v>
      </c>
    </row>
    <row r="681" spans="1:6" x14ac:dyDescent="0.2">
      <c r="A681">
        <v>2019</v>
      </c>
      <c r="B681" t="s">
        <v>53</v>
      </c>
      <c r="C681" t="s">
        <v>8</v>
      </c>
      <c r="D681" s="1">
        <v>11744</v>
      </c>
      <c r="E681" s="1">
        <v>138845</v>
      </c>
      <c r="F681" s="2">
        <v>86153</v>
      </c>
    </row>
    <row r="682" spans="1:6" x14ac:dyDescent="0.2">
      <c r="A682">
        <v>2019</v>
      </c>
      <c r="B682" t="s">
        <v>53</v>
      </c>
      <c r="C682" t="s">
        <v>9</v>
      </c>
      <c r="D682" s="1">
        <v>5380</v>
      </c>
      <c r="E682" s="1">
        <v>116215</v>
      </c>
      <c r="F682" s="2">
        <v>100462</v>
      </c>
    </row>
    <row r="683" spans="1:6" x14ac:dyDescent="0.2">
      <c r="A683">
        <v>2019</v>
      </c>
      <c r="B683" t="s">
        <v>53</v>
      </c>
      <c r="C683" t="s">
        <v>10</v>
      </c>
      <c r="D683" s="1">
        <v>1231</v>
      </c>
      <c r="E683" s="1">
        <v>8802</v>
      </c>
      <c r="F683" s="2">
        <v>56211</v>
      </c>
    </row>
    <row r="684" spans="1:6" x14ac:dyDescent="0.2">
      <c r="A684">
        <v>2019</v>
      </c>
      <c r="B684" t="s">
        <v>53</v>
      </c>
      <c r="C684" t="s">
        <v>11</v>
      </c>
      <c r="D684" s="1">
        <v>6998</v>
      </c>
      <c r="E684" s="1">
        <v>94879</v>
      </c>
      <c r="F684" s="2">
        <v>96732</v>
      </c>
    </row>
    <row r="685" spans="1:6" x14ac:dyDescent="0.2">
      <c r="A685">
        <v>2019</v>
      </c>
      <c r="B685" t="s">
        <v>53</v>
      </c>
      <c r="C685" t="s">
        <v>12</v>
      </c>
      <c r="D685" s="1">
        <v>2278</v>
      </c>
      <c r="E685" s="1">
        <v>28628</v>
      </c>
      <c r="F685" s="2">
        <v>62444</v>
      </c>
    </row>
    <row r="686" spans="1:6" x14ac:dyDescent="0.2">
      <c r="A686">
        <v>2019</v>
      </c>
      <c r="B686" t="s">
        <v>53</v>
      </c>
      <c r="C686" t="s">
        <v>13</v>
      </c>
      <c r="D686" s="1">
        <v>1778</v>
      </c>
      <c r="E686" s="1">
        <v>21356</v>
      </c>
      <c r="F686" s="2">
        <v>60664</v>
      </c>
    </row>
    <row r="687" spans="1:6" x14ac:dyDescent="0.2">
      <c r="A687">
        <v>2019</v>
      </c>
      <c r="B687" t="s">
        <v>53</v>
      </c>
      <c r="C687" t="s">
        <v>14</v>
      </c>
      <c r="D687" s="1">
        <v>1386</v>
      </c>
      <c r="E687" s="1">
        <v>18137</v>
      </c>
      <c r="F687" s="2">
        <v>66434</v>
      </c>
    </row>
    <row r="688" spans="1:6" x14ac:dyDescent="0.2">
      <c r="A688">
        <v>2019</v>
      </c>
      <c r="B688" t="s">
        <v>53</v>
      </c>
      <c r="C688" t="s">
        <v>15</v>
      </c>
      <c r="D688" s="1">
        <v>1924</v>
      </c>
      <c r="E688" s="1">
        <v>21670</v>
      </c>
      <c r="F688" s="2">
        <v>58590</v>
      </c>
    </row>
    <row r="689" spans="1:6" x14ac:dyDescent="0.2">
      <c r="A689">
        <v>2019</v>
      </c>
      <c r="B689" t="s">
        <v>53</v>
      </c>
      <c r="C689" t="s">
        <v>16</v>
      </c>
      <c r="D689" s="1">
        <v>1801</v>
      </c>
      <c r="E689" s="1">
        <v>22427</v>
      </c>
      <c r="F689" s="2">
        <v>60638</v>
      </c>
    </row>
    <row r="690" spans="1:6" x14ac:dyDescent="0.2">
      <c r="A690">
        <v>2019</v>
      </c>
      <c r="B690" t="s">
        <v>53</v>
      </c>
      <c r="C690" t="s">
        <v>17</v>
      </c>
      <c r="D690">
        <v>869</v>
      </c>
      <c r="E690" s="1">
        <v>7158</v>
      </c>
      <c r="F690" s="2">
        <v>57442</v>
      </c>
    </row>
    <row r="691" spans="1:6" x14ac:dyDescent="0.2">
      <c r="A691">
        <v>2019</v>
      </c>
      <c r="B691" t="s">
        <v>53</v>
      </c>
      <c r="C691" t="s">
        <v>18</v>
      </c>
      <c r="D691" s="1">
        <v>2846</v>
      </c>
      <c r="E691" s="1">
        <v>35678</v>
      </c>
      <c r="F691" s="2">
        <v>98834</v>
      </c>
    </row>
    <row r="692" spans="1:6" x14ac:dyDescent="0.2">
      <c r="A692">
        <v>2019</v>
      </c>
      <c r="B692" t="s">
        <v>53</v>
      </c>
      <c r="C692" t="s">
        <v>19</v>
      </c>
      <c r="D692" s="1">
        <v>5717</v>
      </c>
      <c r="E692" s="1">
        <v>93033</v>
      </c>
      <c r="F692" s="2">
        <v>128022</v>
      </c>
    </row>
    <row r="693" spans="1:6" x14ac:dyDescent="0.2">
      <c r="A693">
        <v>2019</v>
      </c>
      <c r="B693" t="s">
        <v>53</v>
      </c>
      <c r="C693" t="s">
        <v>20</v>
      </c>
      <c r="D693" s="1">
        <v>7146</v>
      </c>
      <c r="E693" s="1">
        <v>55298</v>
      </c>
      <c r="F693" s="2">
        <v>77504</v>
      </c>
    </row>
    <row r="694" spans="1:6" x14ac:dyDescent="0.2">
      <c r="A694">
        <v>2019</v>
      </c>
      <c r="B694" t="s">
        <v>53</v>
      </c>
      <c r="C694" t="s">
        <v>21</v>
      </c>
      <c r="D694" s="1">
        <v>4133</v>
      </c>
      <c r="E694" s="1">
        <v>46906</v>
      </c>
      <c r="F694" s="2">
        <v>83846</v>
      </c>
    </row>
    <row r="695" spans="1:6" x14ac:dyDescent="0.2">
      <c r="A695">
        <v>2019</v>
      </c>
      <c r="B695" t="s">
        <v>53</v>
      </c>
      <c r="C695" t="s">
        <v>22</v>
      </c>
      <c r="D695">
        <v>944</v>
      </c>
      <c r="E695" s="1">
        <v>10695</v>
      </c>
      <c r="F695" s="2">
        <v>49438</v>
      </c>
    </row>
    <row r="696" spans="1:6" x14ac:dyDescent="0.2">
      <c r="A696">
        <v>2019</v>
      </c>
      <c r="B696" t="s">
        <v>53</v>
      </c>
      <c r="C696" t="s">
        <v>23</v>
      </c>
      <c r="D696" s="1">
        <v>3310</v>
      </c>
      <c r="E696" s="1">
        <v>46729</v>
      </c>
      <c r="F696" s="2">
        <v>85960</v>
      </c>
    </row>
    <row r="697" spans="1:6" x14ac:dyDescent="0.2">
      <c r="A697">
        <v>2019</v>
      </c>
      <c r="B697" t="s">
        <v>53</v>
      </c>
      <c r="C697" t="s">
        <v>24</v>
      </c>
      <c r="D697">
        <v>799</v>
      </c>
      <c r="E697" s="1">
        <v>6210</v>
      </c>
      <c r="F697" s="2">
        <v>56592</v>
      </c>
    </row>
    <row r="698" spans="1:6" x14ac:dyDescent="0.2">
      <c r="A698">
        <v>2019</v>
      </c>
      <c r="B698" t="s">
        <v>53</v>
      </c>
      <c r="C698" t="s">
        <v>25</v>
      </c>
      <c r="D698" s="1">
        <v>1015</v>
      </c>
      <c r="E698" s="1">
        <v>17258</v>
      </c>
      <c r="F698" s="2">
        <v>66732</v>
      </c>
    </row>
    <row r="699" spans="1:6" x14ac:dyDescent="0.2">
      <c r="A699">
        <v>2019</v>
      </c>
      <c r="B699" t="s">
        <v>53</v>
      </c>
      <c r="C699" t="s">
        <v>26</v>
      </c>
      <c r="D699" s="1">
        <v>1664</v>
      </c>
      <c r="E699" s="1">
        <v>15847</v>
      </c>
      <c r="F699" s="2">
        <v>73213</v>
      </c>
    </row>
    <row r="700" spans="1:6" x14ac:dyDescent="0.2">
      <c r="A700">
        <v>2019</v>
      </c>
      <c r="B700" t="s">
        <v>53</v>
      </c>
      <c r="C700" t="s">
        <v>27</v>
      </c>
      <c r="D700" s="1">
        <v>1037</v>
      </c>
      <c r="E700" s="1">
        <v>12334</v>
      </c>
      <c r="F700" s="2">
        <v>97212</v>
      </c>
    </row>
    <row r="701" spans="1:6" x14ac:dyDescent="0.2">
      <c r="A701">
        <v>2019</v>
      </c>
      <c r="B701" t="s">
        <v>53</v>
      </c>
      <c r="C701" t="s">
        <v>28</v>
      </c>
      <c r="D701" s="1">
        <v>3724</v>
      </c>
      <c r="E701" s="1">
        <v>67578</v>
      </c>
      <c r="F701" s="2">
        <v>117433</v>
      </c>
    </row>
    <row r="702" spans="1:6" x14ac:dyDescent="0.2">
      <c r="A702">
        <v>2019</v>
      </c>
      <c r="B702" t="s">
        <v>53</v>
      </c>
      <c r="C702" t="s">
        <v>29</v>
      </c>
      <c r="D702" s="1">
        <v>1074</v>
      </c>
      <c r="E702" s="1">
        <v>11166</v>
      </c>
      <c r="F702" s="2">
        <v>57554</v>
      </c>
    </row>
    <row r="703" spans="1:6" x14ac:dyDescent="0.2">
      <c r="A703">
        <v>2019</v>
      </c>
      <c r="B703" t="s">
        <v>53</v>
      </c>
      <c r="C703" t="s">
        <v>30</v>
      </c>
      <c r="D703" s="1">
        <v>12812</v>
      </c>
      <c r="E703" s="1">
        <v>277408</v>
      </c>
      <c r="F703" s="2">
        <v>135959</v>
      </c>
    </row>
    <row r="704" spans="1:6" x14ac:dyDescent="0.2">
      <c r="A704">
        <v>2019</v>
      </c>
      <c r="B704" t="s">
        <v>53</v>
      </c>
      <c r="C704" t="s">
        <v>31</v>
      </c>
      <c r="D704" s="1">
        <v>5669</v>
      </c>
      <c r="E704" s="1">
        <v>75919</v>
      </c>
      <c r="F704" s="2">
        <v>87039</v>
      </c>
    </row>
    <row r="705" spans="1:6" x14ac:dyDescent="0.2">
      <c r="A705">
        <v>2019</v>
      </c>
      <c r="B705" t="s">
        <v>53</v>
      </c>
      <c r="C705" t="s">
        <v>32</v>
      </c>
      <c r="D705">
        <v>402</v>
      </c>
      <c r="E705" s="1">
        <v>6093</v>
      </c>
      <c r="F705" s="2">
        <v>71543</v>
      </c>
    </row>
    <row r="706" spans="1:6" x14ac:dyDescent="0.2">
      <c r="A706">
        <v>2019</v>
      </c>
      <c r="B706" t="s">
        <v>53</v>
      </c>
      <c r="C706" t="s">
        <v>33</v>
      </c>
      <c r="D706" s="1">
        <v>4915</v>
      </c>
      <c r="E706" s="1">
        <v>69330</v>
      </c>
      <c r="F706" s="2">
        <v>72613</v>
      </c>
    </row>
    <row r="707" spans="1:6" x14ac:dyDescent="0.2">
      <c r="A707">
        <v>2019</v>
      </c>
      <c r="B707" t="s">
        <v>53</v>
      </c>
      <c r="C707" t="s">
        <v>34</v>
      </c>
      <c r="D707" s="1">
        <v>1550</v>
      </c>
      <c r="E707" s="1">
        <v>19627</v>
      </c>
      <c r="F707" s="2">
        <v>60407</v>
      </c>
    </row>
    <row r="708" spans="1:6" x14ac:dyDescent="0.2">
      <c r="A708">
        <v>2019</v>
      </c>
      <c r="B708" t="s">
        <v>53</v>
      </c>
      <c r="C708" t="s">
        <v>35</v>
      </c>
      <c r="D708" s="1">
        <v>4135</v>
      </c>
      <c r="E708" s="1">
        <v>35053</v>
      </c>
      <c r="F708" s="2">
        <v>89633</v>
      </c>
    </row>
    <row r="709" spans="1:6" x14ac:dyDescent="0.2">
      <c r="A709">
        <v>2019</v>
      </c>
      <c r="B709" t="s">
        <v>53</v>
      </c>
      <c r="C709" t="s">
        <v>36</v>
      </c>
      <c r="D709" s="1">
        <v>5348</v>
      </c>
      <c r="E709" s="1">
        <v>87043</v>
      </c>
      <c r="F709" s="2">
        <v>94900</v>
      </c>
    </row>
    <row r="710" spans="1:6" x14ac:dyDescent="0.2">
      <c r="A710">
        <v>2019</v>
      </c>
      <c r="B710" t="s">
        <v>53</v>
      </c>
      <c r="C710" t="s">
        <v>37</v>
      </c>
      <c r="D710">
        <v>714</v>
      </c>
      <c r="E710" s="1">
        <v>5878</v>
      </c>
      <c r="F710" s="2">
        <v>76409</v>
      </c>
    </row>
    <row r="711" spans="1:6" x14ac:dyDescent="0.2">
      <c r="A711">
        <v>2019</v>
      </c>
      <c r="B711" t="s">
        <v>53</v>
      </c>
      <c r="C711" t="s">
        <v>38</v>
      </c>
      <c r="D711" s="1">
        <v>2883</v>
      </c>
      <c r="E711" s="1">
        <v>26869</v>
      </c>
      <c r="F711" s="2">
        <v>66032</v>
      </c>
    </row>
    <row r="712" spans="1:6" x14ac:dyDescent="0.2">
      <c r="A712">
        <v>2019</v>
      </c>
      <c r="B712" t="s">
        <v>53</v>
      </c>
      <c r="C712" t="s">
        <v>39</v>
      </c>
      <c r="D712">
        <v>589</v>
      </c>
      <c r="E712" s="1">
        <v>5500</v>
      </c>
      <c r="F712" s="2">
        <v>51535</v>
      </c>
    </row>
    <row r="713" spans="1:6" x14ac:dyDescent="0.2">
      <c r="A713">
        <v>2019</v>
      </c>
      <c r="B713" t="s">
        <v>53</v>
      </c>
      <c r="C713" t="s">
        <v>40</v>
      </c>
      <c r="D713" s="1">
        <v>3981</v>
      </c>
      <c r="E713" s="1">
        <v>45042</v>
      </c>
      <c r="F713" s="2">
        <v>75375</v>
      </c>
    </row>
    <row r="714" spans="1:6" x14ac:dyDescent="0.2">
      <c r="A714">
        <v>2019</v>
      </c>
      <c r="B714" t="s">
        <v>53</v>
      </c>
      <c r="C714" t="s">
        <v>41</v>
      </c>
      <c r="D714" s="1">
        <v>10627</v>
      </c>
      <c r="E714" s="1">
        <v>208591</v>
      </c>
      <c r="F714" s="2">
        <v>90857</v>
      </c>
    </row>
    <row r="715" spans="1:6" x14ac:dyDescent="0.2">
      <c r="A715">
        <v>2019</v>
      </c>
      <c r="B715" t="s">
        <v>53</v>
      </c>
      <c r="C715" t="s">
        <v>42</v>
      </c>
      <c r="D715" s="1">
        <v>2776</v>
      </c>
      <c r="E715" s="1">
        <v>38323</v>
      </c>
      <c r="F715" s="2">
        <v>84735</v>
      </c>
    </row>
    <row r="716" spans="1:6" x14ac:dyDescent="0.2">
      <c r="A716">
        <v>2019</v>
      </c>
      <c r="B716" t="s">
        <v>53</v>
      </c>
      <c r="C716" t="s">
        <v>43</v>
      </c>
      <c r="D716">
        <v>527</v>
      </c>
      <c r="E716" s="1">
        <v>4322</v>
      </c>
      <c r="F716" s="2">
        <v>62861</v>
      </c>
    </row>
    <row r="717" spans="1:6" x14ac:dyDescent="0.2">
      <c r="A717">
        <v>2019</v>
      </c>
      <c r="B717" t="s">
        <v>53</v>
      </c>
      <c r="C717" t="s">
        <v>44</v>
      </c>
      <c r="D717" s="1">
        <v>4600</v>
      </c>
      <c r="E717" s="1">
        <v>67714</v>
      </c>
      <c r="F717" s="2">
        <v>107966</v>
      </c>
    </row>
    <row r="718" spans="1:6" x14ac:dyDescent="0.2">
      <c r="A718">
        <v>2019</v>
      </c>
      <c r="B718" t="s">
        <v>53</v>
      </c>
      <c r="C718" t="s">
        <v>45</v>
      </c>
      <c r="D718" s="1">
        <v>5007</v>
      </c>
      <c r="E718" s="1">
        <v>143883</v>
      </c>
      <c r="F718" s="2">
        <v>207135</v>
      </c>
    </row>
    <row r="719" spans="1:6" x14ac:dyDescent="0.2">
      <c r="A719">
        <v>2019</v>
      </c>
      <c r="B719" t="s">
        <v>53</v>
      </c>
      <c r="C719" t="s">
        <v>46</v>
      </c>
      <c r="D719">
        <v>818</v>
      </c>
      <c r="E719" s="1">
        <v>8072</v>
      </c>
      <c r="F719" s="2">
        <v>53281</v>
      </c>
    </row>
    <row r="720" spans="1:6" x14ac:dyDescent="0.2">
      <c r="A720">
        <v>2019</v>
      </c>
      <c r="B720" t="s">
        <v>53</v>
      </c>
      <c r="C720" t="s">
        <v>47</v>
      </c>
      <c r="D720" s="1">
        <v>2335</v>
      </c>
      <c r="E720" s="1">
        <v>46993</v>
      </c>
      <c r="F720" s="2">
        <v>82512</v>
      </c>
    </row>
    <row r="721" spans="1:6" x14ac:dyDescent="0.2">
      <c r="A721">
        <v>2019</v>
      </c>
      <c r="B721" t="s">
        <v>53</v>
      </c>
      <c r="C721" t="s">
        <v>48</v>
      </c>
      <c r="D721">
        <v>417</v>
      </c>
      <c r="E721" s="1">
        <v>3424</v>
      </c>
      <c r="F721" s="2">
        <v>49035</v>
      </c>
    </row>
    <row r="722" spans="1:6" x14ac:dyDescent="0.2">
      <c r="A722">
        <v>2019</v>
      </c>
      <c r="B722" t="s">
        <v>56</v>
      </c>
      <c r="C722" t="s">
        <v>1</v>
      </c>
      <c r="D722" s="1">
        <v>13590</v>
      </c>
      <c r="E722" s="1">
        <v>95053</v>
      </c>
      <c r="F722" s="2">
        <v>71076</v>
      </c>
    </row>
    <row r="723" spans="1:6" x14ac:dyDescent="0.2">
      <c r="A723">
        <v>2019</v>
      </c>
      <c r="B723" t="s">
        <v>56</v>
      </c>
      <c r="C723" t="s">
        <v>2</v>
      </c>
      <c r="D723" s="1">
        <v>19357</v>
      </c>
      <c r="E723" s="1">
        <v>223263</v>
      </c>
      <c r="F723" s="2">
        <v>74627</v>
      </c>
    </row>
    <row r="724" spans="1:6" x14ac:dyDescent="0.2">
      <c r="A724">
        <v>2019</v>
      </c>
      <c r="B724" t="s">
        <v>56</v>
      </c>
      <c r="C724" t="s">
        <v>3</v>
      </c>
      <c r="D724" s="1">
        <v>8591</v>
      </c>
      <c r="E724" s="1">
        <v>51934</v>
      </c>
      <c r="F724" s="2">
        <v>60198</v>
      </c>
    </row>
    <row r="725" spans="1:6" x14ac:dyDescent="0.2">
      <c r="A725">
        <v>2019</v>
      </c>
      <c r="B725" t="s">
        <v>56</v>
      </c>
      <c r="C725" t="s">
        <v>4</v>
      </c>
      <c r="D725" s="1">
        <v>109980</v>
      </c>
      <c r="E725" s="1">
        <v>841829</v>
      </c>
      <c r="F725" s="2">
        <v>112757</v>
      </c>
    </row>
    <row r="726" spans="1:6" x14ac:dyDescent="0.2">
      <c r="A726">
        <v>2019</v>
      </c>
      <c r="B726" t="s">
        <v>56</v>
      </c>
      <c r="C726" t="s">
        <v>5</v>
      </c>
      <c r="D726" s="1">
        <v>24028</v>
      </c>
      <c r="E726" s="1">
        <v>167272</v>
      </c>
      <c r="F726" s="2">
        <v>88613</v>
      </c>
    </row>
    <row r="727" spans="1:6" x14ac:dyDescent="0.2">
      <c r="A727">
        <v>2019</v>
      </c>
      <c r="B727" t="s">
        <v>56</v>
      </c>
      <c r="C727" t="s">
        <v>6</v>
      </c>
      <c r="D727" s="1">
        <v>11028</v>
      </c>
      <c r="E727" s="1">
        <v>121869</v>
      </c>
      <c r="F727" s="2">
        <v>157629</v>
      </c>
    </row>
    <row r="728" spans="1:6" x14ac:dyDescent="0.2">
      <c r="A728">
        <v>2019</v>
      </c>
      <c r="B728" t="s">
        <v>56</v>
      </c>
      <c r="C728" t="s">
        <v>7</v>
      </c>
      <c r="D728" s="1">
        <v>2907</v>
      </c>
      <c r="E728" s="1">
        <v>48162</v>
      </c>
      <c r="F728" s="2">
        <v>97426</v>
      </c>
    </row>
    <row r="729" spans="1:6" x14ac:dyDescent="0.2">
      <c r="A729">
        <v>2019</v>
      </c>
      <c r="B729" t="s">
        <v>56</v>
      </c>
      <c r="C729" t="s">
        <v>8</v>
      </c>
      <c r="D729" s="1">
        <v>76648</v>
      </c>
      <c r="E729" s="1">
        <v>585959</v>
      </c>
      <c r="F729" s="2">
        <v>77025</v>
      </c>
    </row>
    <row r="730" spans="1:6" x14ac:dyDescent="0.2">
      <c r="A730">
        <v>2019</v>
      </c>
      <c r="B730" t="s">
        <v>56</v>
      </c>
      <c r="C730" t="s">
        <v>9</v>
      </c>
      <c r="D730" s="1">
        <v>26961</v>
      </c>
      <c r="E730" s="1">
        <v>242468</v>
      </c>
      <c r="F730" s="2">
        <v>86701</v>
      </c>
    </row>
    <row r="731" spans="1:6" x14ac:dyDescent="0.2">
      <c r="A731">
        <v>2019</v>
      </c>
      <c r="B731" t="s">
        <v>56</v>
      </c>
      <c r="C731" t="s">
        <v>10</v>
      </c>
      <c r="D731" s="1">
        <v>5859</v>
      </c>
      <c r="E731" s="1">
        <v>33273</v>
      </c>
      <c r="F731" s="2">
        <v>59504</v>
      </c>
    </row>
    <row r="732" spans="1:6" x14ac:dyDescent="0.2">
      <c r="A732">
        <v>2019</v>
      </c>
      <c r="B732" t="s">
        <v>56</v>
      </c>
      <c r="C732" t="s">
        <v>11</v>
      </c>
      <c r="D732" s="1">
        <v>32792</v>
      </c>
      <c r="E732" s="1">
        <v>381941</v>
      </c>
      <c r="F732" s="2">
        <v>113091</v>
      </c>
    </row>
    <row r="733" spans="1:6" x14ac:dyDescent="0.2">
      <c r="A733">
        <v>2019</v>
      </c>
      <c r="B733" t="s">
        <v>56</v>
      </c>
      <c r="C733" t="s">
        <v>12</v>
      </c>
      <c r="D733" s="1">
        <v>16940</v>
      </c>
      <c r="E733" s="1">
        <v>135547</v>
      </c>
      <c r="F733" s="2">
        <v>67469</v>
      </c>
    </row>
    <row r="734" spans="1:6" x14ac:dyDescent="0.2">
      <c r="A734">
        <v>2019</v>
      </c>
      <c r="B734" t="s">
        <v>56</v>
      </c>
      <c r="C734" t="s">
        <v>13</v>
      </c>
      <c r="D734" s="1">
        <v>10414</v>
      </c>
      <c r="E734" s="1">
        <v>110010</v>
      </c>
      <c r="F734" s="2">
        <v>76212</v>
      </c>
    </row>
    <row r="735" spans="1:6" x14ac:dyDescent="0.2">
      <c r="A735">
        <v>2019</v>
      </c>
      <c r="B735" t="s">
        <v>56</v>
      </c>
      <c r="C735" t="s">
        <v>14</v>
      </c>
      <c r="D735" s="1">
        <v>8744</v>
      </c>
      <c r="E735" s="1">
        <v>74336</v>
      </c>
      <c r="F735" s="2">
        <v>68950</v>
      </c>
    </row>
    <row r="736" spans="1:6" x14ac:dyDescent="0.2">
      <c r="A736">
        <v>2019</v>
      </c>
      <c r="B736" t="s">
        <v>56</v>
      </c>
      <c r="C736" t="s">
        <v>15</v>
      </c>
      <c r="D736" s="1">
        <v>11201</v>
      </c>
      <c r="E736" s="1">
        <v>93556</v>
      </c>
      <c r="F736" s="2">
        <v>69885</v>
      </c>
    </row>
    <row r="737" spans="1:6" x14ac:dyDescent="0.2">
      <c r="A737">
        <v>2019</v>
      </c>
      <c r="B737" t="s">
        <v>56</v>
      </c>
      <c r="C737" t="s">
        <v>16</v>
      </c>
      <c r="D737" s="1">
        <v>13852</v>
      </c>
      <c r="E737" s="1">
        <v>84791</v>
      </c>
      <c r="F737" s="2">
        <v>63590</v>
      </c>
    </row>
    <row r="738" spans="1:6" x14ac:dyDescent="0.2">
      <c r="A738">
        <v>2019</v>
      </c>
      <c r="B738" t="s">
        <v>56</v>
      </c>
      <c r="C738" t="s">
        <v>17</v>
      </c>
      <c r="D738" s="1">
        <v>3854</v>
      </c>
      <c r="E738" s="1">
        <v>30481</v>
      </c>
      <c r="F738" s="2">
        <v>70030</v>
      </c>
    </row>
    <row r="739" spans="1:6" x14ac:dyDescent="0.2">
      <c r="A739">
        <v>2019</v>
      </c>
      <c r="B739" t="s">
        <v>56</v>
      </c>
      <c r="C739" t="s">
        <v>18</v>
      </c>
      <c r="D739" s="1">
        <v>15512</v>
      </c>
      <c r="E739" s="1">
        <v>135216</v>
      </c>
      <c r="F739" s="2">
        <v>98024</v>
      </c>
    </row>
    <row r="740" spans="1:6" x14ac:dyDescent="0.2">
      <c r="A740">
        <v>2019</v>
      </c>
      <c r="B740" t="s">
        <v>56</v>
      </c>
      <c r="C740" t="s">
        <v>19</v>
      </c>
      <c r="D740" s="1">
        <v>17883</v>
      </c>
      <c r="E740" s="1">
        <v>218858</v>
      </c>
      <c r="F740" s="2">
        <v>147565</v>
      </c>
    </row>
    <row r="741" spans="1:6" x14ac:dyDescent="0.2">
      <c r="A741">
        <v>2019</v>
      </c>
      <c r="B741" t="s">
        <v>56</v>
      </c>
      <c r="C741" t="s">
        <v>20</v>
      </c>
      <c r="D741" s="1">
        <v>19641</v>
      </c>
      <c r="E741" s="1">
        <v>208812</v>
      </c>
      <c r="F741" s="2">
        <v>73691</v>
      </c>
    </row>
    <row r="742" spans="1:6" x14ac:dyDescent="0.2">
      <c r="A742">
        <v>2019</v>
      </c>
      <c r="B742" t="s">
        <v>56</v>
      </c>
      <c r="C742" t="s">
        <v>21</v>
      </c>
      <c r="D742" s="1">
        <v>15855</v>
      </c>
      <c r="E742" s="1">
        <v>182914</v>
      </c>
      <c r="F742" s="2">
        <v>97673</v>
      </c>
    </row>
    <row r="743" spans="1:6" x14ac:dyDescent="0.2">
      <c r="A743">
        <v>2019</v>
      </c>
      <c r="B743" t="s">
        <v>56</v>
      </c>
      <c r="C743" t="s">
        <v>22</v>
      </c>
      <c r="D743" s="1">
        <v>7944</v>
      </c>
      <c r="E743" s="1">
        <v>43109</v>
      </c>
      <c r="F743" s="2">
        <v>54672</v>
      </c>
    </row>
    <row r="744" spans="1:6" x14ac:dyDescent="0.2">
      <c r="A744">
        <v>2019</v>
      </c>
      <c r="B744" t="s">
        <v>56</v>
      </c>
      <c r="C744" t="s">
        <v>23</v>
      </c>
      <c r="D744" s="1">
        <v>17951</v>
      </c>
      <c r="E744" s="1">
        <v>166025</v>
      </c>
      <c r="F744" s="2">
        <v>75387</v>
      </c>
    </row>
    <row r="745" spans="1:6" x14ac:dyDescent="0.2">
      <c r="A745">
        <v>2019</v>
      </c>
      <c r="B745" t="s">
        <v>56</v>
      </c>
      <c r="C745" t="s">
        <v>24</v>
      </c>
      <c r="D745" s="1">
        <v>4314</v>
      </c>
      <c r="E745" s="1">
        <v>22199</v>
      </c>
      <c r="F745" s="2">
        <v>60907</v>
      </c>
    </row>
    <row r="746" spans="1:6" x14ac:dyDescent="0.2">
      <c r="A746">
        <v>2019</v>
      </c>
      <c r="B746" t="s">
        <v>56</v>
      </c>
      <c r="C746" t="s">
        <v>25</v>
      </c>
      <c r="D746" s="1">
        <v>6842</v>
      </c>
      <c r="E746" s="1">
        <v>67425</v>
      </c>
      <c r="F746" s="2">
        <v>69072</v>
      </c>
    </row>
    <row r="747" spans="1:6" x14ac:dyDescent="0.2">
      <c r="A747">
        <v>2019</v>
      </c>
      <c r="B747" t="s">
        <v>56</v>
      </c>
      <c r="C747" t="s">
        <v>26</v>
      </c>
      <c r="D747" s="1">
        <v>9324</v>
      </c>
      <c r="E747" s="1">
        <v>64932</v>
      </c>
      <c r="F747" s="2">
        <v>70204</v>
      </c>
    </row>
    <row r="748" spans="1:6" x14ac:dyDescent="0.2">
      <c r="A748">
        <v>2019</v>
      </c>
      <c r="B748" t="s">
        <v>56</v>
      </c>
      <c r="C748" t="s">
        <v>27</v>
      </c>
      <c r="D748" s="1">
        <v>3881</v>
      </c>
      <c r="E748" s="1">
        <v>33418</v>
      </c>
      <c r="F748" s="2">
        <v>100104</v>
      </c>
    </row>
    <row r="749" spans="1:6" x14ac:dyDescent="0.2">
      <c r="A749">
        <v>2019</v>
      </c>
      <c r="B749" t="s">
        <v>56</v>
      </c>
      <c r="C749" t="s">
        <v>28</v>
      </c>
      <c r="D749" s="1">
        <v>20037</v>
      </c>
      <c r="E749" s="1">
        <v>243892</v>
      </c>
      <c r="F749" s="2">
        <v>117277</v>
      </c>
    </row>
    <row r="750" spans="1:6" x14ac:dyDescent="0.2">
      <c r="A750">
        <v>2019</v>
      </c>
      <c r="B750" t="s">
        <v>56</v>
      </c>
      <c r="C750" t="s">
        <v>29</v>
      </c>
      <c r="D750" s="1">
        <v>5460</v>
      </c>
      <c r="E750" s="1">
        <v>33799</v>
      </c>
      <c r="F750" s="2">
        <v>57768</v>
      </c>
    </row>
    <row r="751" spans="1:6" x14ac:dyDescent="0.2">
      <c r="A751">
        <v>2019</v>
      </c>
      <c r="B751" t="s">
        <v>56</v>
      </c>
      <c r="C751" t="s">
        <v>30</v>
      </c>
      <c r="D751" s="1">
        <v>63310</v>
      </c>
      <c r="E751" s="1">
        <v>720818</v>
      </c>
      <c r="F751" s="2">
        <v>191494</v>
      </c>
    </row>
    <row r="752" spans="1:6" x14ac:dyDescent="0.2">
      <c r="A752">
        <v>2019</v>
      </c>
      <c r="B752" t="s">
        <v>56</v>
      </c>
      <c r="C752" t="s">
        <v>31</v>
      </c>
      <c r="D752" s="1">
        <v>28672</v>
      </c>
      <c r="E752" s="1">
        <v>245903</v>
      </c>
      <c r="F752" s="2">
        <v>89886</v>
      </c>
    </row>
    <row r="753" spans="1:6" x14ac:dyDescent="0.2">
      <c r="A753">
        <v>2019</v>
      </c>
      <c r="B753" t="s">
        <v>56</v>
      </c>
      <c r="C753" t="s">
        <v>32</v>
      </c>
      <c r="D753" s="1">
        <v>2985</v>
      </c>
      <c r="E753" s="1">
        <v>23264</v>
      </c>
      <c r="F753" s="2">
        <v>65784</v>
      </c>
    </row>
    <row r="754" spans="1:6" x14ac:dyDescent="0.2">
      <c r="A754">
        <v>2019</v>
      </c>
      <c r="B754" t="s">
        <v>56</v>
      </c>
      <c r="C754" t="s">
        <v>33</v>
      </c>
      <c r="D754" s="1">
        <v>29119</v>
      </c>
      <c r="E754" s="1">
        <v>292556</v>
      </c>
      <c r="F754" s="2">
        <v>75683</v>
      </c>
    </row>
    <row r="755" spans="1:6" x14ac:dyDescent="0.2">
      <c r="A755">
        <v>2019</v>
      </c>
      <c r="B755" t="s">
        <v>56</v>
      </c>
      <c r="C755" t="s">
        <v>34</v>
      </c>
      <c r="D755" s="1">
        <v>11672</v>
      </c>
      <c r="E755" s="1">
        <v>77324</v>
      </c>
      <c r="F755" s="2">
        <v>59814</v>
      </c>
    </row>
    <row r="756" spans="1:6" x14ac:dyDescent="0.2">
      <c r="A756">
        <v>2019</v>
      </c>
      <c r="B756" t="s">
        <v>56</v>
      </c>
      <c r="C756" t="s">
        <v>35</v>
      </c>
      <c r="D756" s="1">
        <v>13190</v>
      </c>
      <c r="E756" s="1">
        <v>85425</v>
      </c>
      <c r="F756" s="2">
        <v>73291</v>
      </c>
    </row>
    <row r="757" spans="1:6" x14ac:dyDescent="0.2">
      <c r="A757">
        <v>2019</v>
      </c>
      <c r="B757" t="s">
        <v>56</v>
      </c>
      <c r="C757" t="s">
        <v>36</v>
      </c>
      <c r="D757" s="1">
        <v>29264</v>
      </c>
      <c r="E757" s="1">
        <v>329745</v>
      </c>
      <c r="F757" s="2">
        <v>90778</v>
      </c>
    </row>
    <row r="758" spans="1:6" x14ac:dyDescent="0.2">
      <c r="A758">
        <v>2019</v>
      </c>
      <c r="B758" t="s">
        <v>56</v>
      </c>
      <c r="C758" t="s">
        <v>37</v>
      </c>
      <c r="D758" s="1">
        <v>2934</v>
      </c>
      <c r="E758" s="1">
        <v>32223</v>
      </c>
      <c r="F758" s="2">
        <v>91537</v>
      </c>
    </row>
    <row r="759" spans="1:6" x14ac:dyDescent="0.2">
      <c r="A759">
        <v>2019</v>
      </c>
      <c r="B759" t="s">
        <v>56</v>
      </c>
      <c r="C759" t="s">
        <v>38</v>
      </c>
      <c r="D759" s="1">
        <v>14196</v>
      </c>
      <c r="E759" s="1">
        <v>101755</v>
      </c>
      <c r="F759" s="2">
        <v>64481</v>
      </c>
    </row>
    <row r="760" spans="1:6" x14ac:dyDescent="0.2">
      <c r="A760">
        <v>2019</v>
      </c>
      <c r="B760" t="s">
        <v>56</v>
      </c>
      <c r="C760" t="s">
        <v>39</v>
      </c>
      <c r="D760" s="1">
        <v>3315</v>
      </c>
      <c r="E760" s="1">
        <v>28483</v>
      </c>
      <c r="F760" s="2">
        <v>63499</v>
      </c>
    </row>
    <row r="761" spans="1:6" x14ac:dyDescent="0.2">
      <c r="A761">
        <v>2019</v>
      </c>
      <c r="B761" t="s">
        <v>56</v>
      </c>
      <c r="C761" t="s">
        <v>40</v>
      </c>
      <c r="D761" s="1">
        <v>16270</v>
      </c>
      <c r="E761" s="1">
        <v>157388</v>
      </c>
      <c r="F761" s="2">
        <v>77805</v>
      </c>
    </row>
    <row r="762" spans="1:6" x14ac:dyDescent="0.2">
      <c r="A762">
        <v>2019</v>
      </c>
      <c r="B762" t="s">
        <v>56</v>
      </c>
      <c r="C762" t="s">
        <v>41</v>
      </c>
      <c r="D762" s="1">
        <v>76169</v>
      </c>
      <c r="E762" s="1">
        <v>777574</v>
      </c>
      <c r="F762" s="2">
        <v>86718</v>
      </c>
    </row>
    <row r="763" spans="1:6" x14ac:dyDescent="0.2">
      <c r="A763">
        <v>2019</v>
      </c>
      <c r="B763" t="s">
        <v>56</v>
      </c>
      <c r="C763" t="s">
        <v>42</v>
      </c>
      <c r="D763" s="1">
        <v>11885</v>
      </c>
      <c r="E763" s="1">
        <v>90007</v>
      </c>
      <c r="F763" s="2">
        <v>70967</v>
      </c>
    </row>
    <row r="764" spans="1:6" x14ac:dyDescent="0.2">
      <c r="A764">
        <v>2019</v>
      </c>
      <c r="B764" t="s">
        <v>56</v>
      </c>
      <c r="C764" t="s">
        <v>43</v>
      </c>
      <c r="D764" s="1">
        <v>1709</v>
      </c>
      <c r="E764" s="1">
        <v>11948</v>
      </c>
      <c r="F764" s="2">
        <v>74642</v>
      </c>
    </row>
    <row r="765" spans="1:6" x14ac:dyDescent="0.2">
      <c r="A765">
        <v>2019</v>
      </c>
      <c r="B765" t="s">
        <v>56</v>
      </c>
      <c r="C765" t="s">
        <v>44</v>
      </c>
      <c r="D765" s="1">
        <v>22249</v>
      </c>
      <c r="E765" s="1">
        <v>198459</v>
      </c>
      <c r="F765" s="2">
        <v>88029</v>
      </c>
    </row>
    <row r="766" spans="1:6" x14ac:dyDescent="0.2">
      <c r="A766">
        <v>2019</v>
      </c>
      <c r="B766" t="s">
        <v>56</v>
      </c>
      <c r="C766" t="s">
        <v>45</v>
      </c>
      <c r="D766" s="1">
        <v>17624</v>
      </c>
      <c r="E766" s="1">
        <v>150178</v>
      </c>
      <c r="F766" s="2">
        <v>85242</v>
      </c>
    </row>
    <row r="767" spans="1:6" x14ac:dyDescent="0.2">
      <c r="A767">
        <v>2019</v>
      </c>
      <c r="B767" t="s">
        <v>56</v>
      </c>
      <c r="C767" t="s">
        <v>46</v>
      </c>
      <c r="D767" s="1">
        <v>4003</v>
      </c>
      <c r="E767" s="1">
        <v>24569</v>
      </c>
      <c r="F767" s="2">
        <v>54528</v>
      </c>
    </row>
    <row r="768" spans="1:6" x14ac:dyDescent="0.2">
      <c r="A768">
        <v>2019</v>
      </c>
      <c r="B768" t="s">
        <v>56</v>
      </c>
      <c r="C768" t="s">
        <v>47</v>
      </c>
      <c r="D768" s="1">
        <v>14066</v>
      </c>
      <c r="E768" s="1">
        <v>150327</v>
      </c>
      <c r="F768" s="2">
        <v>74040</v>
      </c>
    </row>
    <row r="769" spans="1:6" x14ac:dyDescent="0.2">
      <c r="A769">
        <v>2019</v>
      </c>
      <c r="B769" t="s">
        <v>56</v>
      </c>
      <c r="C769" t="s">
        <v>48</v>
      </c>
      <c r="D769" s="1">
        <v>2306</v>
      </c>
      <c r="E769" s="1">
        <v>11180</v>
      </c>
      <c r="F769" s="2">
        <v>60849</v>
      </c>
    </row>
    <row r="770" spans="1:6" x14ac:dyDescent="0.2">
      <c r="A770">
        <v>2019</v>
      </c>
      <c r="B770" t="s">
        <v>57</v>
      </c>
      <c r="C770" t="s">
        <v>1</v>
      </c>
      <c r="D770" s="1">
        <v>22186</v>
      </c>
      <c r="E770" s="1">
        <v>251073</v>
      </c>
      <c r="F770" s="2">
        <v>57061</v>
      </c>
    </row>
    <row r="771" spans="1:6" x14ac:dyDescent="0.2">
      <c r="A771">
        <v>2019</v>
      </c>
      <c r="B771" t="s">
        <v>57</v>
      </c>
      <c r="C771" t="s">
        <v>2</v>
      </c>
      <c r="D771" s="1">
        <v>38940</v>
      </c>
      <c r="E771" s="1">
        <v>445648</v>
      </c>
      <c r="F771" s="2">
        <v>58892</v>
      </c>
    </row>
    <row r="772" spans="1:6" x14ac:dyDescent="0.2">
      <c r="A772">
        <v>2019</v>
      </c>
      <c r="B772" t="s">
        <v>57</v>
      </c>
      <c r="C772" t="s">
        <v>3</v>
      </c>
      <c r="D772" s="1">
        <v>14911</v>
      </c>
      <c r="E772" s="1">
        <v>145841</v>
      </c>
      <c r="F772" s="2">
        <v>63354</v>
      </c>
    </row>
    <row r="773" spans="1:6" x14ac:dyDescent="0.2">
      <c r="A773">
        <v>2019</v>
      </c>
      <c r="B773" t="s">
        <v>57</v>
      </c>
      <c r="C773" t="s">
        <v>4</v>
      </c>
      <c r="D773" s="1">
        <v>215691</v>
      </c>
      <c r="E773" s="1">
        <v>2723437</v>
      </c>
      <c r="F773" s="2">
        <v>95348</v>
      </c>
    </row>
    <row r="774" spans="1:6" x14ac:dyDescent="0.2">
      <c r="A774">
        <v>2019</v>
      </c>
      <c r="B774" t="s">
        <v>57</v>
      </c>
      <c r="C774" t="s">
        <v>5</v>
      </c>
      <c r="D774" s="1">
        <v>55003</v>
      </c>
      <c r="E774" s="1">
        <v>439613</v>
      </c>
      <c r="F774" s="2">
        <v>86477</v>
      </c>
    </row>
    <row r="775" spans="1:6" x14ac:dyDescent="0.2">
      <c r="A775">
        <v>2019</v>
      </c>
      <c r="B775" t="s">
        <v>57</v>
      </c>
      <c r="C775" t="s">
        <v>6</v>
      </c>
      <c r="D775" s="1">
        <v>23755</v>
      </c>
      <c r="E775" s="1">
        <v>218815</v>
      </c>
      <c r="F775" s="2">
        <v>92139</v>
      </c>
    </row>
    <row r="776" spans="1:6" x14ac:dyDescent="0.2">
      <c r="A776">
        <v>2019</v>
      </c>
      <c r="B776" t="s">
        <v>57</v>
      </c>
      <c r="C776" t="s">
        <v>7</v>
      </c>
      <c r="D776" s="1">
        <v>9421</v>
      </c>
      <c r="E776" s="1">
        <v>63844</v>
      </c>
      <c r="F776" s="2">
        <v>82658</v>
      </c>
    </row>
    <row r="777" spans="1:6" x14ac:dyDescent="0.2">
      <c r="A777">
        <v>2019</v>
      </c>
      <c r="B777" t="s">
        <v>57</v>
      </c>
      <c r="C777" t="s">
        <v>8</v>
      </c>
      <c r="D777" s="1">
        <v>170397</v>
      </c>
      <c r="E777" s="1">
        <v>1391050</v>
      </c>
      <c r="F777" s="2">
        <v>63740</v>
      </c>
    </row>
    <row r="778" spans="1:6" x14ac:dyDescent="0.2">
      <c r="A778">
        <v>2019</v>
      </c>
      <c r="B778" t="s">
        <v>57</v>
      </c>
      <c r="C778" t="s">
        <v>9</v>
      </c>
      <c r="D778" s="1">
        <v>56304</v>
      </c>
      <c r="E778" s="1">
        <v>717238</v>
      </c>
      <c r="F778" s="2">
        <v>71861</v>
      </c>
    </row>
    <row r="779" spans="1:6" x14ac:dyDescent="0.2">
      <c r="A779">
        <v>2019</v>
      </c>
      <c r="B779" t="s">
        <v>57</v>
      </c>
      <c r="C779" t="s">
        <v>10</v>
      </c>
      <c r="D779" s="1">
        <v>11359</v>
      </c>
      <c r="E779" s="1">
        <v>94181</v>
      </c>
      <c r="F779" s="2">
        <v>55072</v>
      </c>
    </row>
    <row r="780" spans="1:6" x14ac:dyDescent="0.2">
      <c r="A780">
        <v>2019</v>
      </c>
      <c r="B780" t="s">
        <v>57</v>
      </c>
      <c r="C780" t="s">
        <v>11</v>
      </c>
      <c r="D780" s="1">
        <v>75870</v>
      </c>
      <c r="E780" s="1">
        <v>948055</v>
      </c>
      <c r="F780" s="2">
        <v>78228</v>
      </c>
    </row>
    <row r="781" spans="1:6" x14ac:dyDescent="0.2">
      <c r="A781">
        <v>2019</v>
      </c>
      <c r="B781" t="s">
        <v>57</v>
      </c>
      <c r="C781" t="s">
        <v>12</v>
      </c>
      <c r="D781" s="1">
        <v>30165</v>
      </c>
      <c r="E781" s="1">
        <v>346667</v>
      </c>
      <c r="F781" s="2">
        <v>53817</v>
      </c>
    </row>
    <row r="782" spans="1:6" x14ac:dyDescent="0.2">
      <c r="A782">
        <v>2019</v>
      </c>
      <c r="B782" t="s">
        <v>57</v>
      </c>
      <c r="C782" t="s">
        <v>13</v>
      </c>
      <c r="D782" s="1">
        <v>16421</v>
      </c>
      <c r="E782" s="1">
        <v>139337</v>
      </c>
      <c r="F782" s="2">
        <v>56755</v>
      </c>
    </row>
    <row r="783" spans="1:6" x14ac:dyDescent="0.2">
      <c r="A783">
        <v>2019</v>
      </c>
      <c r="B783" t="s">
        <v>57</v>
      </c>
      <c r="C783" t="s">
        <v>14</v>
      </c>
      <c r="D783" s="1">
        <v>16598</v>
      </c>
      <c r="E783" s="1">
        <v>179211</v>
      </c>
      <c r="F783" s="2">
        <v>64554</v>
      </c>
    </row>
    <row r="784" spans="1:6" x14ac:dyDescent="0.2">
      <c r="A784">
        <v>2019</v>
      </c>
      <c r="B784" t="s">
        <v>57</v>
      </c>
      <c r="C784" t="s">
        <v>15</v>
      </c>
      <c r="D784" s="1">
        <v>20866</v>
      </c>
      <c r="E784" s="1">
        <v>216049</v>
      </c>
      <c r="F784" s="2">
        <v>52511</v>
      </c>
    </row>
    <row r="785" spans="1:6" x14ac:dyDescent="0.2">
      <c r="A785">
        <v>2019</v>
      </c>
      <c r="B785" t="s">
        <v>57</v>
      </c>
      <c r="C785" t="s">
        <v>16</v>
      </c>
      <c r="D785" s="1">
        <v>25304</v>
      </c>
      <c r="E785" s="1">
        <v>216009</v>
      </c>
      <c r="F785" s="2">
        <v>57624</v>
      </c>
    </row>
    <row r="786" spans="1:6" x14ac:dyDescent="0.2">
      <c r="A786">
        <v>2019</v>
      </c>
      <c r="B786" t="s">
        <v>57</v>
      </c>
      <c r="C786" t="s">
        <v>17</v>
      </c>
      <c r="D786" s="1">
        <v>10504</v>
      </c>
      <c r="E786" s="1">
        <v>69931</v>
      </c>
      <c r="F786" s="2">
        <v>60893</v>
      </c>
    </row>
    <row r="787" spans="1:6" x14ac:dyDescent="0.2">
      <c r="A787">
        <v>2019</v>
      </c>
      <c r="B787" t="s">
        <v>57</v>
      </c>
      <c r="C787" t="s">
        <v>18</v>
      </c>
      <c r="D787" s="1">
        <v>44172</v>
      </c>
      <c r="E787" s="1">
        <v>461724</v>
      </c>
      <c r="F787" s="2">
        <v>82573</v>
      </c>
    </row>
    <row r="788" spans="1:6" x14ac:dyDescent="0.2">
      <c r="A788">
        <v>2019</v>
      </c>
      <c r="B788" t="s">
        <v>57</v>
      </c>
      <c r="C788" t="s">
        <v>19</v>
      </c>
      <c r="D788" s="1">
        <v>47892</v>
      </c>
      <c r="E788" s="1">
        <v>605822</v>
      </c>
      <c r="F788" s="2">
        <v>113872</v>
      </c>
    </row>
    <row r="789" spans="1:6" x14ac:dyDescent="0.2">
      <c r="A789">
        <v>2019</v>
      </c>
      <c r="B789" t="s">
        <v>57</v>
      </c>
      <c r="C789" t="s">
        <v>20</v>
      </c>
      <c r="D789" s="1">
        <v>44483</v>
      </c>
      <c r="E789" s="1">
        <v>655188</v>
      </c>
      <c r="F789" s="2">
        <v>70805</v>
      </c>
    </row>
    <row r="790" spans="1:6" x14ac:dyDescent="0.2">
      <c r="A790">
        <v>2019</v>
      </c>
      <c r="B790" t="s">
        <v>57</v>
      </c>
      <c r="C790" t="s">
        <v>21</v>
      </c>
      <c r="D790" s="1">
        <v>32903</v>
      </c>
      <c r="E790" s="1">
        <v>383591</v>
      </c>
      <c r="F790" s="2">
        <v>85736</v>
      </c>
    </row>
    <row r="791" spans="1:6" x14ac:dyDescent="0.2">
      <c r="A791">
        <v>2019</v>
      </c>
      <c r="B791" t="s">
        <v>57</v>
      </c>
      <c r="C791" t="s">
        <v>22</v>
      </c>
      <c r="D791" s="1">
        <v>12421</v>
      </c>
      <c r="E791" s="1">
        <v>108490</v>
      </c>
      <c r="F791" s="2">
        <v>43023</v>
      </c>
    </row>
    <row r="792" spans="1:6" x14ac:dyDescent="0.2">
      <c r="A792">
        <v>2019</v>
      </c>
      <c r="B792" t="s">
        <v>57</v>
      </c>
      <c r="C792" t="s">
        <v>23</v>
      </c>
      <c r="D792" s="1">
        <v>34349</v>
      </c>
      <c r="E792" s="1">
        <v>382484</v>
      </c>
      <c r="F792" s="2">
        <v>68700</v>
      </c>
    </row>
    <row r="793" spans="1:6" x14ac:dyDescent="0.2">
      <c r="A793">
        <v>2019</v>
      </c>
      <c r="B793" t="s">
        <v>57</v>
      </c>
      <c r="C793" t="s">
        <v>24</v>
      </c>
      <c r="D793" s="1">
        <v>9482</v>
      </c>
      <c r="E793" s="1">
        <v>43417</v>
      </c>
      <c r="F793" s="2">
        <v>54553</v>
      </c>
    </row>
    <row r="794" spans="1:6" x14ac:dyDescent="0.2">
      <c r="A794">
        <v>2019</v>
      </c>
      <c r="B794" t="s">
        <v>57</v>
      </c>
      <c r="C794" t="s">
        <v>25</v>
      </c>
      <c r="D794" s="1">
        <v>11737</v>
      </c>
      <c r="E794" s="1">
        <v>120560</v>
      </c>
      <c r="F794" s="2">
        <v>60603</v>
      </c>
    </row>
    <row r="795" spans="1:6" x14ac:dyDescent="0.2">
      <c r="A795">
        <v>2019</v>
      </c>
      <c r="B795" t="s">
        <v>57</v>
      </c>
      <c r="C795" t="s">
        <v>26</v>
      </c>
      <c r="D795" s="1">
        <v>20106</v>
      </c>
      <c r="E795" s="1">
        <v>196204</v>
      </c>
      <c r="F795" s="2">
        <v>62008</v>
      </c>
    </row>
    <row r="796" spans="1:6" x14ac:dyDescent="0.2">
      <c r="A796">
        <v>2019</v>
      </c>
      <c r="B796" t="s">
        <v>57</v>
      </c>
      <c r="C796" t="s">
        <v>27</v>
      </c>
      <c r="D796" s="1">
        <v>12808</v>
      </c>
      <c r="E796" s="1">
        <v>83513</v>
      </c>
      <c r="F796" s="2">
        <v>80647</v>
      </c>
    </row>
    <row r="797" spans="1:6" x14ac:dyDescent="0.2">
      <c r="A797">
        <v>2019</v>
      </c>
      <c r="B797" t="s">
        <v>57</v>
      </c>
      <c r="C797" t="s">
        <v>28</v>
      </c>
      <c r="D797" s="1">
        <v>52040</v>
      </c>
      <c r="E797" s="1">
        <v>677810</v>
      </c>
      <c r="F797" s="2">
        <v>94022</v>
      </c>
    </row>
    <row r="798" spans="1:6" x14ac:dyDescent="0.2">
      <c r="A798">
        <v>2019</v>
      </c>
      <c r="B798" t="s">
        <v>57</v>
      </c>
      <c r="C798" t="s">
        <v>29</v>
      </c>
      <c r="D798" s="1">
        <v>11347</v>
      </c>
      <c r="E798" s="1">
        <v>111478</v>
      </c>
      <c r="F798" s="2">
        <v>64156</v>
      </c>
    </row>
    <row r="799" spans="1:6" x14ac:dyDescent="0.2">
      <c r="A799">
        <v>2019</v>
      </c>
      <c r="B799" t="s">
        <v>57</v>
      </c>
      <c r="C799" t="s">
        <v>30</v>
      </c>
      <c r="D799" s="1">
        <v>112890</v>
      </c>
      <c r="E799" s="1">
        <v>1368950</v>
      </c>
      <c r="F799" s="2">
        <v>99615</v>
      </c>
    </row>
    <row r="800" spans="1:6" x14ac:dyDescent="0.2">
      <c r="A800">
        <v>2019</v>
      </c>
      <c r="B800" t="s">
        <v>57</v>
      </c>
      <c r="C800" t="s">
        <v>31</v>
      </c>
      <c r="D800" s="1">
        <v>61321</v>
      </c>
      <c r="E800" s="1">
        <v>649747</v>
      </c>
      <c r="F800" s="2">
        <v>67705</v>
      </c>
    </row>
    <row r="801" spans="1:6" x14ac:dyDescent="0.2">
      <c r="A801">
        <v>2019</v>
      </c>
      <c r="B801" t="s">
        <v>57</v>
      </c>
      <c r="C801" t="s">
        <v>32</v>
      </c>
      <c r="D801" s="1">
        <v>5198</v>
      </c>
      <c r="E801" s="1">
        <v>32856</v>
      </c>
      <c r="F801" s="2">
        <v>63897</v>
      </c>
    </row>
    <row r="802" spans="1:6" x14ac:dyDescent="0.2">
      <c r="A802">
        <v>2019</v>
      </c>
      <c r="B802" t="s">
        <v>57</v>
      </c>
      <c r="C802" t="s">
        <v>33</v>
      </c>
      <c r="D802" s="1">
        <v>54330</v>
      </c>
      <c r="E802" s="1">
        <v>734963</v>
      </c>
      <c r="F802" s="2">
        <v>66752</v>
      </c>
    </row>
    <row r="803" spans="1:6" x14ac:dyDescent="0.2">
      <c r="A803">
        <v>2019</v>
      </c>
      <c r="B803" t="s">
        <v>57</v>
      </c>
      <c r="C803" t="s">
        <v>34</v>
      </c>
      <c r="D803" s="1">
        <v>21148</v>
      </c>
      <c r="E803" s="1">
        <v>194601</v>
      </c>
      <c r="F803" s="2">
        <v>54841</v>
      </c>
    </row>
    <row r="804" spans="1:6" x14ac:dyDescent="0.2">
      <c r="A804">
        <v>2019</v>
      </c>
      <c r="B804" t="s">
        <v>57</v>
      </c>
      <c r="C804" t="s">
        <v>35</v>
      </c>
      <c r="D804" s="1">
        <v>26161</v>
      </c>
      <c r="E804" s="1">
        <v>253667</v>
      </c>
      <c r="F804" s="2">
        <v>73460</v>
      </c>
    </row>
    <row r="805" spans="1:6" x14ac:dyDescent="0.2">
      <c r="A805">
        <v>2019</v>
      </c>
      <c r="B805" t="s">
        <v>57</v>
      </c>
      <c r="C805" t="s">
        <v>36</v>
      </c>
      <c r="D805" s="1">
        <v>64541</v>
      </c>
      <c r="E805" s="1">
        <v>816358</v>
      </c>
      <c r="F805" s="2">
        <v>81681</v>
      </c>
    </row>
    <row r="806" spans="1:6" x14ac:dyDescent="0.2">
      <c r="A806">
        <v>2019</v>
      </c>
      <c r="B806" t="s">
        <v>57</v>
      </c>
      <c r="C806" t="s">
        <v>37</v>
      </c>
      <c r="D806" s="1">
        <v>9043</v>
      </c>
      <c r="E806" s="1">
        <v>68259</v>
      </c>
      <c r="F806" s="2">
        <v>68454</v>
      </c>
    </row>
    <row r="807" spans="1:6" x14ac:dyDescent="0.2">
      <c r="A807">
        <v>2019</v>
      </c>
      <c r="B807" t="s">
        <v>57</v>
      </c>
      <c r="C807" t="s">
        <v>38</v>
      </c>
      <c r="D807" s="1">
        <v>29329</v>
      </c>
      <c r="E807" s="1">
        <v>298404</v>
      </c>
      <c r="F807" s="2">
        <v>52492</v>
      </c>
    </row>
    <row r="808" spans="1:6" x14ac:dyDescent="0.2">
      <c r="A808">
        <v>2019</v>
      </c>
      <c r="B808" t="s">
        <v>57</v>
      </c>
      <c r="C808" t="s">
        <v>39</v>
      </c>
      <c r="D808" s="1">
        <v>5498</v>
      </c>
      <c r="E808" s="1">
        <v>33117</v>
      </c>
      <c r="F808" s="2">
        <v>58619</v>
      </c>
    </row>
    <row r="809" spans="1:6" x14ac:dyDescent="0.2">
      <c r="A809">
        <v>2019</v>
      </c>
      <c r="B809" t="s">
        <v>57</v>
      </c>
      <c r="C809" t="s">
        <v>40</v>
      </c>
      <c r="D809" s="1">
        <v>30774</v>
      </c>
      <c r="E809" s="1">
        <v>425933</v>
      </c>
      <c r="F809" s="2">
        <v>62990</v>
      </c>
    </row>
    <row r="810" spans="1:6" x14ac:dyDescent="0.2">
      <c r="A810">
        <v>2019</v>
      </c>
      <c r="B810" t="s">
        <v>57</v>
      </c>
      <c r="C810" t="s">
        <v>41</v>
      </c>
      <c r="D810" s="1">
        <v>139953</v>
      </c>
      <c r="E810" s="1">
        <v>1794316</v>
      </c>
      <c r="F810" s="2">
        <v>77197</v>
      </c>
    </row>
    <row r="811" spans="1:6" x14ac:dyDescent="0.2">
      <c r="A811">
        <v>2019</v>
      </c>
      <c r="B811" t="s">
        <v>57</v>
      </c>
      <c r="C811" t="s">
        <v>42</v>
      </c>
      <c r="D811" s="1">
        <v>24485</v>
      </c>
      <c r="E811" s="1">
        <v>221851</v>
      </c>
      <c r="F811" s="2">
        <v>64641</v>
      </c>
    </row>
    <row r="812" spans="1:6" x14ac:dyDescent="0.2">
      <c r="A812">
        <v>2019</v>
      </c>
      <c r="B812" t="s">
        <v>57</v>
      </c>
      <c r="C812" t="s">
        <v>43</v>
      </c>
      <c r="D812" s="1">
        <v>5970</v>
      </c>
      <c r="E812" s="1">
        <v>29394</v>
      </c>
      <c r="F812" s="2">
        <v>68986</v>
      </c>
    </row>
    <row r="813" spans="1:6" x14ac:dyDescent="0.2">
      <c r="A813">
        <v>2019</v>
      </c>
      <c r="B813" t="s">
        <v>57</v>
      </c>
      <c r="C813" t="s">
        <v>44</v>
      </c>
      <c r="D813" s="1">
        <v>59342</v>
      </c>
      <c r="E813" s="1">
        <v>762590</v>
      </c>
      <c r="F813" s="2">
        <v>90327</v>
      </c>
    </row>
    <row r="814" spans="1:6" x14ac:dyDescent="0.2">
      <c r="A814">
        <v>2019</v>
      </c>
      <c r="B814" t="s">
        <v>57</v>
      </c>
      <c r="C814" t="s">
        <v>45</v>
      </c>
      <c r="D814" s="1">
        <v>41249</v>
      </c>
      <c r="E814" s="1">
        <v>425615</v>
      </c>
      <c r="F814" s="2">
        <v>85460</v>
      </c>
    </row>
    <row r="815" spans="1:6" x14ac:dyDescent="0.2">
      <c r="A815">
        <v>2019</v>
      </c>
      <c r="B815" t="s">
        <v>57</v>
      </c>
      <c r="C815" t="s">
        <v>46</v>
      </c>
      <c r="D815" s="1">
        <v>8381</v>
      </c>
      <c r="E815" s="1">
        <v>69069</v>
      </c>
      <c r="F815" s="2">
        <v>52180</v>
      </c>
    </row>
    <row r="816" spans="1:6" x14ac:dyDescent="0.2">
      <c r="A816">
        <v>2019</v>
      </c>
      <c r="B816" t="s">
        <v>57</v>
      </c>
      <c r="C816" t="s">
        <v>47</v>
      </c>
      <c r="D816" s="1">
        <v>26927</v>
      </c>
      <c r="E816" s="1">
        <v>326120</v>
      </c>
      <c r="F816" s="2">
        <v>63192</v>
      </c>
    </row>
    <row r="817" spans="1:6" x14ac:dyDescent="0.2">
      <c r="A817">
        <v>2019</v>
      </c>
      <c r="B817" t="s">
        <v>57</v>
      </c>
      <c r="C817" t="s">
        <v>48</v>
      </c>
      <c r="D817" s="1">
        <v>4728</v>
      </c>
      <c r="E817" s="1">
        <v>19196</v>
      </c>
      <c r="F817" s="2">
        <v>56253</v>
      </c>
    </row>
    <row r="818" spans="1:6" x14ac:dyDescent="0.2">
      <c r="A818">
        <v>2019</v>
      </c>
      <c r="B818" t="s">
        <v>58</v>
      </c>
      <c r="C818" t="s">
        <v>1</v>
      </c>
      <c r="D818" s="1">
        <v>13692</v>
      </c>
      <c r="E818" s="1">
        <v>238078</v>
      </c>
      <c r="F818" s="2">
        <v>47785</v>
      </c>
    </row>
    <row r="819" spans="1:6" x14ac:dyDescent="0.2">
      <c r="A819">
        <v>2019</v>
      </c>
      <c r="B819" t="s">
        <v>58</v>
      </c>
      <c r="C819" t="s">
        <v>2</v>
      </c>
      <c r="D819" s="1">
        <v>19924</v>
      </c>
      <c r="E819" s="1">
        <v>457984</v>
      </c>
      <c r="F819" s="2">
        <v>52632</v>
      </c>
    </row>
    <row r="820" spans="1:6" x14ac:dyDescent="0.2">
      <c r="A820">
        <v>2019</v>
      </c>
      <c r="B820" t="s">
        <v>58</v>
      </c>
      <c r="C820" t="s">
        <v>3</v>
      </c>
      <c r="D820" s="1">
        <v>15780</v>
      </c>
      <c r="E820" s="1">
        <v>187607</v>
      </c>
      <c r="F820" s="2">
        <v>43983</v>
      </c>
    </row>
    <row r="821" spans="1:6" x14ac:dyDescent="0.2">
      <c r="A821">
        <v>2019</v>
      </c>
      <c r="B821" t="s">
        <v>58</v>
      </c>
      <c r="C821" t="s">
        <v>4</v>
      </c>
      <c r="D821" s="1">
        <v>639529</v>
      </c>
      <c r="E821" s="1">
        <v>2734574</v>
      </c>
      <c r="F821" s="2">
        <v>53909</v>
      </c>
    </row>
    <row r="822" spans="1:6" x14ac:dyDescent="0.2">
      <c r="A822">
        <v>2019</v>
      </c>
      <c r="B822" t="s">
        <v>58</v>
      </c>
      <c r="C822" t="s">
        <v>5</v>
      </c>
      <c r="D822" s="1">
        <v>21747</v>
      </c>
      <c r="E822" s="1">
        <v>341496</v>
      </c>
      <c r="F822" s="2">
        <v>51600</v>
      </c>
    </row>
    <row r="823" spans="1:6" x14ac:dyDescent="0.2">
      <c r="A823">
        <v>2019</v>
      </c>
      <c r="B823" t="s">
        <v>58</v>
      </c>
      <c r="C823" t="s">
        <v>6</v>
      </c>
      <c r="D823" s="1">
        <v>13478</v>
      </c>
      <c r="E823" s="1">
        <v>330418</v>
      </c>
      <c r="F823" s="2">
        <v>57419</v>
      </c>
    </row>
    <row r="824" spans="1:6" x14ac:dyDescent="0.2">
      <c r="A824">
        <v>2019</v>
      </c>
      <c r="B824" t="s">
        <v>58</v>
      </c>
      <c r="C824" t="s">
        <v>7</v>
      </c>
      <c r="D824" s="1">
        <v>5386</v>
      </c>
      <c r="E824" s="1">
        <v>76932</v>
      </c>
      <c r="F824" s="2">
        <v>55284</v>
      </c>
    </row>
    <row r="825" spans="1:6" x14ac:dyDescent="0.2">
      <c r="A825">
        <v>2019</v>
      </c>
      <c r="B825" t="s">
        <v>58</v>
      </c>
      <c r="C825" t="s">
        <v>8</v>
      </c>
      <c r="D825" s="1">
        <v>76615</v>
      </c>
      <c r="E825" s="1">
        <v>1324281</v>
      </c>
      <c r="F825" s="2">
        <v>52039</v>
      </c>
    </row>
    <row r="826" spans="1:6" x14ac:dyDescent="0.2">
      <c r="A826">
        <v>2019</v>
      </c>
      <c r="B826" t="s">
        <v>58</v>
      </c>
      <c r="C826" t="s">
        <v>9</v>
      </c>
      <c r="D826" s="1">
        <v>29998</v>
      </c>
      <c r="E826" s="1">
        <v>580134</v>
      </c>
      <c r="F826" s="2">
        <v>53810</v>
      </c>
    </row>
    <row r="827" spans="1:6" x14ac:dyDescent="0.2">
      <c r="A827">
        <v>2019</v>
      </c>
      <c r="B827" t="s">
        <v>58</v>
      </c>
      <c r="C827" t="s">
        <v>10</v>
      </c>
      <c r="D827" s="1">
        <v>8163</v>
      </c>
      <c r="E827" s="1">
        <v>105424</v>
      </c>
      <c r="F827" s="2">
        <v>43475</v>
      </c>
    </row>
    <row r="828" spans="1:6" x14ac:dyDescent="0.2">
      <c r="A828">
        <v>2019</v>
      </c>
      <c r="B828" t="s">
        <v>58</v>
      </c>
      <c r="C828" t="s">
        <v>11</v>
      </c>
      <c r="D828" s="1">
        <v>35102</v>
      </c>
      <c r="E828" s="1">
        <v>924699</v>
      </c>
      <c r="F828" s="2">
        <v>52038</v>
      </c>
    </row>
    <row r="829" spans="1:6" x14ac:dyDescent="0.2">
      <c r="A829">
        <v>2019</v>
      </c>
      <c r="B829" t="s">
        <v>58</v>
      </c>
      <c r="C829" t="s">
        <v>12</v>
      </c>
      <c r="D829" s="1">
        <v>16247</v>
      </c>
      <c r="E829" s="1">
        <v>468491</v>
      </c>
      <c r="F829" s="2">
        <v>49107</v>
      </c>
    </row>
    <row r="830" spans="1:6" x14ac:dyDescent="0.2">
      <c r="A830">
        <v>2019</v>
      </c>
      <c r="B830" t="s">
        <v>58</v>
      </c>
      <c r="C830" t="s">
        <v>13</v>
      </c>
      <c r="D830" s="1">
        <v>11966</v>
      </c>
      <c r="E830" s="1">
        <v>219013</v>
      </c>
      <c r="F830" s="2">
        <v>44392</v>
      </c>
    </row>
    <row r="831" spans="1:6" x14ac:dyDescent="0.2">
      <c r="A831">
        <v>2019</v>
      </c>
      <c r="B831" t="s">
        <v>58</v>
      </c>
      <c r="C831" t="s">
        <v>14</v>
      </c>
      <c r="D831" s="1">
        <v>10085</v>
      </c>
      <c r="E831" s="1">
        <v>197874</v>
      </c>
      <c r="F831" s="2">
        <v>43909</v>
      </c>
    </row>
    <row r="832" spans="1:6" x14ac:dyDescent="0.2">
      <c r="A832">
        <v>2019</v>
      </c>
      <c r="B832" t="s">
        <v>58</v>
      </c>
      <c r="C832" t="s">
        <v>15</v>
      </c>
      <c r="D832" s="1">
        <v>18442</v>
      </c>
      <c r="E832" s="1">
        <v>272579</v>
      </c>
      <c r="F832" s="2">
        <v>49141</v>
      </c>
    </row>
    <row r="833" spans="1:6" x14ac:dyDescent="0.2">
      <c r="A833">
        <v>2019</v>
      </c>
      <c r="B833" t="s">
        <v>58</v>
      </c>
      <c r="C833" t="s">
        <v>16</v>
      </c>
      <c r="D833" s="1">
        <v>16110</v>
      </c>
      <c r="E833" s="1">
        <v>305742</v>
      </c>
      <c r="F833" s="2">
        <v>44832</v>
      </c>
    </row>
    <row r="834" spans="1:6" x14ac:dyDescent="0.2">
      <c r="A834">
        <v>2019</v>
      </c>
      <c r="B834" t="s">
        <v>58</v>
      </c>
      <c r="C834" t="s">
        <v>17</v>
      </c>
      <c r="D834" s="1">
        <v>5474</v>
      </c>
      <c r="E834" s="1">
        <v>120085</v>
      </c>
      <c r="F834" s="2">
        <v>49342</v>
      </c>
    </row>
    <row r="835" spans="1:6" x14ac:dyDescent="0.2">
      <c r="A835">
        <v>2019</v>
      </c>
      <c r="B835" t="s">
        <v>58</v>
      </c>
      <c r="C835" t="s">
        <v>18</v>
      </c>
      <c r="D835" s="1">
        <v>21419</v>
      </c>
      <c r="E835" s="1">
        <v>451332</v>
      </c>
      <c r="F835" s="2">
        <v>55476</v>
      </c>
    </row>
    <row r="836" spans="1:6" x14ac:dyDescent="0.2">
      <c r="A836">
        <v>2019</v>
      </c>
      <c r="B836" t="s">
        <v>58</v>
      </c>
      <c r="C836" t="s">
        <v>19</v>
      </c>
      <c r="D836" s="1">
        <v>68761</v>
      </c>
      <c r="E836" s="1">
        <v>790552</v>
      </c>
      <c r="F836" s="2">
        <v>59886</v>
      </c>
    </row>
    <row r="837" spans="1:6" x14ac:dyDescent="0.2">
      <c r="A837">
        <v>2019</v>
      </c>
      <c r="B837" t="s">
        <v>58</v>
      </c>
      <c r="C837" t="s">
        <v>20</v>
      </c>
      <c r="D837" s="1">
        <v>25357</v>
      </c>
      <c r="E837" s="1">
        <v>661203</v>
      </c>
      <c r="F837" s="2">
        <v>50845</v>
      </c>
    </row>
    <row r="838" spans="1:6" x14ac:dyDescent="0.2">
      <c r="A838">
        <v>2019</v>
      </c>
      <c r="B838" t="s">
        <v>58</v>
      </c>
      <c r="C838" t="s">
        <v>21</v>
      </c>
      <c r="D838" s="1">
        <v>20728</v>
      </c>
      <c r="E838" s="1">
        <v>530749</v>
      </c>
      <c r="F838" s="2">
        <v>52656</v>
      </c>
    </row>
    <row r="839" spans="1:6" x14ac:dyDescent="0.2">
      <c r="A839">
        <v>2019</v>
      </c>
      <c r="B839" t="s">
        <v>58</v>
      </c>
      <c r="C839" t="s">
        <v>22</v>
      </c>
      <c r="D839" s="1">
        <v>7557</v>
      </c>
      <c r="E839" s="1">
        <v>146077</v>
      </c>
      <c r="F839" s="2">
        <v>42620</v>
      </c>
    </row>
    <row r="840" spans="1:6" x14ac:dyDescent="0.2">
      <c r="A840">
        <v>2019</v>
      </c>
      <c r="B840" t="s">
        <v>58</v>
      </c>
      <c r="C840" t="s">
        <v>23</v>
      </c>
      <c r="D840" s="1">
        <v>52078</v>
      </c>
      <c r="E840" s="1">
        <v>462462</v>
      </c>
      <c r="F840" s="2">
        <v>47562</v>
      </c>
    </row>
    <row r="841" spans="1:6" x14ac:dyDescent="0.2">
      <c r="A841">
        <v>2019</v>
      </c>
      <c r="B841" t="s">
        <v>58</v>
      </c>
      <c r="C841" t="s">
        <v>24</v>
      </c>
      <c r="D841" s="1">
        <v>4834</v>
      </c>
      <c r="E841" s="1">
        <v>74646</v>
      </c>
      <c r="F841" s="2">
        <v>49258</v>
      </c>
    </row>
    <row r="842" spans="1:6" x14ac:dyDescent="0.2">
      <c r="A842">
        <v>2019</v>
      </c>
      <c r="B842" t="s">
        <v>58</v>
      </c>
      <c r="C842" t="s">
        <v>25</v>
      </c>
      <c r="D842" s="1">
        <v>11559</v>
      </c>
      <c r="E842" s="1">
        <v>139275</v>
      </c>
      <c r="F842" s="2">
        <v>48735</v>
      </c>
    </row>
    <row r="843" spans="1:6" x14ac:dyDescent="0.2">
      <c r="A843">
        <v>2019</v>
      </c>
      <c r="B843" t="s">
        <v>58</v>
      </c>
      <c r="C843" t="s">
        <v>26</v>
      </c>
      <c r="D843" s="1">
        <v>8934</v>
      </c>
      <c r="E843" s="1">
        <v>143417</v>
      </c>
      <c r="F843" s="2">
        <v>54808</v>
      </c>
    </row>
    <row r="844" spans="1:6" x14ac:dyDescent="0.2">
      <c r="A844">
        <v>2019</v>
      </c>
      <c r="B844" t="s">
        <v>58</v>
      </c>
      <c r="C844" t="s">
        <v>27</v>
      </c>
      <c r="D844" s="1">
        <v>4773</v>
      </c>
      <c r="E844" s="1">
        <v>114430</v>
      </c>
      <c r="F844" s="2">
        <v>58363</v>
      </c>
    </row>
    <row r="845" spans="1:6" x14ac:dyDescent="0.2">
      <c r="A845">
        <v>2019</v>
      </c>
      <c r="B845" t="s">
        <v>58</v>
      </c>
      <c r="C845" t="s">
        <v>28</v>
      </c>
      <c r="D845" s="1">
        <v>40687</v>
      </c>
      <c r="E845" s="1">
        <v>670070</v>
      </c>
      <c r="F845" s="2">
        <v>55124</v>
      </c>
    </row>
    <row r="846" spans="1:6" x14ac:dyDescent="0.2">
      <c r="A846">
        <v>2019</v>
      </c>
      <c r="B846" t="s">
        <v>58</v>
      </c>
      <c r="C846" t="s">
        <v>29</v>
      </c>
      <c r="D846" s="1">
        <v>10974</v>
      </c>
      <c r="E846" s="1">
        <v>130181</v>
      </c>
      <c r="F846" s="2">
        <v>42852</v>
      </c>
    </row>
    <row r="847" spans="1:6" x14ac:dyDescent="0.2">
      <c r="A847">
        <v>2019</v>
      </c>
      <c r="B847" t="s">
        <v>58</v>
      </c>
      <c r="C847" t="s">
        <v>30</v>
      </c>
      <c r="D847" s="1">
        <v>67202</v>
      </c>
      <c r="E847" s="1">
        <v>1981493</v>
      </c>
      <c r="F847" s="2">
        <v>54638</v>
      </c>
    </row>
    <row r="848" spans="1:6" x14ac:dyDescent="0.2">
      <c r="A848">
        <v>2019</v>
      </c>
      <c r="B848" t="s">
        <v>58</v>
      </c>
      <c r="C848" t="s">
        <v>31</v>
      </c>
      <c r="D848" s="1">
        <v>28199</v>
      </c>
      <c r="E848" s="1">
        <v>606564</v>
      </c>
      <c r="F848" s="2">
        <v>50123</v>
      </c>
    </row>
    <row r="849" spans="1:6" x14ac:dyDescent="0.2">
      <c r="A849">
        <v>2019</v>
      </c>
      <c r="B849" t="s">
        <v>58</v>
      </c>
      <c r="C849" t="s">
        <v>32</v>
      </c>
      <c r="D849" s="1">
        <v>2581</v>
      </c>
      <c r="E849" s="1">
        <v>65771</v>
      </c>
      <c r="F849" s="2">
        <v>52585</v>
      </c>
    </row>
    <row r="850" spans="1:6" x14ac:dyDescent="0.2">
      <c r="A850">
        <v>2019</v>
      </c>
      <c r="B850" t="s">
        <v>58</v>
      </c>
      <c r="C850" t="s">
        <v>33</v>
      </c>
      <c r="D850" s="1">
        <v>35525</v>
      </c>
      <c r="E850" s="1">
        <v>908891</v>
      </c>
      <c r="F850" s="2">
        <v>47891</v>
      </c>
    </row>
    <row r="851" spans="1:6" x14ac:dyDescent="0.2">
      <c r="A851">
        <v>2019</v>
      </c>
      <c r="B851" t="s">
        <v>58</v>
      </c>
      <c r="C851" t="s">
        <v>34</v>
      </c>
      <c r="D851" s="1">
        <v>13345</v>
      </c>
      <c r="E851" s="1">
        <v>213244</v>
      </c>
      <c r="F851" s="2">
        <v>46841</v>
      </c>
    </row>
    <row r="852" spans="1:6" x14ac:dyDescent="0.2">
      <c r="A852">
        <v>2019</v>
      </c>
      <c r="B852" t="s">
        <v>58</v>
      </c>
      <c r="C852" t="s">
        <v>35</v>
      </c>
      <c r="D852" s="1">
        <v>16113</v>
      </c>
      <c r="E852" s="1">
        <v>295311</v>
      </c>
      <c r="F852" s="2">
        <v>51842</v>
      </c>
    </row>
    <row r="853" spans="1:6" x14ac:dyDescent="0.2">
      <c r="A853">
        <v>2019</v>
      </c>
      <c r="B853" t="s">
        <v>58</v>
      </c>
      <c r="C853" t="s">
        <v>36</v>
      </c>
      <c r="D853" s="1">
        <v>57945</v>
      </c>
      <c r="E853" s="1">
        <v>1230922</v>
      </c>
      <c r="F853" s="2">
        <v>53416</v>
      </c>
    </row>
    <row r="854" spans="1:6" x14ac:dyDescent="0.2">
      <c r="A854">
        <v>2019</v>
      </c>
      <c r="B854" t="s">
        <v>58</v>
      </c>
      <c r="C854" t="s">
        <v>37</v>
      </c>
      <c r="D854" s="1">
        <v>4664</v>
      </c>
      <c r="E854" s="1">
        <v>102395</v>
      </c>
      <c r="F854" s="2">
        <v>50458</v>
      </c>
    </row>
    <row r="855" spans="1:6" x14ac:dyDescent="0.2">
      <c r="A855">
        <v>2019</v>
      </c>
      <c r="B855" t="s">
        <v>58</v>
      </c>
      <c r="C855" t="s">
        <v>38</v>
      </c>
      <c r="D855" s="1">
        <v>12757</v>
      </c>
      <c r="E855" s="1">
        <v>237600</v>
      </c>
      <c r="F855" s="2">
        <v>47296</v>
      </c>
    </row>
    <row r="856" spans="1:6" x14ac:dyDescent="0.2">
      <c r="A856">
        <v>2019</v>
      </c>
      <c r="B856" t="s">
        <v>58</v>
      </c>
      <c r="C856" t="s">
        <v>39</v>
      </c>
      <c r="D856" s="1">
        <v>2904</v>
      </c>
      <c r="E856" s="1">
        <v>68913</v>
      </c>
      <c r="F856" s="2">
        <v>52412</v>
      </c>
    </row>
    <row r="857" spans="1:6" x14ac:dyDescent="0.2">
      <c r="A857">
        <v>2019</v>
      </c>
      <c r="B857" t="s">
        <v>58</v>
      </c>
      <c r="C857" t="s">
        <v>40</v>
      </c>
      <c r="D857" s="1">
        <v>16563</v>
      </c>
      <c r="E857" s="1">
        <v>427328</v>
      </c>
      <c r="F857" s="2">
        <v>53183</v>
      </c>
    </row>
    <row r="858" spans="1:6" x14ac:dyDescent="0.2">
      <c r="A858">
        <v>2019</v>
      </c>
      <c r="B858" t="s">
        <v>58</v>
      </c>
      <c r="C858" t="s">
        <v>41</v>
      </c>
      <c r="D858" s="1">
        <v>94237</v>
      </c>
      <c r="E858" s="1">
        <v>1684606</v>
      </c>
      <c r="F858" s="2">
        <v>49322</v>
      </c>
    </row>
    <row r="859" spans="1:6" x14ac:dyDescent="0.2">
      <c r="A859">
        <v>2019</v>
      </c>
      <c r="B859" t="s">
        <v>58</v>
      </c>
      <c r="C859" t="s">
        <v>42</v>
      </c>
      <c r="D859" s="1">
        <v>12857</v>
      </c>
      <c r="E859" s="1">
        <v>193373</v>
      </c>
      <c r="F859" s="2">
        <v>44983</v>
      </c>
    </row>
    <row r="860" spans="1:6" x14ac:dyDescent="0.2">
      <c r="A860">
        <v>2019</v>
      </c>
      <c r="B860" t="s">
        <v>58</v>
      </c>
      <c r="C860" t="s">
        <v>43</v>
      </c>
      <c r="D860" s="1">
        <v>2503</v>
      </c>
      <c r="E860" s="1">
        <v>62317</v>
      </c>
      <c r="F860" s="2">
        <v>48501</v>
      </c>
    </row>
    <row r="861" spans="1:6" x14ac:dyDescent="0.2">
      <c r="A861">
        <v>2019</v>
      </c>
      <c r="B861" t="s">
        <v>58</v>
      </c>
      <c r="C861" t="s">
        <v>44</v>
      </c>
      <c r="D861" s="1">
        <v>50144</v>
      </c>
      <c r="E861" s="1">
        <v>517645</v>
      </c>
      <c r="F861" s="2">
        <v>50876</v>
      </c>
    </row>
    <row r="862" spans="1:6" x14ac:dyDescent="0.2">
      <c r="A862">
        <v>2019</v>
      </c>
      <c r="B862" t="s">
        <v>58</v>
      </c>
      <c r="C862" t="s">
        <v>45</v>
      </c>
      <c r="D862" s="1">
        <v>64023</v>
      </c>
      <c r="E862" s="1">
        <v>478274</v>
      </c>
      <c r="F862" s="2">
        <v>53267</v>
      </c>
    </row>
    <row r="863" spans="1:6" x14ac:dyDescent="0.2">
      <c r="A863">
        <v>2019</v>
      </c>
      <c r="B863" t="s">
        <v>58</v>
      </c>
      <c r="C863" t="s">
        <v>46</v>
      </c>
      <c r="D863" s="1">
        <v>5755</v>
      </c>
      <c r="E863" s="1">
        <v>125528</v>
      </c>
      <c r="F863" s="2">
        <v>47876</v>
      </c>
    </row>
    <row r="864" spans="1:6" x14ac:dyDescent="0.2">
      <c r="A864">
        <v>2019</v>
      </c>
      <c r="B864" t="s">
        <v>58</v>
      </c>
      <c r="C864" t="s">
        <v>47</v>
      </c>
      <c r="D864" s="1">
        <v>29257</v>
      </c>
      <c r="E864" s="1">
        <v>440255</v>
      </c>
      <c r="F864" s="2">
        <v>50951</v>
      </c>
    </row>
    <row r="865" spans="1:6" x14ac:dyDescent="0.2">
      <c r="A865">
        <v>2019</v>
      </c>
      <c r="B865" t="s">
        <v>58</v>
      </c>
      <c r="C865" t="s">
        <v>48</v>
      </c>
      <c r="D865" s="1">
        <v>3384</v>
      </c>
      <c r="E865" s="1">
        <v>27323</v>
      </c>
      <c r="F865" s="2">
        <v>44083</v>
      </c>
    </row>
    <row r="866" spans="1:6" x14ac:dyDescent="0.2">
      <c r="A866">
        <v>2019</v>
      </c>
      <c r="B866" t="s">
        <v>59</v>
      </c>
      <c r="C866" t="s">
        <v>1</v>
      </c>
      <c r="D866" s="1">
        <v>11180</v>
      </c>
      <c r="E866" s="1">
        <v>208446</v>
      </c>
      <c r="F866" s="2">
        <v>17618</v>
      </c>
    </row>
    <row r="867" spans="1:6" x14ac:dyDescent="0.2">
      <c r="A867">
        <v>2019</v>
      </c>
      <c r="B867" t="s">
        <v>59</v>
      </c>
      <c r="C867" t="s">
        <v>2</v>
      </c>
      <c r="D867" s="1">
        <v>14256</v>
      </c>
      <c r="E867" s="1">
        <v>331295</v>
      </c>
      <c r="F867" s="2">
        <v>25557</v>
      </c>
    </row>
    <row r="868" spans="1:6" x14ac:dyDescent="0.2">
      <c r="A868">
        <v>2019</v>
      </c>
      <c r="B868" t="s">
        <v>59</v>
      </c>
      <c r="C868" t="s">
        <v>3</v>
      </c>
      <c r="D868" s="1">
        <v>7315</v>
      </c>
      <c r="E868" s="1">
        <v>120644</v>
      </c>
      <c r="F868" s="2">
        <v>17299</v>
      </c>
    </row>
    <row r="869" spans="1:6" x14ac:dyDescent="0.2">
      <c r="A869">
        <v>2019</v>
      </c>
      <c r="B869" t="s">
        <v>59</v>
      </c>
      <c r="C869" t="s">
        <v>4</v>
      </c>
      <c r="D869" s="1">
        <v>116191</v>
      </c>
      <c r="E869" s="1">
        <v>2034920</v>
      </c>
      <c r="F869" s="2">
        <v>32379</v>
      </c>
    </row>
    <row r="870" spans="1:6" x14ac:dyDescent="0.2">
      <c r="A870">
        <v>2019</v>
      </c>
      <c r="B870" t="s">
        <v>59</v>
      </c>
      <c r="C870" t="s">
        <v>5</v>
      </c>
      <c r="D870" s="1">
        <v>17317</v>
      </c>
      <c r="E870" s="1">
        <v>344935</v>
      </c>
      <c r="F870" s="2">
        <v>27131</v>
      </c>
    </row>
    <row r="871" spans="1:6" x14ac:dyDescent="0.2">
      <c r="A871">
        <v>2019</v>
      </c>
      <c r="B871" t="s">
        <v>59</v>
      </c>
      <c r="C871" t="s">
        <v>6</v>
      </c>
      <c r="D871" s="1">
        <v>10917</v>
      </c>
      <c r="E871" s="1">
        <v>157574</v>
      </c>
      <c r="F871" s="2">
        <v>24451</v>
      </c>
    </row>
    <row r="872" spans="1:6" x14ac:dyDescent="0.2">
      <c r="A872">
        <v>2019</v>
      </c>
      <c r="B872" t="s">
        <v>59</v>
      </c>
      <c r="C872" t="s">
        <v>7</v>
      </c>
      <c r="D872" s="1">
        <v>2710</v>
      </c>
      <c r="E872" s="1">
        <v>53038</v>
      </c>
      <c r="F872" s="2">
        <v>21264</v>
      </c>
    </row>
    <row r="873" spans="1:6" x14ac:dyDescent="0.2">
      <c r="A873">
        <v>2019</v>
      </c>
      <c r="B873" t="s">
        <v>59</v>
      </c>
      <c r="C873" t="s">
        <v>8</v>
      </c>
      <c r="D873" s="1">
        <v>58596</v>
      </c>
      <c r="E873" s="1">
        <v>1257201</v>
      </c>
      <c r="F873" s="2">
        <v>26675</v>
      </c>
    </row>
    <row r="874" spans="1:6" x14ac:dyDescent="0.2">
      <c r="A874">
        <v>2019</v>
      </c>
      <c r="B874" t="s">
        <v>59</v>
      </c>
      <c r="C874" t="s">
        <v>9</v>
      </c>
      <c r="D874" s="1">
        <v>25254</v>
      </c>
      <c r="E874" s="1">
        <v>498529</v>
      </c>
      <c r="F874" s="2">
        <v>21342</v>
      </c>
    </row>
    <row r="875" spans="1:6" x14ac:dyDescent="0.2">
      <c r="A875">
        <v>2019</v>
      </c>
      <c r="B875" t="s">
        <v>59</v>
      </c>
      <c r="C875" t="s">
        <v>10</v>
      </c>
      <c r="D875" s="1">
        <v>5038</v>
      </c>
      <c r="E875" s="1">
        <v>82521</v>
      </c>
      <c r="F875" s="2">
        <v>17770</v>
      </c>
    </row>
    <row r="876" spans="1:6" x14ac:dyDescent="0.2">
      <c r="A876">
        <v>2019</v>
      </c>
      <c r="B876" t="s">
        <v>59</v>
      </c>
      <c r="C876" t="s">
        <v>11</v>
      </c>
      <c r="D876" s="1">
        <v>33183</v>
      </c>
      <c r="E876" s="1">
        <v>622987</v>
      </c>
      <c r="F876" s="2">
        <v>24703</v>
      </c>
    </row>
    <row r="877" spans="1:6" x14ac:dyDescent="0.2">
      <c r="A877">
        <v>2019</v>
      </c>
      <c r="B877" t="s">
        <v>59</v>
      </c>
      <c r="C877" t="s">
        <v>12</v>
      </c>
      <c r="D877" s="1">
        <v>15776</v>
      </c>
      <c r="E877" s="1">
        <v>313889</v>
      </c>
      <c r="F877" s="2">
        <v>19660</v>
      </c>
    </row>
    <row r="878" spans="1:6" x14ac:dyDescent="0.2">
      <c r="A878">
        <v>2019</v>
      </c>
      <c r="B878" t="s">
        <v>59</v>
      </c>
      <c r="C878" t="s">
        <v>13</v>
      </c>
      <c r="D878" s="1">
        <v>8796</v>
      </c>
      <c r="E878" s="1">
        <v>144265</v>
      </c>
      <c r="F878" s="2">
        <v>17261</v>
      </c>
    </row>
    <row r="879" spans="1:6" x14ac:dyDescent="0.2">
      <c r="A879">
        <v>2019</v>
      </c>
      <c r="B879" t="s">
        <v>59</v>
      </c>
      <c r="C879" t="s">
        <v>14</v>
      </c>
      <c r="D879" s="1">
        <v>6871</v>
      </c>
      <c r="E879" s="1">
        <v>130101</v>
      </c>
      <c r="F879" s="2">
        <v>17333</v>
      </c>
    </row>
    <row r="880" spans="1:6" x14ac:dyDescent="0.2">
      <c r="A880">
        <v>2019</v>
      </c>
      <c r="B880" t="s">
        <v>59</v>
      </c>
      <c r="C880" t="s">
        <v>15</v>
      </c>
      <c r="D880" s="1">
        <v>10118</v>
      </c>
      <c r="E880" s="1">
        <v>201748</v>
      </c>
      <c r="F880" s="2">
        <v>18350</v>
      </c>
    </row>
    <row r="881" spans="1:6" x14ac:dyDescent="0.2">
      <c r="A881">
        <v>2019</v>
      </c>
      <c r="B881" t="s">
        <v>59</v>
      </c>
      <c r="C881" t="s">
        <v>16</v>
      </c>
      <c r="D881" s="1">
        <v>12912</v>
      </c>
      <c r="E881" s="1">
        <v>237469</v>
      </c>
      <c r="F881" s="2">
        <v>21789</v>
      </c>
    </row>
    <row r="882" spans="1:6" x14ac:dyDescent="0.2">
      <c r="A882">
        <v>2019</v>
      </c>
      <c r="B882" t="s">
        <v>59</v>
      </c>
      <c r="C882" t="s">
        <v>17</v>
      </c>
      <c r="D882" s="1">
        <v>5132</v>
      </c>
      <c r="E882" s="1">
        <v>69501</v>
      </c>
      <c r="F882" s="2">
        <v>23169</v>
      </c>
    </row>
    <row r="883" spans="1:6" x14ac:dyDescent="0.2">
      <c r="A883">
        <v>2019</v>
      </c>
      <c r="B883" t="s">
        <v>59</v>
      </c>
      <c r="C883" t="s">
        <v>18</v>
      </c>
      <c r="D883" s="1">
        <v>15043</v>
      </c>
      <c r="E883" s="1">
        <v>282746</v>
      </c>
      <c r="F883" s="2">
        <v>24758</v>
      </c>
    </row>
    <row r="884" spans="1:6" x14ac:dyDescent="0.2">
      <c r="A884">
        <v>2019</v>
      </c>
      <c r="B884" t="s">
        <v>59</v>
      </c>
      <c r="C884" t="s">
        <v>19</v>
      </c>
      <c r="D884" s="1">
        <v>20740</v>
      </c>
      <c r="E884" s="1">
        <v>379863</v>
      </c>
      <c r="F884" s="2">
        <v>29500</v>
      </c>
    </row>
    <row r="885" spans="1:6" x14ac:dyDescent="0.2">
      <c r="A885">
        <v>2019</v>
      </c>
      <c r="B885" t="s">
        <v>59</v>
      </c>
      <c r="C885" t="s">
        <v>20</v>
      </c>
      <c r="D885" s="1">
        <v>23113</v>
      </c>
      <c r="E885" s="1">
        <v>434299</v>
      </c>
      <c r="F885" s="2">
        <v>21121</v>
      </c>
    </row>
    <row r="886" spans="1:6" x14ac:dyDescent="0.2">
      <c r="A886">
        <v>2019</v>
      </c>
      <c r="B886" t="s">
        <v>59</v>
      </c>
      <c r="C886" t="s">
        <v>21</v>
      </c>
      <c r="D886" s="1">
        <v>15325</v>
      </c>
      <c r="E886" s="1">
        <v>275608</v>
      </c>
      <c r="F886" s="2">
        <v>23261</v>
      </c>
    </row>
    <row r="887" spans="1:6" x14ac:dyDescent="0.2">
      <c r="A887">
        <v>2019</v>
      </c>
      <c r="B887" t="s">
        <v>59</v>
      </c>
      <c r="C887" t="s">
        <v>22</v>
      </c>
      <c r="D887" s="1">
        <v>6514</v>
      </c>
      <c r="E887" s="1">
        <v>136282</v>
      </c>
      <c r="F887" s="2">
        <v>17817</v>
      </c>
    </row>
    <row r="888" spans="1:6" x14ac:dyDescent="0.2">
      <c r="A888">
        <v>2019</v>
      </c>
      <c r="B888" t="s">
        <v>59</v>
      </c>
      <c r="C888" t="s">
        <v>23</v>
      </c>
      <c r="D888" s="1">
        <v>15195</v>
      </c>
      <c r="E888" s="1">
        <v>308646</v>
      </c>
      <c r="F888" s="2">
        <v>21614</v>
      </c>
    </row>
    <row r="889" spans="1:6" x14ac:dyDescent="0.2">
      <c r="A889">
        <v>2019</v>
      </c>
      <c r="B889" t="s">
        <v>59</v>
      </c>
      <c r="C889" t="s">
        <v>24</v>
      </c>
      <c r="D889" s="1">
        <v>5052</v>
      </c>
      <c r="E889" s="1">
        <v>67008</v>
      </c>
      <c r="F889" s="2">
        <v>19955</v>
      </c>
    </row>
    <row r="890" spans="1:6" x14ac:dyDescent="0.2">
      <c r="A890">
        <v>2019</v>
      </c>
      <c r="B890" t="s">
        <v>59</v>
      </c>
      <c r="C890" t="s">
        <v>25</v>
      </c>
      <c r="D890" s="1">
        <v>5609</v>
      </c>
      <c r="E890" s="1">
        <v>93856</v>
      </c>
      <c r="F890" s="2">
        <v>17213</v>
      </c>
    </row>
    <row r="891" spans="1:6" x14ac:dyDescent="0.2">
      <c r="A891">
        <v>2019</v>
      </c>
      <c r="B891" t="s">
        <v>59</v>
      </c>
      <c r="C891" t="s">
        <v>26</v>
      </c>
      <c r="D891" s="1">
        <v>8716</v>
      </c>
      <c r="E891" s="1">
        <v>355178</v>
      </c>
      <c r="F891" s="2">
        <v>34432</v>
      </c>
    </row>
    <row r="892" spans="1:6" x14ac:dyDescent="0.2">
      <c r="A892">
        <v>2019</v>
      </c>
      <c r="B892" t="s">
        <v>59</v>
      </c>
      <c r="C892" t="s">
        <v>27</v>
      </c>
      <c r="D892" s="1">
        <v>4675</v>
      </c>
      <c r="E892" s="1">
        <v>73214</v>
      </c>
      <c r="F892" s="2">
        <v>22783</v>
      </c>
    </row>
    <row r="893" spans="1:6" x14ac:dyDescent="0.2">
      <c r="A893">
        <v>2019</v>
      </c>
      <c r="B893" t="s">
        <v>59</v>
      </c>
      <c r="C893" t="s">
        <v>28</v>
      </c>
      <c r="D893" s="1">
        <v>24526</v>
      </c>
      <c r="E893" s="1">
        <v>391519</v>
      </c>
      <c r="F893" s="2">
        <v>26347</v>
      </c>
    </row>
    <row r="894" spans="1:6" x14ac:dyDescent="0.2">
      <c r="A894">
        <v>2019</v>
      </c>
      <c r="B894" t="s">
        <v>59</v>
      </c>
      <c r="C894" t="s">
        <v>29</v>
      </c>
      <c r="D894" s="1">
        <v>5277</v>
      </c>
      <c r="E894" s="1">
        <v>99656</v>
      </c>
      <c r="F894" s="2">
        <v>19571</v>
      </c>
    </row>
    <row r="895" spans="1:6" x14ac:dyDescent="0.2">
      <c r="A895">
        <v>2019</v>
      </c>
      <c r="B895" t="s">
        <v>59</v>
      </c>
      <c r="C895" t="s">
        <v>30</v>
      </c>
      <c r="D895" s="1">
        <v>65868</v>
      </c>
      <c r="E895" s="1">
        <v>957897</v>
      </c>
      <c r="F895" s="2">
        <v>35828</v>
      </c>
    </row>
    <row r="896" spans="1:6" x14ac:dyDescent="0.2">
      <c r="A896">
        <v>2019</v>
      </c>
      <c r="B896" t="s">
        <v>59</v>
      </c>
      <c r="C896" t="s">
        <v>31</v>
      </c>
      <c r="D896" s="1">
        <v>26474</v>
      </c>
      <c r="E896" s="1">
        <v>515152</v>
      </c>
      <c r="F896" s="2">
        <v>20460</v>
      </c>
    </row>
    <row r="897" spans="1:6" x14ac:dyDescent="0.2">
      <c r="A897">
        <v>2019</v>
      </c>
      <c r="B897" t="s">
        <v>59</v>
      </c>
      <c r="C897" t="s">
        <v>32</v>
      </c>
      <c r="D897" s="1">
        <v>2610</v>
      </c>
      <c r="E897" s="1">
        <v>40423</v>
      </c>
      <c r="F897" s="2">
        <v>18573</v>
      </c>
    </row>
    <row r="898" spans="1:6" x14ac:dyDescent="0.2">
      <c r="A898">
        <v>2019</v>
      </c>
      <c r="B898" t="s">
        <v>59</v>
      </c>
      <c r="C898" t="s">
        <v>33</v>
      </c>
      <c r="D898" s="1">
        <v>29035</v>
      </c>
      <c r="E898" s="1">
        <v>570254</v>
      </c>
      <c r="F898" s="2">
        <v>20197</v>
      </c>
    </row>
    <row r="899" spans="1:6" x14ac:dyDescent="0.2">
      <c r="A899">
        <v>2019</v>
      </c>
      <c r="B899" t="s">
        <v>59</v>
      </c>
      <c r="C899" t="s">
        <v>34</v>
      </c>
      <c r="D899" s="1">
        <v>9209</v>
      </c>
      <c r="E899" s="1">
        <v>174213</v>
      </c>
      <c r="F899" s="2">
        <v>18600</v>
      </c>
    </row>
    <row r="900" spans="1:6" x14ac:dyDescent="0.2">
      <c r="A900">
        <v>2019</v>
      </c>
      <c r="B900" t="s">
        <v>59</v>
      </c>
      <c r="C900" t="s">
        <v>35</v>
      </c>
      <c r="D900" s="1">
        <v>14116</v>
      </c>
      <c r="E900" s="1">
        <v>213454</v>
      </c>
      <c r="F900" s="2">
        <v>23818</v>
      </c>
    </row>
    <row r="901" spans="1:6" x14ac:dyDescent="0.2">
      <c r="A901">
        <v>2019</v>
      </c>
      <c r="B901" t="s">
        <v>59</v>
      </c>
      <c r="C901" t="s">
        <v>36</v>
      </c>
      <c r="D901" s="1">
        <v>33729</v>
      </c>
      <c r="E901" s="1">
        <v>577911</v>
      </c>
      <c r="F901" s="2">
        <v>22011</v>
      </c>
    </row>
    <row r="902" spans="1:6" x14ac:dyDescent="0.2">
      <c r="A902">
        <v>2019</v>
      </c>
      <c r="B902" t="s">
        <v>59</v>
      </c>
      <c r="C902" t="s">
        <v>37</v>
      </c>
      <c r="D902" s="1">
        <v>3873</v>
      </c>
      <c r="E902" s="1">
        <v>60008</v>
      </c>
      <c r="F902" s="2">
        <v>23680</v>
      </c>
    </row>
    <row r="903" spans="1:6" x14ac:dyDescent="0.2">
      <c r="A903">
        <v>2019</v>
      </c>
      <c r="B903" t="s">
        <v>59</v>
      </c>
      <c r="C903" t="s">
        <v>38</v>
      </c>
      <c r="D903" s="1">
        <v>13400</v>
      </c>
      <c r="E903" s="1">
        <v>270473</v>
      </c>
      <c r="F903" s="2">
        <v>18816</v>
      </c>
    </row>
    <row r="904" spans="1:6" x14ac:dyDescent="0.2">
      <c r="A904">
        <v>2019</v>
      </c>
      <c r="B904" t="s">
        <v>59</v>
      </c>
      <c r="C904" t="s">
        <v>39</v>
      </c>
      <c r="D904" s="1">
        <v>3191</v>
      </c>
      <c r="E904" s="1">
        <v>47413</v>
      </c>
      <c r="F904" s="2">
        <v>17519</v>
      </c>
    </row>
    <row r="905" spans="1:6" x14ac:dyDescent="0.2">
      <c r="A905">
        <v>2019</v>
      </c>
      <c r="B905" t="s">
        <v>59</v>
      </c>
      <c r="C905" t="s">
        <v>40</v>
      </c>
      <c r="D905" s="1">
        <v>16924</v>
      </c>
      <c r="E905" s="1">
        <v>347181</v>
      </c>
      <c r="F905" s="2">
        <v>23878</v>
      </c>
    </row>
    <row r="906" spans="1:6" x14ac:dyDescent="0.2">
      <c r="A906">
        <v>2019</v>
      </c>
      <c r="B906" t="s">
        <v>59</v>
      </c>
      <c r="C906" t="s">
        <v>41</v>
      </c>
      <c r="D906" s="1">
        <v>65057</v>
      </c>
      <c r="E906" s="1">
        <v>1394036</v>
      </c>
      <c r="F906" s="2">
        <v>22762</v>
      </c>
    </row>
    <row r="907" spans="1:6" x14ac:dyDescent="0.2">
      <c r="A907">
        <v>2019</v>
      </c>
      <c r="B907" t="s">
        <v>59</v>
      </c>
      <c r="C907" t="s">
        <v>42</v>
      </c>
      <c r="D907" s="1">
        <v>7570</v>
      </c>
      <c r="E907" s="1">
        <v>153412</v>
      </c>
      <c r="F907" s="2">
        <v>20955</v>
      </c>
    </row>
    <row r="908" spans="1:6" x14ac:dyDescent="0.2">
      <c r="A908">
        <v>2019</v>
      </c>
      <c r="B908" t="s">
        <v>59</v>
      </c>
      <c r="C908" t="s">
        <v>43</v>
      </c>
      <c r="D908" s="1">
        <v>2268</v>
      </c>
      <c r="E908" s="1">
        <v>37208</v>
      </c>
      <c r="F908" s="2">
        <v>23863</v>
      </c>
    </row>
    <row r="909" spans="1:6" x14ac:dyDescent="0.2">
      <c r="A909">
        <v>2019</v>
      </c>
      <c r="B909" t="s">
        <v>59</v>
      </c>
      <c r="C909" t="s">
        <v>44</v>
      </c>
      <c r="D909" s="1">
        <v>20743</v>
      </c>
      <c r="E909" s="1">
        <v>408354</v>
      </c>
      <c r="F909" s="2">
        <v>21582</v>
      </c>
    </row>
    <row r="910" spans="1:6" x14ac:dyDescent="0.2">
      <c r="A910">
        <v>2019</v>
      </c>
      <c r="B910" t="s">
        <v>59</v>
      </c>
      <c r="C910" t="s">
        <v>45</v>
      </c>
      <c r="D910" s="1">
        <v>20637</v>
      </c>
      <c r="E910" s="1">
        <v>341265</v>
      </c>
      <c r="F910" s="2">
        <v>26566</v>
      </c>
    </row>
    <row r="911" spans="1:6" x14ac:dyDescent="0.2">
      <c r="A911">
        <v>2019</v>
      </c>
      <c r="B911" t="s">
        <v>59</v>
      </c>
      <c r="C911" t="s">
        <v>46</v>
      </c>
      <c r="D911" s="1">
        <v>4658</v>
      </c>
      <c r="E911" s="1">
        <v>75027</v>
      </c>
      <c r="F911" s="2">
        <v>18256</v>
      </c>
    </row>
    <row r="912" spans="1:6" x14ac:dyDescent="0.2">
      <c r="A912">
        <v>2019</v>
      </c>
      <c r="B912" t="s">
        <v>59</v>
      </c>
      <c r="C912" t="s">
        <v>47</v>
      </c>
      <c r="D912" s="1">
        <v>17015</v>
      </c>
      <c r="E912" s="1">
        <v>285279</v>
      </c>
      <c r="F912" s="2">
        <v>18758</v>
      </c>
    </row>
    <row r="913" spans="1:6" x14ac:dyDescent="0.2">
      <c r="A913">
        <v>2019</v>
      </c>
      <c r="B913" t="s">
        <v>59</v>
      </c>
      <c r="C913" t="s">
        <v>48</v>
      </c>
      <c r="D913" s="1">
        <v>2398</v>
      </c>
      <c r="E913" s="1">
        <v>37041</v>
      </c>
      <c r="F913" s="2">
        <v>21994</v>
      </c>
    </row>
    <row r="914" spans="1:6" x14ac:dyDescent="0.2">
      <c r="A914">
        <v>2019</v>
      </c>
      <c r="B914" t="s">
        <v>60</v>
      </c>
      <c r="C914" t="s">
        <v>1</v>
      </c>
      <c r="D914" s="1">
        <v>10189</v>
      </c>
      <c r="E914" s="1">
        <v>46816</v>
      </c>
      <c r="F914" s="2">
        <v>38607</v>
      </c>
    </row>
    <row r="915" spans="1:6" x14ac:dyDescent="0.2">
      <c r="A915">
        <v>2019</v>
      </c>
      <c r="B915" t="s">
        <v>60</v>
      </c>
      <c r="C915" t="s">
        <v>2</v>
      </c>
      <c r="D915" s="1">
        <v>10674</v>
      </c>
      <c r="E915" s="1">
        <v>75782</v>
      </c>
      <c r="F915" s="2">
        <v>39965</v>
      </c>
    </row>
    <row r="916" spans="1:6" x14ac:dyDescent="0.2">
      <c r="A916">
        <v>2019</v>
      </c>
      <c r="B916" t="s">
        <v>60</v>
      </c>
      <c r="C916" t="s">
        <v>3</v>
      </c>
      <c r="D916" s="1">
        <v>5359</v>
      </c>
      <c r="E916" s="1">
        <v>25279</v>
      </c>
      <c r="F916" s="2">
        <v>36115</v>
      </c>
    </row>
    <row r="917" spans="1:6" x14ac:dyDescent="0.2">
      <c r="A917">
        <v>2019</v>
      </c>
      <c r="B917" t="s">
        <v>60</v>
      </c>
      <c r="C917" t="s">
        <v>4</v>
      </c>
      <c r="D917" s="1">
        <v>97442</v>
      </c>
      <c r="E917" s="1">
        <v>547972</v>
      </c>
      <c r="F917" s="2">
        <v>42293</v>
      </c>
    </row>
    <row r="918" spans="1:6" x14ac:dyDescent="0.2">
      <c r="A918">
        <v>2019</v>
      </c>
      <c r="B918" t="s">
        <v>60</v>
      </c>
      <c r="C918" t="s">
        <v>5</v>
      </c>
      <c r="D918" s="1">
        <v>17008</v>
      </c>
      <c r="E918" s="1">
        <v>84571</v>
      </c>
      <c r="F918" s="2">
        <v>42381</v>
      </c>
    </row>
    <row r="919" spans="1:6" x14ac:dyDescent="0.2">
      <c r="A919">
        <v>2019</v>
      </c>
      <c r="B919" t="s">
        <v>60</v>
      </c>
      <c r="C919" t="s">
        <v>6</v>
      </c>
      <c r="D919" s="1">
        <v>18146</v>
      </c>
      <c r="E919" s="1">
        <v>66497</v>
      </c>
      <c r="F919" s="2">
        <v>34861</v>
      </c>
    </row>
    <row r="920" spans="1:6" x14ac:dyDescent="0.2">
      <c r="A920">
        <v>2019</v>
      </c>
      <c r="B920" t="s">
        <v>60</v>
      </c>
      <c r="C920" t="s">
        <v>7</v>
      </c>
      <c r="D920" s="1">
        <v>2052</v>
      </c>
      <c r="E920" s="1">
        <v>12125</v>
      </c>
      <c r="F920" s="2">
        <v>35636</v>
      </c>
    </row>
    <row r="921" spans="1:6" x14ac:dyDescent="0.2">
      <c r="A921">
        <v>2019</v>
      </c>
      <c r="B921" t="s">
        <v>60</v>
      </c>
      <c r="C921" t="s">
        <v>8</v>
      </c>
      <c r="D921" s="1">
        <v>56765</v>
      </c>
      <c r="E921" s="1">
        <v>281975</v>
      </c>
      <c r="F921" s="2">
        <v>37969</v>
      </c>
    </row>
    <row r="922" spans="1:6" x14ac:dyDescent="0.2">
      <c r="A922">
        <v>2019</v>
      </c>
      <c r="B922" t="s">
        <v>60</v>
      </c>
      <c r="C922" t="s">
        <v>9</v>
      </c>
      <c r="D922" s="1">
        <v>18227</v>
      </c>
      <c r="E922" s="1">
        <v>111902</v>
      </c>
      <c r="F922" s="2">
        <v>37971</v>
      </c>
    </row>
    <row r="923" spans="1:6" x14ac:dyDescent="0.2">
      <c r="A923">
        <v>2019</v>
      </c>
      <c r="B923" t="s">
        <v>60</v>
      </c>
      <c r="C923" t="s">
        <v>10</v>
      </c>
      <c r="D923" s="1">
        <v>3845</v>
      </c>
      <c r="E923" s="1">
        <v>19414</v>
      </c>
      <c r="F923" s="2">
        <v>32615</v>
      </c>
    </row>
    <row r="924" spans="1:6" x14ac:dyDescent="0.2">
      <c r="A924">
        <v>2019</v>
      </c>
      <c r="B924" t="s">
        <v>60</v>
      </c>
      <c r="C924" t="s">
        <v>11</v>
      </c>
      <c r="D924" s="1">
        <v>39884</v>
      </c>
      <c r="E924" s="1">
        <v>209967</v>
      </c>
      <c r="F924" s="2">
        <v>43714</v>
      </c>
    </row>
    <row r="925" spans="1:6" x14ac:dyDescent="0.2">
      <c r="A925">
        <v>2019</v>
      </c>
      <c r="B925" t="s">
        <v>60</v>
      </c>
      <c r="C925" t="s">
        <v>12</v>
      </c>
      <c r="D925" s="1">
        <v>12916</v>
      </c>
      <c r="E925" s="1">
        <v>89273</v>
      </c>
      <c r="F925" s="2">
        <v>33759</v>
      </c>
    </row>
    <row r="926" spans="1:6" x14ac:dyDescent="0.2">
      <c r="A926">
        <v>2019</v>
      </c>
      <c r="B926" t="s">
        <v>60</v>
      </c>
      <c r="C926" t="s">
        <v>13</v>
      </c>
      <c r="D926" s="1">
        <v>8547</v>
      </c>
      <c r="E926" s="1">
        <v>42519</v>
      </c>
      <c r="F926" s="2">
        <v>36534</v>
      </c>
    </row>
    <row r="927" spans="1:6" x14ac:dyDescent="0.2">
      <c r="A927">
        <v>2019</v>
      </c>
      <c r="B927" t="s">
        <v>60</v>
      </c>
      <c r="C927" t="s">
        <v>14</v>
      </c>
      <c r="D927" s="1">
        <v>5938</v>
      </c>
      <c r="E927" s="1">
        <v>34833</v>
      </c>
      <c r="F927" s="2">
        <v>35624</v>
      </c>
    </row>
    <row r="928" spans="1:6" x14ac:dyDescent="0.2">
      <c r="A928">
        <v>2019</v>
      </c>
      <c r="B928" t="s">
        <v>60</v>
      </c>
      <c r="C928" t="s">
        <v>15</v>
      </c>
      <c r="D928" s="1">
        <v>10404</v>
      </c>
      <c r="E928" s="1">
        <v>46571</v>
      </c>
      <c r="F928" s="2">
        <v>34846</v>
      </c>
    </row>
    <row r="929" spans="1:6" x14ac:dyDescent="0.2">
      <c r="A929">
        <v>2019</v>
      </c>
      <c r="B929" t="s">
        <v>60</v>
      </c>
      <c r="C929" t="s">
        <v>16</v>
      </c>
      <c r="D929" s="1">
        <v>9280</v>
      </c>
      <c r="E929" s="1">
        <v>46391</v>
      </c>
      <c r="F929" s="2">
        <v>38963</v>
      </c>
    </row>
    <row r="930" spans="1:6" x14ac:dyDescent="0.2">
      <c r="A930">
        <v>2019</v>
      </c>
      <c r="B930" t="s">
        <v>60</v>
      </c>
      <c r="C930" t="s">
        <v>17</v>
      </c>
      <c r="D930" s="1">
        <v>3777</v>
      </c>
      <c r="E930" s="1">
        <v>17863</v>
      </c>
      <c r="F930" s="2">
        <v>35322</v>
      </c>
    </row>
    <row r="931" spans="1:6" x14ac:dyDescent="0.2">
      <c r="A931">
        <v>2019</v>
      </c>
      <c r="B931" t="s">
        <v>60</v>
      </c>
      <c r="C931" t="s">
        <v>18</v>
      </c>
      <c r="D931" s="1">
        <v>19358</v>
      </c>
      <c r="E931" s="1">
        <v>91545</v>
      </c>
      <c r="F931" s="2">
        <v>44150</v>
      </c>
    </row>
    <row r="932" spans="1:6" x14ac:dyDescent="0.2">
      <c r="A932">
        <v>2019</v>
      </c>
      <c r="B932" t="s">
        <v>60</v>
      </c>
      <c r="C932" t="s">
        <v>19</v>
      </c>
      <c r="D932" s="1">
        <v>22046</v>
      </c>
      <c r="E932" s="1">
        <v>121404</v>
      </c>
      <c r="F932" s="2">
        <v>40421</v>
      </c>
    </row>
    <row r="933" spans="1:6" x14ac:dyDescent="0.2">
      <c r="A933">
        <v>2019</v>
      </c>
      <c r="B933" t="s">
        <v>60</v>
      </c>
      <c r="C933" t="s">
        <v>20</v>
      </c>
      <c r="D933" s="1">
        <v>32480</v>
      </c>
      <c r="E933" s="1">
        <v>140352</v>
      </c>
      <c r="F933" s="2">
        <v>34330</v>
      </c>
    </row>
    <row r="934" spans="1:6" x14ac:dyDescent="0.2">
      <c r="A934">
        <v>2019</v>
      </c>
      <c r="B934" t="s">
        <v>60</v>
      </c>
      <c r="C934" t="s">
        <v>21</v>
      </c>
      <c r="D934" s="1">
        <v>17266</v>
      </c>
      <c r="E934" s="1">
        <v>91238</v>
      </c>
      <c r="F934" s="2">
        <v>35478</v>
      </c>
    </row>
    <row r="935" spans="1:6" x14ac:dyDescent="0.2">
      <c r="A935">
        <v>2019</v>
      </c>
      <c r="B935" t="s">
        <v>60</v>
      </c>
      <c r="C935" t="s">
        <v>22</v>
      </c>
      <c r="D935" s="1">
        <v>4589</v>
      </c>
      <c r="E935" s="1">
        <v>21043</v>
      </c>
      <c r="F935" s="2">
        <v>36243</v>
      </c>
    </row>
    <row r="936" spans="1:6" x14ac:dyDescent="0.2">
      <c r="A936">
        <v>2019</v>
      </c>
      <c r="B936" t="s">
        <v>60</v>
      </c>
      <c r="C936" t="s">
        <v>23</v>
      </c>
      <c r="D936" s="1">
        <v>13240</v>
      </c>
      <c r="E936" s="1">
        <v>75829</v>
      </c>
      <c r="F936" s="2">
        <v>35224</v>
      </c>
    </row>
    <row r="937" spans="1:6" x14ac:dyDescent="0.2">
      <c r="A937">
        <v>2019</v>
      </c>
      <c r="B937" t="s">
        <v>60</v>
      </c>
      <c r="C937" t="s">
        <v>24</v>
      </c>
      <c r="D937" s="1">
        <v>4153</v>
      </c>
      <c r="E937" s="1">
        <v>18442</v>
      </c>
      <c r="F937" s="2">
        <v>31791</v>
      </c>
    </row>
    <row r="938" spans="1:6" x14ac:dyDescent="0.2">
      <c r="A938">
        <v>2019</v>
      </c>
      <c r="B938" t="s">
        <v>60</v>
      </c>
      <c r="C938" t="s">
        <v>25</v>
      </c>
      <c r="D938" s="1">
        <v>4572</v>
      </c>
      <c r="E938" s="1">
        <v>25509</v>
      </c>
      <c r="F938" s="2">
        <v>33587</v>
      </c>
    </row>
    <row r="939" spans="1:6" x14ac:dyDescent="0.2">
      <c r="A939">
        <v>2019</v>
      </c>
      <c r="B939" t="s">
        <v>60</v>
      </c>
      <c r="C939" t="s">
        <v>26</v>
      </c>
      <c r="D939" s="1">
        <v>5140</v>
      </c>
      <c r="E939" s="1">
        <v>35449</v>
      </c>
      <c r="F939" s="2">
        <v>38479</v>
      </c>
    </row>
    <row r="940" spans="1:6" x14ac:dyDescent="0.2">
      <c r="A940">
        <v>2019</v>
      </c>
      <c r="B940" t="s">
        <v>60</v>
      </c>
      <c r="C940" t="s">
        <v>27</v>
      </c>
      <c r="D940" s="1">
        <v>4011</v>
      </c>
      <c r="E940" s="1">
        <v>21600</v>
      </c>
      <c r="F940" s="2">
        <v>39236</v>
      </c>
    </row>
    <row r="941" spans="1:6" x14ac:dyDescent="0.2">
      <c r="A941">
        <v>2019</v>
      </c>
      <c r="B941" t="s">
        <v>60</v>
      </c>
      <c r="C941" t="s">
        <v>28</v>
      </c>
      <c r="D941" s="1">
        <v>24469</v>
      </c>
      <c r="E941" s="1">
        <v>138255</v>
      </c>
      <c r="F941" s="2">
        <v>37373</v>
      </c>
    </row>
    <row r="942" spans="1:6" x14ac:dyDescent="0.2">
      <c r="A942">
        <v>2019</v>
      </c>
      <c r="B942" t="s">
        <v>60</v>
      </c>
      <c r="C942" t="s">
        <v>29</v>
      </c>
      <c r="D942" s="1">
        <v>4216</v>
      </c>
      <c r="E942" s="1">
        <v>21214</v>
      </c>
      <c r="F942" s="2">
        <v>35417</v>
      </c>
    </row>
    <row r="943" spans="1:6" x14ac:dyDescent="0.2">
      <c r="A943">
        <v>2019</v>
      </c>
      <c r="B943" t="s">
        <v>60</v>
      </c>
      <c r="C943" t="s">
        <v>30</v>
      </c>
      <c r="D943" s="1">
        <v>72430</v>
      </c>
      <c r="E943" s="1">
        <v>371218</v>
      </c>
      <c r="F943" s="2">
        <v>43410</v>
      </c>
    </row>
    <row r="944" spans="1:6" x14ac:dyDescent="0.2">
      <c r="A944">
        <v>2019</v>
      </c>
      <c r="B944" t="s">
        <v>60</v>
      </c>
      <c r="C944" t="s">
        <v>31</v>
      </c>
      <c r="D944" s="1">
        <v>24457</v>
      </c>
      <c r="E944" s="1">
        <v>115119</v>
      </c>
      <c r="F944" s="2">
        <v>36624</v>
      </c>
    </row>
    <row r="945" spans="1:6" x14ac:dyDescent="0.2">
      <c r="A945">
        <v>2019</v>
      </c>
      <c r="B945" t="s">
        <v>60</v>
      </c>
      <c r="C945" t="s">
        <v>32</v>
      </c>
      <c r="D945" s="1">
        <v>2047</v>
      </c>
      <c r="E945" s="1">
        <v>11337</v>
      </c>
      <c r="F945" s="2">
        <v>38696</v>
      </c>
    </row>
    <row r="946" spans="1:6" x14ac:dyDescent="0.2">
      <c r="A946">
        <v>2019</v>
      </c>
      <c r="B946" t="s">
        <v>60</v>
      </c>
      <c r="C946" t="s">
        <v>33</v>
      </c>
      <c r="D946" s="1">
        <v>23639</v>
      </c>
      <c r="E946" s="1">
        <v>157001</v>
      </c>
      <c r="F946" s="2">
        <v>35006</v>
      </c>
    </row>
    <row r="947" spans="1:6" x14ac:dyDescent="0.2">
      <c r="A947">
        <v>2019</v>
      </c>
      <c r="B947" t="s">
        <v>60</v>
      </c>
      <c r="C947" t="s">
        <v>34</v>
      </c>
      <c r="D947" s="1">
        <v>6589</v>
      </c>
      <c r="E947" s="1">
        <v>36706</v>
      </c>
      <c r="F947" s="2">
        <v>36151</v>
      </c>
    </row>
    <row r="948" spans="1:6" x14ac:dyDescent="0.2">
      <c r="A948">
        <v>2019</v>
      </c>
      <c r="B948" t="s">
        <v>60</v>
      </c>
      <c r="C948" t="s">
        <v>35</v>
      </c>
      <c r="D948" s="1">
        <v>25468</v>
      </c>
      <c r="E948" s="1">
        <v>78423</v>
      </c>
      <c r="F948" s="2">
        <v>35467</v>
      </c>
    </row>
    <row r="949" spans="1:6" x14ac:dyDescent="0.2">
      <c r="A949">
        <v>2019</v>
      </c>
      <c r="B949" t="s">
        <v>60</v>
      </c>
      <c r="C949" t="s">
        <v>36</v>
      </c>
      <c r="D949" s="1">
        <v>33082</v>
      </c>
      <c r="E949" s="1">
        <v>202171</v>
      </c>
      <c r="F949" s="2">
        <v>35131</v>
      </c>
    </row>
    <row r="950" spans="1:6" x14ac:dyDescent="0.2">
      <c r="A950">
        <v>2019</v>
      </c>
      <c r="B950" t="s">
        <v>60</v>
      </c>
      <c r="C950" t="s">
        <v>37</v>
      </c>
      <c r="D950" s="1">
        <v>3537</v>
      </c>
      <c r="E950" s="1">
        <v>18157</v>
      </c>
      <c r="F950" s="2">
        <v>34466</v>
      </c>
    </row>
    <row r="951" spans="1:6" x14ac:dyDescent="0.2">
      <c r="A951">
        <v>2019</v>
      </c>
      <c r="B951" t="s">
        <v>60</v>
      </c>
      <c r="C951" t="s">
        <v>38</v>
      </c>
      <c r="D951" s="1">
        <v>12142</v>
      </c>
      <c r="E951" s="1">
        <v>54906</v>
      </c>
      <c r="F951" s="2">
        <v>34386</v>
      </c>
    </row>
    <row r="952" spans="1:6" x14ac:dyDescent="0.2">
      <c r="A952">
        <v>2019</v>
      </c>
      <c r="B952" t="s">
        <v>60</v>
      </c>
      <c r="C952" t="s">
        <v>39</v>
      </c>
      <c r="D952" s="1">
        <v>2223</v>
      </c>
      <c r="E952" s="1">
        <v>11326</v>
      </c>
      <c r="F952" s="2">
        <v>34233</v>
      </c>
    </row>
    <row r="953" spans="1:6" x14ac:dyDescent="0.2">
      <c r="A953">
        <v>2019</v>
      </c>
      <c r="B953" t="s">
        <v>60</v>
      </c>
      <c r="C953" t="s">
        <v>40</v>
      </c>
      <c r="D953" s="1">
        <v>15931</v>
      </c>
      <c r="E953" s="1">
        <v>80484</v>
      </c>
      <c r="F953" s="2">
        <v>36227</v>
      </c>
    </row>
    <row r="954" spans="1:6" x14ac:dyDescent="0.2">
      <c r="A954">
        <v>2019</v>
      </c>
      <c r="B954" t="s">
        <v>60</v>
      </c>
      <c r="C954" t="s">
        <v>41</v>
      </c>
      <c r="D954" s="1">
        <v>57504</v>
      </c>
      <c r="E954" s="1">
        <v>343287</v>
      </c>
      <c r="F954" s="2">
        <v>41110</v>
      </c>
    </row>
    <row r="955" spans="1:6" x14ac:dyDescent="0.2">
      <c r="A955">
        <v>2019</v>
      </c>
      <c r="B955" t="s">
        <v>60</v>
      </c>
      <c r="C955" t="s">
        <v>42</v>
      </c>
      <c r="D955" s="1">
        <v>6492</v>
      </c>
      <c r="E955" s="1">
        <v>37200</v>
      </c>
      <c r="F955" s="2">
        <v>37389</v>
      </c>
    </row>
    <row r="956" spans="1:6" x14ac:dyDescent="0.2">
      <c r="A956">
        <v>2019</v>
      </c>
      <c r="B956" t="s">
        <v>60</v>
      </c>
      <c r="C956" t="s">
        <v>43</v>
      </c>
      <c r="D956" s="1">
        <v>1990</v>
      </c>
      <c r="E956" s="1">
        <v>8772</v>
      </c>
      <c r="F956" s="2">
        <v>37394</v>
      </c>
    </row>
    <row r="957" spans="1:6" x14ac:dyDescent="0.2">
      <c r="A957">
        <v>2019</v>
      </c>
      <c r="B957" t="s">
        <v>60</v>
      </c>
      <c r="C957" t="s">
        <v>44</v>
      </c>
      <c r="D957" s="1">
        <v>29777</v>
      </c>
      <c r="E957" s="1">
        <v>140456</v>
      </c>
      <c r="F957" s="2">
        <v>45136</v>
      </c>
    </row>
    <row r="958" spans="1:6" x14ac:dyDescent="0.2">
      <c r="A958">
        <v>2019</v>
      </c>
      <c r="B958" t="s">
        <v>60</v>
      </c>
      <c r="C958" t="s">
        <v>45</v>
      </c>
      <c r="D958" s="1">
        <v>19915</v>
      </c>
      <c r="E958" s="1">
        <v>102632</v>
      </c>
      <c r="F958" s="2">
        <v>42585</v>
      </c>
    </row>
    <row r="959" spans="1:6" x14ac:dyDescent="0.2">
      <c r="A959">
        <v>2019</v>
      </c>
      <c r="B959" t="s">
        <v>60</v>
      </c>
      <c r="C959" t="s">
        <v>46</v>
      </c>
      <c r="D959" s="1">
        <v>5797</v>
      </c>
      <c r="E959" s="1">
        <v>20164</v>
      </c>
      <c r="F959" s="2">
        <v>32080</v>
      </c>
    </row>
    <row r="960" spans="1:6" x14ac:dyDescent="0.2">
      <c r="A960">
        <v>2019</v>
      </c>
      <c r="B960" t="s">
        <v>60</v>
      </c>
      <c r="C960" t="s">
        <v>47</v>
      </c>
      <c r="D960" s="1">
        <v>13757</v>
      </c>
      <c r="E960" s="1">
        <v>84267</v>
      </c>
      <c r="F960" s="2">
        <v>31908</v>
      </c>
    </row>
    <row r="961" spans="1:6" x14ac:dyDescent="0.2">
      <c r="A961">
        <v>2019</v>
      </c>
      <c r="B961" t="s">
        <v>60</v>
      </c>
      <c r="C961" t="s">
        <v>48</v>
      </c>
      <c r="D961" s="1">
        <v>1655</v>
      </c>
      <c r="E961" s="1">
        <v>7188</v>
      </c>
      <c r="F961" s="2">
        <v>39255</v>
      </c>
    </row>
    <row r="962" spans="1:6" x14ac:dyDescent="0.2">
      <c r="A962">
        <v>2018</v>
      </c>
      <c r="B962" t="s">
        <v>55</v>
      </c>
      <c r="C962" t="s">
        <v>1</v>
      </c>
      <c r="D962" s="1">
        <v>1843</v>
      </c>
      <c r="E962" s="1">
        <v>18397</v>
      </c>
      <c r="F962" s="2">
        <v>56388</v>
      </c>
    </row>
    <row r="963" spans="1:6" x14ac:dyDescent="0.2">
      <c r="A963">
        <v>2018</v>
      </c>
      <c r="B963" t="s">
        <v>55</v>
      </c>
      <c r="C963" t="s">
        <v>2</v>
      </c>
      <c r="D963" s="1">
        <v>1328</v>
      </c>
      <c r="E963" s="1">
        <v>38653</v>
      </c>
      <c r="F963" s="2">
        <v>50854</v>
      </c>
    </row>
    <row r="964" spans="1:6" x14ac:dyDescent="0.2">
      <c r="A964">
        <v>2018</v>
      </c>
      <c r="B964" t="s">
        <v>55</v>
      </c>
      <c r="C964" t="s">
        <v>3</v>
      </c>
      <c r="D964" s="1">
        <v>2525</v>
      </c>
      <c r="E964" s="1">
        <v>16334</v>
      </c>
      <c r="F964" s="2">
        <v>47616</v>
      </c>
    </row>
    <row r="965" spans="1:6" x14ac:dyDescent="0.2">
      <c r="A965">
        <v>2018</v>
      </c>
      <c r="B965" t="s">
        <v>55</v>
      </c>
      <c r="C965" t="s">
        <v>4</v>
      </c>
      <c r="D965" s="1">
        <v>17605</v>
      </c>
      <c r="E965" s="1">
        <v>443542</v>
      </c>
      <c r="F965" s="2">
        <v>38595</v>
      </c>
    </row>
    <row r="966" spans="1:6" x14ac:dyDescent="0.2">
      <c r="A966">
        <v>2018</v>
      </c>
      <c r="B966" t="s">
        <v>55</v>
      </c>
      <c r="C966" t="s">
        <v>5</v>
      </c>
      <c r="D966" s="1">
        <v>3256</v>
      </c>
      <c r="E966" s="1">
        <v>46357</v>
      </c>
      <c r="F966" s="2">
        <v>88489</v>
      </c>
    </row>
    <row r="967" spans="1:6" x14ac:dyDescent="0.2">
      <c r="A967">
        <v>2018</v>
      </c>
      <c r="B967" t="s">
        <v>55</v>
      </c>
      <c r="C967" t="s">
        <v>6</v>
      </c>
      <c r="D967">
        <v>441</v>
      </c>
      <c r="E967" s="1">
        <v>5272</v>
      </c>
      <c r="F967" s="2">
        <v>40054</v>
      </c>
    </row>
    <row r="968" spans="1:6" x14ac:dyDescent="0.2">
      <c r="A968">
        <v>2018</v>
      </c>
      <c r="B968" t="s">
        <v>55</v>
      </c>
      <c r="C968" t="s">
        <v>7</v>
      </c>
      <c r="D968">
        <v>177</v>
      </c>
      <c r="E968" s="1">
        <v>1535</v>
      </c>
      <c r="F968" s="2">
        <v>39987</v>
      </c>
    </row>
    <row r="969" spans="1:6" x14ac:dyDescent="0.2">
      <c r="A969">
        <v>2018</v>
      </c>
      <c r="B969" t="s">
        <v>55</v>
      </c>
      <c r="C969" t="s">
        <v>8</v>
      </c>
      <c r="D969" s="1">
        <v>5289</v>
      </c>
      <c r="E969" s="1">
        <v>72507</v>
      </c>
      <c r="F969" s="2">
        <v>34681</v>
      </c>
    </row>
    <row r="970" spans="1:6" x14ac:dyDescent="0.2">
      <c r="A970">
        <v>2018</v>
      </c>
      <c r="B970" t="s">
        <v>55</v>
      </c>
      <c r="C970" t="s">
        <v>9</v>
      </c>
      <c r="D970" s="1">
        <v>2630</v>
      </c>
      <c r="E970" s="1">
        <v>29395</v>
      </c>
      <c r="F970" s="2">
        <v>42010</v>
      </c>
    </row>
    <row r="971" spans="1:6" x14ac:dyDescent="0.2">
      <c r="A971">
        <v>2018</v>
      </c>
      <c r="B971" t="s">
        <v>55</v>
      </c>
      <c r="C971" t="s">
        <v>10</v>
      </c>
      <c r="D971" s="1">
        <v>2500</v>
      </c>
      <c r="E971" s="1">
        <v>26636</v>
      </c>
      <c r="F971" s="2">
        <v>39998</v>
      </c>
    </row>
    <row r="972" spans="1:6" x14ac:dyDescent="0.2">
      <c r="A972">
        <v>2018</v>
      </c>
      <c r="B972" t="s">
        <v>55</v>
      </c>
      <c r="C972" t="s">
        <v>11</v>
      </c>
      <c r="D972" s="1">
        <v>2785</v>
      </c>
      <c r="E972" s="1">
        <v>26452</v>
      </c>
      <c r="F972" s="2">
        <v>50101</v>
      </c>
    </row>
    <row r="973" spans="1:6" x14ac:dyDescent="0.2">
      <c r="A973">
        <v>2018</v>
      </c>
      <c r="B973" t="s">
        <v>55</v>
      </c>
      <c r="C973" t="s">
        <v>12</v>
      </c>
      <c r="D973" s="1">
        <v>2217</v>
      </c>
      <c r="E973" s="1">
        <v>21236</v>
      </c>
      <c r="F973" s="2">
        <v>48605</v>
      </c>
    </row>
    <row r="974" spans="1:6" x14ac:dyDescent="0.2">
      <c r="A974">
        <v>2018</v>
      </c>
      <c r="B974" t="s">
        <v>55</v>
      </c>
      <c r="C974" t="s">
        <v>13</v>
      </c>
      <c r="D974" s="1">
        <v>2830</v>
      </c>
      <c r="E974" s="1">
        <v>23077</v>
      </c>
      <c r="F974" s="2">
        <v>42989</v>
      </c>
    </row>
    <row r="975" spans="1:6" x14ac:dyDescent="0.2">
      <c r="A975">
        <v>2018</v>
      </c>
      <c r="B975" t="s">
        <v>55</v>
      </c>
      <c r="C975" t="s">
        <v>14</v>
      </c>
      <c r="D975" s="1">
        <v>2658</v>
      </c>
      <c r="E975" s="1">
        <v>19284</v>
      </c>
      <c r="F975" s="2">
        <v>47004</v>
      </c>
    </row>
    <row r="976" spans="1:6" x14ac:dyDescent="0.2">
      <c r="A976">
        <v>2018</v>
      </c>
      <c r="B976" t="s">
        <v>55</v>
      </c>
      <c r="C976" t="s">
        <v>15</v>
      </c>
      <c r="D976" s="1">
        <v>1559</v>
      </c>
      <c r="E976" s="1">
        <v>18569</v>
      </c>
      <c r="F976" s="2">
        <v>56223</v>
      </c>
    </row>
    <row r="977" spans="1:6" x14ac:dyDescent="0.2">
      <c r="A977">
        <v>2018</v>
      </c>
      <c r="B977" t="s">
        <v>55</v>
      </c>
      <c r="C977" t="s">
        <v>16</v>
      </c>
      <c r="D977" s="1">
        <v>3089</v>
      </c>
      <c r="E977" s="1">
        <v>43598</v>
      </c>
      <c r="F977" s="2">
        <v>84277</v>
      </c>
    </row>
    <row r="978" spans="1:6" x14ac:dyDescent="0.2">
      <c r="A978">
        <v>2018</v>
      </c>
      <c r="B978" t="s">
        <v>55</v>
      </c>
      <c r="C978" t="s">
        <v>17</v>
      </c>
      <c r="D978" s="1">
        <v>1372</v>
      </c>
      <c r="E978" s="1">
        <v>7143</v>
      </c>
      <c r="F978" s="2">
        <v>41187</v>
      </c>
    </row>
    <row r="979" spans="1:6" x14ac:dyDescent="0.2">
      <c r="A979">
        <v>2018</v>
      </c>
      <c r="B979" t="s">
        <v>55</v>
      </c>
      <c r="C979" t="s">
        <v>18</v>
      </c>
      <c r="D979">
        <v>723</v>
      </c>
      <c r="E979" s="1">
        <v>6447</v>
      </c>
      <c r="F979" s="2">
        <v>43100</v>
      </c>
    </row>
    <row r="980" spans="1:6" x14ac:dyDescent="0.2">
      <c r="A980">
        <v>2018</v>
      </c>
      <c r="B980" t="s">
        <v>55</v>
      </c>
      <c r="C980" t="s">
        <v>19</v>
      </c>
      <c r="D980">
        <v>985</v>
      </c>
      <c r="E980" s="1">
        <v>9626</v>
      </c>
      <c r="F980" s="2">
        <v>61244</v>
      </c>
    </row>
    <row r="981" spans="1:6" x14ac:dyDescent="0.2">
      <c r="A981">
        <v>2018</v>
      </c>
      <c r="B981" t="s">
        <v>55</v>
      </c>
      <c r="C981" t="s">
        <v>20</v>
      </c>
      <c r="D981" s="1">
        <v>3282</v>
      </c>
      <c r="E981" s="1">
        <v>35874</v>
      </c>
      <c r="F981" s="2">
        <v>40516</v>
      </c>
    </row>
    <row r="982" spans="1:6" x14ac:dyDescent="0.2">
      <c r="A982">
        <v>2018</v>
      </c>
      <c r="B982" t="s">
        <v>55</v>
      </c>
      <c r="C982" t="s">
        <v>21</v>
      </c>
      <c r="D982" s="1">
        <v>3071</v>
      </c>
      <c r="E982" s="1">
        <v>27642</v>
      </c>
      <c r="F982" s="2">
        <v>50521</v>
      </c>
    </row>
    <row r="983" spans="1:6" x14ac:dyDescent="0.2">
      <c r="A983">
        <v>2018</v>
      </c>
      <c r="B983" t="s">
        <v>55</v>
      </c>
      <c r="C983" t="s">
        <v>22</v>
      </c>
      <c r="D983" s="1">
        <v>2153</v>
      </c>
      <c r="E983" s="1">
        <v>16234</v>
      </c>
      <c r="F983" s="2">
        <v>47028</v>
      </c>
    </row>
    <row r="984" spans="1:6" x14ac:dyDescent="0.2">
      <c r="A984">
        <v>2018</v>
      </c>
      <c r="B984" t="s">
        <v>55</v>
      </c>
      <c r="C984" t="s">
        <v>23</v>
      </c>
      <c r="D984" s="1">
        <v>1935</v>
      </c>
      <c r="E984" s="1">
        <v>16642</v>
      </c>
      <c r="F984" s="2">
        <v>43331</v>
      </c>
    </row>
    <row r="985" spans="1:6" x14ac:dyDescent="0.2">
      <c r="A985">
        <v>2018</v>
      </c>
      <c r="B985" t="s">
        <v>55</v>
      </c>
      <c r="C985" t="s">
        <v>24</v>
      </c>
      <c r="D985" s="1">
        <v>1771</v>
      </c>
      <c r="E985" s="1">
        <v>12503</v>
      </c>
      <c r="F985" s="2">
        <v>67090</v>
      </c>
    </row>
    <row r="986" spans="1:6" x14ac:dyDescent="0.2">
      <c r="A986">
        <v>2018</v>
      </c>
      <c r="B986" t="s">
        <v>55</v>
      </c>
      <c r="C986" t="s">
        <v>25</v>
      </c>
      <c r="D986" s="1">
        <v>2378</v>
      </c>
      <c r="E986" s="1">
        <v>15823</v>
      </c>
      <c r="F986" s="2">
        <v>41084</v>
      </c>
    </row>
    <row r="987" spans="1:6" x14ac:dyDescent="0.2">
      <c r="A987">
        <v>2018</v>
      </c>
      <c r="B987" t="s">
        <v>55</v>
      </c>
      <c r="C987" t="s">
        <v>26</v>
      </c>
      <c r="D987">
        <v>641</v>
      </c>
      <c r="E987" s="1">
        <v>19336</v>
      </c>
      <c r="F987" s="2">
        <v>82872</v>
      </c>
    </row>
    <row r="988" spans="1:6" x14ac:dyDescent="0.2">
      <c r="A988">
        <v>2018</v>
      </c>
      <c r="B988" t="s">
        <v>55</v>
      </c>
      <c r="C988" t="s">
        <v>27</v>
      </c>
      <c r="D988">
        <v>344</v>
      </c>
      <c r="E988" s="1">
        <v>2619</v>
      </c>
      <c r="F988" s="2">
        <v>42081</v>
      </c>
    </row>
    <row r="989" spans="1:6" x14ac:dyDescent="0.2">
      <c r="A989">
        <v>2018</v>
      </c>
      <c r="B989" t="s">
        <v>55</v>
      </c>
      <c r="C989" t="s">
        <v>28</v>
      </c>
      <c r="D989" s="1">
        <v>1003</v>
      </c>
      <c r="E989" s="1">
        <v>12165</v>
      </c>
      <c r="F989" s="2">
        <v>39981</v>
      </c>
    </row>
    <row r="990" spans="1:6" x14ac:dyDescent="0.2">
      <c r="A990">
        <v>2018</v>
      </c>
      <c r="B990" t="s">
        <v>55</v>
      </c>
      <c r="C990" t="s">
        <v>29</v>
      </c>
      <c r="D990" s="1">
        <v>2007</v>
      </c>
      <c r="E990" s="1">
        <v>35856</v>
      </c>
      <c r="F990" s="2">
        <v>64393</v>
      </c>
    </row>
    <row r="991" spans="1:6" x14ac:dyDescent="0.2">
      <c r="A991">
        <v>2018</v>
      </c>
      <c r="B991" t="s">
        <v>55</v>
      </c>
      <c r="C991" t="s">
        <v>30</v>
      </c>
      <c r="D991" s="1">
        <v>3062</v>
      </c>
      <c r="E991" s="1">
        <v>31787</v>
      </c>
      <c r="F991" s="2">
        <v>41230</v>
      </c>
    </row>
    <row r="992" spans="1:6" x14ac:dyDescent="0.2">
      <c r="A992">
        <v>2018</v>
      </c>
      <c r="B992" t="s">
        <v>55</v>
      </c>
      <c r="C992" t="s">
        <v>31</v>
      </c>
      <c r="D992" s="1">
        <v>3330</v>
      </c>
      <c r="E992" s="1">
        <v>30208</v>
      </c>
      <c r="F992" s="2">
        <v>39062</v>
      </c>
    </row>
    <row r="993" spans="1:6" x14ac:dyDescent="0.2">
      <c r="A993">
        <v>2018</v>
      </c>
      <c r="B993" t="s">
        <v>55</v>
      </c>
      <c r="C993" t="s">
        <v>32</v>
      </c>
      <c r="D993" s="1">
        <v>1766</v>
      </c>
      <c r="E993" s="1">
        <v>25422</v>
      </c>
      <c r="F993" s="2">
        <v>95073</v>
      </c>
    </row>
    <row r="994" spans="1:6" x14ac:dyDescent="0.2">
      <c r="A994">
        <v>2018</v>
      </c>
      <c r="B994" t="s">
        <v>55</v>
      </c>
      <c r="C994" t="s">
        <v>33</v>
      </c>
      <c r="D994" s="1">
        <v>2470</v>
      </c>
      <c r="E994" s="1">
        <v>28520</v>
      </c>
      <c r="F994" s="2">
        <v>51145</v>
      </c>
    </row>
    <row r="995" spans="1:6" x14ac:dyDescent="0.2">
      <c r="A995">
        <v>2018</v>
      </c>
      <c r="B995" t="s">
        <v>55</v>
      </c>
      <c r="C995" t="s">
        <v>34</v>
      </c>
      <c r="D995" s="1">
        <v>4348</v>
      </c>
      <c r="E995" s="1">
        <v>64020</v>
      </c>
      <c r="F995" s="2">
        <v>91135</v>
      </c>
    </row>
    <row r="996" spans="1:6" x14ac:dyDescent="0.2">
      <c r="A996">
        <v>2018</v>
      </c>
      <c r="B996" t="s">
        <v>55</v>
      </c>
      <c r="C996" t="s">
        <v>35</v>
      </c>
      <c r="D996" s="1">
        <v>4560</v>
      </c>
      <c r="E996" s="1">
        <v>53530</v>
      </c>
      <c r="F996" s="2">
        <v>37495</v>
      </c>
    </row>
    <row r="997" spans="1:6" x14ac:dyDescent="0.2">
      <c r="A997">
        <v>2018</v>
      </c>
      <c r="B997" t="s">
        <v>55</v>
      </c>
      <c r="C997" t="s">
        <v>36</v>
      </c>
      <c r="D997" s="1">
        <v>3585</v>
      </c>
      <c r="E997" s="1">
        <v>52523</v>
      </c>
      <c r="F997" s="2">
        <v>62951</v>
      </c>
    </row>
    <row r="998" spans="1:6" x14ac:dyDescent="0.2">
      <c r="A998">
        <v>2018</v>
      </c>
      <c r="B998" t="s">
        <v>55</v>
      </c>
      <c r="C998" t="s">
        <v>37</v>
      </c>
      <c r="D998">
        <v>194</v>
      </c>
      <c r="E998" s="1">
        <v>1056</v>
      </c>
      <c r="F998" s="2">
        <v>39071</v>
      </c>
    </row>
    <row r="999" spans="1:6" x14ac:dyDescent="0.2">
      <c r="A999">
        <v>2018</v>
      </c>
      <c r="B999" t="s">
        <v>55</v>
      </c>
      <c r="C999" t="s">
        <v>38</v>
      </c>
      <c r="D999" s="1">
        <v>1286</v>
      </c>
      <c r="E999" s="1">
        <v>12662</v>
      </c>
      <c r="F999" s="2">
        <v>40536</v>
      </c>
    </row>
    <row r="1000" spans="1:6" x14ac:dyDescent="0.2">
      <c r="A1000">
        <v>2018</v>
      </c>
      <c r="B1000" t="s">
        <v>55</v>
      </c>
      <c r="C1000" t="s">
        <v>39</v>
      </c>
      <c r="D1000" s="1">
        <v>1047</v>
      </c>
      <c r="E1000" s="1">
        <v>6831</v>
      </c>
      <c r="F1000" s="2">
        <v>42904</v>
      </c>
    </row>
    <row r="1001" spans="1:6" x14ac:dyDescent="0.2">
      <c r="A1001">
        <v>2018</v>
      </c>
      <c r="B1001" t="s">
        <v>55</v>
      </c>
      <c r="C1001" t="s">
        <v>40</v>
      </c>
      <c r="D1001" s="1">
        <v>1099</v>
      </c>
      <c r="E1001" s="1">
        <v>11051</v>
      </c>
      <c r="F1001" s="2">
        <v>46634</v>
      </c>
    </row>
    <row r="1002" spans="1:6" x14ac:dyDescent="0.2">
      <c r="A1002">
        <v>2018</v>
      </c>
      <c r="B1002" t="s">
        <v>55</v>
      </c>
      <c r="C1002" t="s">
        <v>41</v>
      </c>
      <c r="D1002" s="1">
        <v>19761</v>
      </c>
      <c r="E1002" s="1">
        <v>304275</v>
      </c>
      <c r="F1002" s="2">
        <v>109449</v>
      </c>
    </row>
    <row r="1003" spans="1:6" x14ac:dyDescent="0.2">
      <c r="A1003">
        <v>2018</v>
      </c>
      <c r="B1003" t="s">
        <v>55</v>
      </c>
      <c r="C1003" t="s">
        <v>42</v>
      </c>
      <c r="D1003" s="1">
        <v>1002</v>
      </c>
      <c r="E1003" s="1">
        <v>15159</v>
      </c>
      <c r="F1003" s="2">
        <v>61171</v>
      </c>
    </row>
    <row r="1004" spans="1:6" x14ac:dyDescent="0.2">
      <c r="A1004">
        <v>2018</v>
      </c>
      <c r="B1004" t="s">
        <v>55</v>
      </c>
      <c r="C1004" t="s">
        <v>43</v>
      </c>
      <c r="D1004">
        <v>548</v>
      </c>
      <c r="E1004" s="1">
        <v>3930</v>
      </c>
      <c r="F1004" s="2">
        <v>38605</v>
      </c>
    </row>
    <row r="1005" spans="1:6" x14ac:dyDescent="0.2">
      <c r="A1005">
        <v>2018</v>
      </c>
      <c r="B1005" t="s">
        <v>55</v>
      </c>
      <c r="C1005" t="s">
        <v>44</v>
      </c>
      <c r="D1005" s="1">
        <v>2101</v>
      </c>
      <c r="E1005" s="1">
        <v>19281</v>
      </c>
      <c r="F1005" s="2">
        <v>47043</v>
      </c>
    </row>
    <row r="1006" spans="1:6" x14ac:dyDescent="0.2">
      <c r="A1006">
        <v>2018</v>
      </c>
      <c r="B1006" t="s">
        <v>55</v>
      </c>
      <c r="C1006" t="s">
        <v>45</v>
      </c>
      <c r="D1006" s="1">
        <v>7317</v>
      </c>
      <c r="E1006" s="1">
        <v>109210</v>
      </c>
      <c r="F1006" s="2">
        <v>33346</v>
      </c>
    </row>
    <row r="1007" spans="1:6" x14ac:dyDescent="0.2">
      <c r="A1007">
        <v>2018</v>
      </c>
      <c r="B1007" t="s">
        <v>55</v>
      </c>
      <c r="C1007" t="s">
        <v>46</v>
      </c>
      <c r="D1007" s="1">
        <v>1199</v>
      </c>
      <c r="E1007" s="1">
        <v>23481</v>
      </c>
      <c r="F1007" s="2">
        <v>80012</v>
      </c>
    </row>
    <row r="1008" spans="1:6" x14ac:dyDescent="0.2">
      <c r="A1008">
        <v>2018</v>
      </c>
      <c r="B1008" t="s">
        <v>55</v>
      </c>
      <c r="C1008" t="s">
        <v>47</v>
      </c>
      <c r="D1008" s="1">
        <v>2926</v>
      </c>
      <c r="E1008" s="1">
        <v>32257</v>
      </c>
      <c r="F1008" s="2">
        <v>39437</v>
      </c>
    </row>
    <row r="1009" spans="1:6" x14ac:dyDescent="0.2">
      <c r="A1009">
        <v>2018</v>
      </c>
      <c r="B1009" t="s">
        <v>55</v>
      </c>
      <c r="C1009" t="s">
        <v>48</v>
      </c>
      <c r="D1009" s="1">
        <v>1438</v>
      </c>
      <c r="E1009" s="1">
        <v>23488</v>
      </c>
      <c r="F1009" s="2">
        <v>83751</v>
      </c>
    </row>
    <row r="1010" spans="1:6" x14ac:dyDescent="0.2">
      <c r="A1010">
        <v>2018</v>
      </c>
      <c r="B1010" t="s">
        <v>51</v>
      </c>
      <c r="C1010" t="s">
        <v>1</v>
      </c>
      <c r="D1010" s="1">
        <v>9897</v>
      </c>
      <c r="E1010" s="1">
        <v>89207</v>
      </c>
      <c r="F1010" s="2">
        <v>53957</v>
      </c>
    </row>
    <row r="1011" spans="1:6" x14ac:dyDescent="0.2">
      <c r="A1011">
        <v>2018</v>
      </c>
      <c r="B1011" t="s">
        <v>51</v>
      </c>
      <c r="C1011" t="s">
        <v>2</v>
      </c>
      <c r="D1011" s="1">
        <v>12867</v>
      </c>
      <c r="E1011" s="1">
        <v>158251</v>
      </c>
      <c r="F1011" s="2">
        <v>55989</v>
      </c>
    </row>
    <row r="1012" spans="1:6" x14ac:dyDescent="0.2">
      <c r="A1012">
        <v>2018</v>
      </c>
      <c r="B1012" t="s">
        <v>51</v>
      </c>
      <c r="C1012" t="s">
        <v>3</v>
      </c>
      <c r="D1012" s="1">
        <v>6945</v>
      </c>
      <c r="E1012" s="1">
        <v>50848</v>
      </c>
      <c r="F1012" s="2">
        <v>47988</v>
      </c>
    </row>
    <row r="1013" spans="1:6" x14ac:dyDescent="0.2">
      <c r="A1013">
        <v>2018</v>
      </c>
      <c r="B1013" t="s">
        <v>51</v>
      </c>
      <c r="C1013" t="s">
        <v>4</v>
      </c>
      <c r="D1013" s="1">
        <v>80657</v>
      </c>
      <c r="E1013" s="1">
        <v>860278</v>
      </c>
      <c r="F1013" s="2">
        <v>70084</v>
      </c>
    </row>
    <row r="1014" spans="1:6" x14ac:dyDescent="0.2">
      <c r="A1014">
        <v>2018</v>
      </c>
      <c r="B1014" t="s">
        <v>51</v>
      </c>
      <c r="C1014" t="s">
        <v>5</v>
      </c>
      <c r="D1014" s="1">
        <v>19884</v>
      </c>
      <c r="E1014" s="1">
        <v>173096</v>
      </c>
      <c r="F1014" s="2">
        <v>62414</v>
      </c>
    </row>
    <row r="1015" spans="1:6" x14ac:dyDescent="0.2">
      <c r="A1015">
        <v>2018</v>
      </c>
      <c r="B1015" t="s">
        <v>51</v>
      </c>
      <c r="C1015" t="s">
        <v>6</v>
      </c>
      <c r="D1015" s="1">
        <v>9399</v>
      </c>
      <c r="E1015" s="1">
        <v>58769</v>
      </c>
      <c r="F1015" s="2">
        <v>69727</v>
      </c>
    </row>
    <row r="1016" spans="1:6" x14ac:dyDescent="0.2">
      <c r="A1016">
        <v>2018</v>
      </c>
      <c r="B1016" t="s">
        <v>51</v>
      </c>
      <c r="C1016" t="s">
        <v>7</v>
      </c>
      <c r="D1016" s="1">
        <v>2871</v>
      </c>
      <c r="E1016" s="1">
        <v>22192</v>
      </c>
      <c r="F1016" s="2">
        <v>59797</v>
      </c>
    </row>
    <row r="1017" spans="1:6" x14ac:dyDescent="0.2">
      <c r="A1017">
        <v>2018</v>
      </c>
      <c r="B1017" t="s">
        <v>51</v>
      </c>
      <c r="C1017" t="s">
        <v>8</v>
      </c>
      <c r="D1017" s="1">
        <v>70819</v>
      </c>
      <c r="E1017" s="1">
        <v>541083</v>
      </c>
      <c r="F1017" s="2">
        <v>51286</v>
      </c>
    </row>
    <row r="1018" spans="1:6" x14ac:dyDescent="0.2">
      <c r="A1018">
        <v>2018</v>
      </c>
      <c r="B1018" t="s">
        <v>51</v>
      </c>
      <c r="C1018" t="s">
        <v>9</v>
      </c>
      <c r="D1018" s="1">
        <v>20577</v>
      </c>
      <c r="E1018" s="1">
        <v>195221</v>
      </c>
      <c r="F1018" s="2">
        <v>61018</v>
      </c>
    </row>
    <row r="1019" spans="1:6" x14ac:dyDescent="0.2">
      <c r="A1019">
        <v>2018</v>
      </c>
      <c r="B1019" t="s">
        <v>51</v>
      </c>
      <c r="C1019" t="s">
        <v>10</v>
      </c>
      <c r="D1019" s="1">
        <v>8174</v>
      </c>
      <c r="E1019" s="1">
        <v>46827</v>
      </c>
      <c r="F1019" s="2">
        <v>44285</v>
      </c>
    </row>
    <row r="1020" spans="1:6" x14ac:dyDescent="0.2">
      <c r="A1020">
        <v>2018</v>
      </c>
      <c r="B1020" t="s">
        <v>51</v>
      </c>
      <c r="C1020" t="s">
        <v>11</v>
      </c>
      <c r="D1020" s="1">
        <v>32305</v>
      </c>
      <c r="E1020" s="1">
        <v>225991</v>
      </c>
      <c r="F1020" s="2">
        <v>71957</v>
      </c>
    </row>
    <row r="1021" spans="1:6" x14ac:dyDescent="0.2">
      <c r="A1021">
        <v>2018</v>
      </c>
      <c r="B1021" t="s">
        <v>51</v>
      </c>
      <c r="C1021" t="s">
        <v>12</v>
      </c>
      <c r="D1021" s="1">
        <v>15176</v>
      </c>
      <c r="E1021" s="1">
        <v>141028</v>
      </c>
      <c r="F1021" s="2">
        <v>58404</v>
      </c>
    </row>
    <row r="1022" spans="1:6" x14ac:dyDescent="0.2">
      <c r="A1022">
        <v>2018</v>
      </c>
      <c r="B1022" t="s">
        <v>51</v>
      </c>
      <c r="C1022" t="s">
        <v>13</v>
      </c>
      <c r="D1022" s="1">
        <v>9447</v>
      </c>
      <c r="E1022" s="1">
        <v>77230</v>
      </c>
      <c r="F1022" s="2">
        <v>57435</v>
      </c>
    </row>
    <row r="1023" spans="1:6" x14ac:dyDescent="0.2">
      <c r="A1023">
        <v>2018</v>
      </c>
      <c r="B1023" t="s">
        <v>51</v>
      </c>
      <c r="C1023" t="s">
        <v>14</v>
      </c>
      <c r="D1023" s="1">
        <v>7555</v>
      </c>
      <c r="E1023" s="1">
        <v>61206</v>
      </c>
      <c r="F1023" s="2">
        <v>54735</v>
      </c>
    </row>
    <row r="1024" spans="1:6" x14ac:dyDescent="0.2">
      <c r="A1024">
        <v>2018</v>
      </c>
      <c r="B1024" t="s">
        <v>51</v>
      </c>
      <c r="C1024" t="s">
        <v>15</v>
      </c>
      <c r="D1024" s="1">
        <v>9466</v>
      </c>
      <c r="E1024" s="1">
        <v>77934</v>
      </c>
      <c r="F1024" s="2">
        <v>53957</v>
      </c>
    </row>
    <row r="1025" spans="1:6" x14ac:dyDescent="0.2">
      <c r="A1025">
        <v>2018</v>
      </c>
      <c r="B1025" t="s">
        <v>51</v>
      </c>
      <c r="C1025" t="s">
        <v>16</v>
      </c>
      <c r="D1025" s="1">
        <v>10844</v>
      </c>
      <c r="E1025" s="1">
        <v>151993</v>
      </c>
      <c r="F1025" s="2">
        <v>63892</v>
      </c>
    </row>
    <row r="1026" spans="1:6" x14ac:dyDescent="0.2">
      <c r="A1026">
        <v>2018</v>
      </c>
      <c r="B1026" t="s">
        <v>51</v>
      </c>
      <c r="C1026" t="s">
        <v>17</v>
      </c>
      <c r="D1026" s="1">
        <v>5475</v>
      </c>
      <c r="E1026" s="1">
        <v>29285</v>
      </c>
      <c r="F1026" s="2">
        <v>49575</v>
      </c>
    </row>
    <row r="1027" spans="1:6" x14ac:dyDescent="0.2">
      <c r="A1027">
        <v>2018</v>
      </c>
      <c r="B1027" t="s">
        <v>51</v>
      </c>
      <c r="C1027" t="s">
        <v>18</v>
      </c>
      <c r="D1027" s="1">
        <v>16487</v>
      </c>
      <c r="E1027" s="1">
        <v>163210</v>
      </c>
      <c r="F1027" s="2">
        <v>65971</v>
      </c>
    </row>
    <row r="1028" spans="1:6" x14ac:dyDescent="0.2">
      <c r="A1028">
        <v>2018</v>
      </c>
      <c r="B1028" t="s">
        <v>51</v>
      </c>
      <c r="C1028" t="s">
        <v>19</v>
      </c>
      <c r="D1028" s="1">
        <v>21120</v>
      </c>
      <c r="E1028" s="1">
        <v>158656</v>
      </c>
      <c r="F1028" s="2">
        <v>78802</v>
      </c>
    </row>
    <row r="1029" spans="1:6" x14ac:dyDescent="0.2">
      <c r="A1029">
        <v>2018</v>
      </c>
      <c r="B1029" t="s">
        <v>51</v>
      </c>
      <c r="C1029" t="s">
        <v>20</v>
      </c>
      <c r="D1029" s="1">
        <v>19952</v>
      </c>
      <c r="E1029" s="1">
        <v>168632</v>
      </c>
      <c r="F1029" s="2">
        <v>62378</v>
      </c>
    </row>
    <row r="1030" spans="1:6" x14ac:dyDescent="0.2">
      <c r="A1030">
        <v>2018</v>
      </c>
      <c r="B1030" t="s">
        <v>51</v>
      </c>
      <c r="C1030" t="s">
        <v>21</v>
      </c>
      <c r="D1030" s="1">
        <v>16480</v>
      </c>
      <c r="E1030" s="1">
        <v>121665</v>
      </c>
      <c r="F1030" s="2">
        <v>67248</v>
      </c>
    </row>
    <row r="1031" spans="1:6" x14ac:dyDescent="0.2">
      <c r="A1031">
        <v>2018</v>
      </c>
      <c r="B1031" t="s">
        <v>51</v>
      </c>
      <c r="C1031" t="s">
        <v>22</v>
      </c>
      <c r="D1031" s="1">
        <v>5760</v>
      </c>
      <c r="E1031" s="1">
        <v>43911</v>
      </c>
      <c r="F1031" s="2">
        <v>50325</v>
      </c>
    </row>
    <row r="1032" spans="1:6" x14ac:dyDescent="0.2">
      <c r="A1032">
        <v>2018</v>
      </c>
      <c r="B1032" t="s">
        <v>51</v>
      </c>
      <c r="C1032" t="s">
        <v>23</v>
      </c>
      <c r="D1032" s="1">
        <v>14591</v>
      </c>
      <c r="E1032" s="1">
        <v>122662</v>
      </c>
      <c r="F1032" s="2">
        <v>59442</v>
      </c>
    </row>
    <row r="1033" spans="1:6" x14ac:dyDescent="0.2">
      <c r="A1033">
        <v>2018</v>
      </c>
      <c r="B1033" t="s">
        <v>51</v>
      </c>
      <c r="C1033" t="s">
        <v>24</v>
      </c>
      <c r="D1033" s="1">
        <v>6514</v>
      </c>
      <c r="E1033" s="1">
        <v>29077</v>
      </c>
      <c r="F1033" s="2">
        <v>52969</v>
      </c>
    </row>
    <row r="1034" spans="1:6" x14ac:dyDescent="0.2">
      <c r="A1034">
        <v>2018</v>
      </c>
      <c r="B1034" t="s">
        <v>51</v>
      </c>
      <c r="C1034" t="s">
        <v>25</v>
      </c>
      <c r="D1034" s="1">
        <v>7068</v>
      </c>
      <c r="E1034" s="1">
        <v>52320</v>
      </c>
      <c r="F1034" s="2">
        <v>51657</v>
      </c>
    </row>
    <row r="1035" spans="1:6" x14ac:dyDescent="0.2">
      <c r="A1035">
        <v>2018</v>
      </c>
      <c r="B1035" t="s">
        <v>51</v>
      </c>
      <c r="C1035" t="s">
        <v>26</v>
      </c>
      <c r="D1035" s="1">
        <v>5898</v>
      </c>
      <c r="E1035" s="1">
        <v>89125</v>
      </c>
      <c r="F1035" s="2">
        <v>61123</v>
      </c>
    </row>
    <row r="1036" spans="1:6" x14ac:dyDescent="0.2">
      <c r="A1036">
        <v>2018</v>
      </c>
      <c r="B1036" t="s">
        <v>51</v>
      </c>
      <c r="C1036" t="s">
        <v>27</v>
      </c>
      <c r="D1036" s="1">
        <v>4498</v>
      </c>
      <c r="E1036" s="1">
        <v>26890</v>
      </c>
      <c r="F1036" s="2">
        <v>62661</v>
      </c>
    </row>
    <row r="1037" spans="1:6" x14ac:dyDescent="0.2">
      <c r="A1037">
        <v>2018</v>
      </c>
      <c r="B1037" t="s">
        <v>51</v>
      </c>
      <c r="C1037" t="s">
        <v>28</v>
      </c>
      <c r="D1037" s="1">
        <v>22416</v>
      </c>
      <c r="E1037" s="1">
        <v>157147</v>
      </c>
      <c r="F1037" s="2">
        <v>72658</v>
      </c>
    </row>
    <row r="1038" spans="1:6" x14ac:dyDescent="0.2">
      <c r="A1038">
        <v>2018</v>
      </c>
      <c r="B1038" t="s">
        <v>51</v>
      </c>
      <c r="C1038" t="s">
        <v>29</v>
      </c>
      <c r="D1038" s="1">
        <v>5337</v>
      </c>
      <c r="E1038" s="1">
        <v>47224</v>
      </c>
      <c r="F1038" s="2">
        <v>49350</v>
      </c>
    </row>
    <row r="1039" spans="1:6" x14ac:dyDescent="0.2">
      <c r="A1039">
        <v>2018</v>
      </c>
      <c r="B1039" t="s">
        <v>51</v>
      </c>
      <c r="C1039" t="s">
        <v>30</v>
      </c>
      <c r="D1039" s="1">
        <v>50281</v>
      </c>
      <c r="E1039" s="1">
        <v>399629</v>
      </c>
      <c r="F1039" s="2">
        <v>73248</v>
      </c>
    </row>
    <row r="1040" spans="1:6" x14ac:dyDescent="0.2">
      <c r="A1040">
        <v>2018</v>
      </c>
      <c r="B1040" t="s">
        <v>51</v>
      </c>
      <c r="C1040" t="s">
        <v>31</v>
      </c>
      <c r="D1040" s="1">
        <v>26741</v>
      </c>
      <c r="E1040" s="1">
        <v>220692</v>
      </c>
      <c r="F1040" s="2">
        <v>54587</v>
      </c>
    </row>
    <row r="1041" spans="1:6" x14ac:dyDescent="0.2">
      <c r="A1041">
        <v>2018</v>
      </c>
      <c r="B1041" t="s">
        <v>51</v>
      </c>
      <c r="C1041" t="s">
        <v>32</v>
      </c>
      <c r="D1041" s="1">
        <v>3798</v>
      </c>
      <c r="E1041" s="1">
        <v>26002</v>
      </c>
      <c r="F1041" s="2">
        <v>64586</v>
      </c>
    </row>
    <row r="1042" spans="1:6" x14ac:dyDescent="0.2">
      <c r="A1042">
        <v>2018</v>
      </c>
      <c r="B1042" t="s">
        <v>51</v>
      </c>
      <c r="C1042" t="s">
        <v>33</v>
      </c>
      <c r="D1042" s="1">
        <v>23076</v>
      </c>
      <c r="E1042" s="1">
        <v>220709</v>
      </c>
      <c r="F1042" s="2">
        <v>61194</v>
      </c>
    </row>
    <row r="1043" spans="1:6" x14ac:dyDescent="0.2">
      <c r="A1043">
        <v>2018</v>
      </c>
      <c r="B1043" t="s">
        <v>51</v>
      </c>
      <c r="C1043" t="s">
        <v>34</v>
      </c>
      <c r="D1043" s="1">
        <v>9765</v>
      </c>
      <c r="E1043" s="1">
        <v>80295</v>
      </c>
      <c r="F1043" s="2">
        <v>52777</v>
      </c>
    </row>
    <row r="1044" spans="1:6" x14ac:dyDescent="0.2">
      <c r="A1044">
        <v>2018</v>
      </c>
      <c r="B1044" t="s">
        <v>51</v>
      </c>
      <c r="C1044" t="s">
        <v>35</v>
      </c>
      <c r="D1044" s="1">
        <v>14244</v>
      </c>
      <c r="E1044" s="1">
        <v>104561</v>
      </c>
      <c r="F1044" s="2">
        <v>60523</v>
      </c>
    </row>
    <row r="1045" spans="1:6" x14ac:dyDescent="0.2">
      <c r="A1045">
        <v>2018</v>
      </c>
      <c r="B1045" t="s">
        <v>51</v>
      </c>
      <c r="C1045" t="s">
        <v>36</v>
      </c>
      <c r="D1045" s="1">
        <v>28749</v>
      </c>
      <c r="E1045" s="1">
        <v>255910</v>
      </c>
      <c r="F1045" s="2">
        <v>66852</v>
      </c>
    </row>
    <row r="1046" spans="1:6" x14ac:dyDescent="0.2">
      <c r="A1046">
        <v>2018</v>
      </c>
      <c r="B1046" t="s">
        <v>51</v>
      </c>
      <c r="C1046" t="s">
        <v>37</v>
      </c>
      <c r="D1046" s="1">
        <v>3743</v>
      </c>
      <c r="E1046" s="1">
        <v>19229</v>
      </c>
      <c r="F1046" s="2">
        <v>61579</v>
      </c>
    </row>
    <row r="1047" spans="1:6" x14ac:dyDescent="0.2">
      <c r="A1047">
        <v>2018</v>
      </c>
      <c r="B1047" t="s">
        <v>51</v>
      </c>
      <c r="C1047" t="s">
        <v>38</v>
      </c>
      <c r="D1047" s="1">
        <v>12124</v>
      </c>
      <c r="E1047" s="1">
        <v>104324</v>
      </c>
      <c r="F1047" s="2">
        <v>52634</v>
      </c>
    </row>
    <row r="1048" spans="1:6" x14ac:dyDescent="0.2">
      <c r="A1048">
        <v>2018</v>
      </c>
      <c r="B1048" t="s">
        <v>51</v>
      </c>
      <c r="C1048" t="s">
        <v>39</v>
      </c>
      <c r="D1048" s="1">
        <v>3884</v>
      </c>
      <c r="E1048" s="1">
        <v>22971</v>
      </c>
      <c r="F1048" s="2">
        <v>48981</v>
      </c>
    </row>
    <row r="1049" spans="1:6" x14ac:dyDescent="0.2">
      <c r="A1049">
        <v>2018</v>
      </c>
      <c r="B1049" t="s">
        <v>51</v>
      </c>
      <c r="C1049" t="s">
        <v>40</v>
      </c>
      <c r="D1049" s="1">
        <v>12110</v>
      </c>
      <c r="E1049" s="1">
        <v>124488</v>
      </c>
      <c r="F1049" s="2">
        <v>57033</v>
      </c>
    </row>
    <row r="1050" spans="1:6" x14ac:dyDescent="0.2">
      <c r="A1050">
        <v>2018</v>
      </c>
      <c r="B1050" t="s">
        <v>51</v>
      </c>
      <c r="C1050" t="s">
        <v>41</v>
      </c>
      <c r="D1050" s="1">
        <v>51405</v>
      </c>
      <c r="E1050" s="1">
        <v>739156</v>
      </c>
      <c r="F1050" s="2">
        <v>65554</v>
      </c>
    </row>
    <row r="1051" spans="1:6" x14ac:dyDescent="0.2">
      <c r="A1051">
        <v>2018</v>
      </c>
      <c r="B1051" t="s">
        <v>51</v>
      </c>
      <c r="C1051" t="s">
        <v>42</v>
      </c>
      <c r="D1051" s="1">
        <v>11572</v>
      </c>
      <c r="E1051" s="1">
        <v>104339</v>
      </c>
      <c r="F1051" s="2">
        <v>51052</v>
      </c>
    </row>
    <row r="1052" spans="1:6" x14ac:dyDescent="0.2">
      <c r="A1052">
        <v>2018</v>
      </c>
      <c r="B1052" t="s">
        <v>51</v>
      </c>
      <c r="C1052" t="s">
        <v>43</v>
      </c>
      <c r="D1052" s="1">
        <v>2878</v>
      </c>
      <c r="E1052" s="1">
        <v>15262</v>
      </c>
      <c r="F1052" s="2">
        <v>51025</v>
      </c>
    </row>
    <row r="1053" spans="1:6" x14ac:dyDescent="0.2">
      <c r="A1053">
        <v>2018</v>
      </c>
      <c r="B1053" t="s">
        <v>51</v>
      </c>
      <c r="C1053" t="s">
        <v>44</v>
      </c>
      <c r="D1053" s="1">
        <v>21508</v>
      </c>
      <c r="E1053" s="1">
        <v>197292</v>
      </c>
      <c r="F1053" s="2">
        <v>58050</v>
      </c>
    </row>
    <row r="1054" spans="1:6" x14ac:dyDescent="0.2">
      <c r="A1054">
        <v>2018</v>
      </c>
      <c r="B1054" t="s">
        <v>51</v>
      </c>
      <c r="C1054" t="s">
        <v>45</v>
      </c>
      <c r="D1054" s="1">
        <v>26015</v>
      </c>
      <c r="E1054" s="1">
        <v>199867</v>
      </c>
      <c r="F1054" s="2">
        <v>64432</v>
      </c>
    </row>
    <row r="1055" spans="1:6" x14ac:dyDescent="0.2">
      <c r="A1055">
        <v>2018</v>
      </c>
      <c r="B1055" t="s">
        <v>51</v>
      </c>
      <c r="C1055" t="s">
        <v>46</v>
      </c>
      <c r="D1055" s="1">
        <v>4435</v>
      </c>
      <c r="E1055" s="1">
        <v>40126</v>
      </c>
      <c r="F1055" s="2">
        <v>72255</v>
      </c>
    </row>
    <row r="1056" spans="1:6" x14ac:dyDescent="0.2">
      <c r="A1056">
        <v>2018</v>
      </c>
      <c r="B1056" t="s">
        <v>51</v>
      </c>
      <c r="C1056" t="s">
        <v>47</v>
      </c>
      <c r="D1056" s="1">
        <v>14814</v>
      </c>
      <c r="E1056" s="1">
        <v>122396</v>
      </c>
      <c r="F1056" s="2">
        <v>62063</v>
      </c>
    </row>
    <row r="1057" spans="1:6" x14ac:dyDescent="0.2">
      <c r="A1057">
        <v>2018</v>
      </c>
      <c r="B1057" t="s">
        <v>51</v>
      </c>
      <c r="C1057" t="s">
        <v>48</v>
      </c>
      <c r="D1057" s="1">
        <v>3375</v>
      </c>
      <c r="E1057" s="1">
        <v>20253</v>
      </c>
      <c r="F1057" s="2">
        <v>53554</v>
      </c>
    </row>
    <row r="1058" spans="1:6" x14ac:dyDescent="0.2">
      <c r="A1058">
        <v>2018</v>
      </c>
      <c r="B1058" t="s">
        <v>52</v>
      </c>
      <c r="C1058" t="s">
        <v>1</v>
      </c>
      <c r="D1058" s="1">
        <v>5566</v>
      </c>
      <c r="E1058" s="1">
        <v>266798</v>
      </c>
      <c r="F1058" s="2">
        <v>57068</v>
      </c>
    </row>
    <row r="1059" spans="1:6" x14ac:dyDescent="0.2">
      <c r="A1059">
        <v>2018</v>
      </c>
      <c r="B1059" t="s">
        <v>52</v>
      </c>
      <c r="C1059" t="s">
        <v>2</v>
      </c>
      <c r="D1059" s="1">
        <v>4926</v>
      </c>
      <c r="E1059" s="1">
        <v>169675</v>
      </c>
      <c r="F1059" s="2">
        <v>76139</v>
      </c>
    </row>
    <row r="1060" spans="1:6" x14ac:dyDescent="0.2">
      <c r="A1060">
        <v>2018</v>
      </c>
      <c r="B1060" t="s">
        <v>52</v>
      </c>
      <c r="C1060" t="s">
        <v>3</v>
      </c>
      <c r="D1060" s="1">
        <v>2918</v>
      </c>
      <c r="E1060" s="1">
        <v>160597</v>
      </c>
      <c r="F1060" s="2">
        <v>47984</v>
      </c>
    </row>
    <row r="1061" spans="1:6" x14ac:dyDescent="0.2">
      <c r="A1061">
        <v>2018</v>
      </c>
      <c r="B1061" t="s">
        <v>52</v>
      </c>
      <c r="C1061" t="s">
        <v>4</v>
      </c>
      <c r="D1061" s="1">
        <v>44706</v>
      </c>
      <c r="E1061" s="1">
        <v>1320068</v>
      </c>
      <c r="F1061" s="2">
        <v>95627</v>
      </c>
    </row>
    <row r="1062" spans="1:6" x14ac:dyDescent="0.2">
      <c r="A1062">
        <v>2018</v>
      </c>
      <c r="B1062" t="s">
        <v>52</v>
      </c>
      <c r="C1062" t="s">
        <v>5</v>
      </c>
      <c r="D1062" s="1">
        <v>5804</v>
      </c>
      <c r="E1062" s="1">
        <v>147285</v>
      </c>
      <c r="F1062" s="2">
        <v>70677</v>
      </c>
    </row>
    <row r="1063" spans="1:6" x14ac:dyDescent="0.2">
      <c r="A1063">
        <v>2018</v>
      </c>
      <c r="B1063" t="s">
        <v>52</v>
      </c>
      <c r="C1063" t="s">
        <v>6</v>
      </c>
      <c r="D1063" s="1">
        <v>4408</v>
      </c>
      <c r="E1063" s="1">
        <v>160500</v>
      </c>
      <c r="F1063" s="2">
        <v>82569</v>
      </c>
    </row>
    <row r="1064" spans="1:6" x14ac:dyDescent="0.2">
      <c r="A1064">
        <v>2018</v>
      </c>
      <c r="B1064" t="s">
        <v>52</v>
      </c>
      <c r="C1064" t="s">
        <v>7</v>
      </c>
      <c r="D1064">
        <v>661</v>
      </c>
      <c r="E1064" s="1">
        <v>27077</v>
      </c>
      <c r="F1064" s="2">
        <v>64153</v>
      </c>
    </row>
    <row r="1065" spans="1:6" x14ac:dyDescent="0.2">
      <c r="A1065">
        <v>2018</v>
      </c>
      <c r="B1065" t="s">
        <v>52</v>
      </c>
      <c r="C1065" t="s">
        <v>8</v>
      </c>
      <c r="D1065" s="1">
        <v>20548</v>
      </c>
      <c r="E1065" s="1">
        <v>371590</v>
      </c>
      <c r="F1065" s="2">
        <v>61740</v>
      </c>
    </row>
    <row r="1066" spans="1:6" x14ac:dyDescent="0.2">
      <c r="A1066">
        <v>2018</v>
      </c>
      <c r="B1066" t="s">
        <v>52</v>
      </c>
      <c r="C1066" t="s">
        <v>9</v>
      </c>
      <c r="D1066" s="1">
        <v>9884</v>
      </c>
      <c r="E1066" s="1">
        <v>406818</v>
      </c>
      <c r="F1066" s="2">
        <v>59168</v>
      </c>
    </row>
    <row r="1067" spans="1:6" x14ac:dyDescent="0.2">
      <c r="A1067">
        <v>2018</v>
      </c>
      <c r="B1067" t="s">
        <v>52</v>
      </c>
      <c r="C1067" t="s">
        <v>10</v>
      </c>
      <c r="D1067" s="1">
        <v>2807</v>
      </c>
      <c r="E1067" s="1">
        <v>67792</v>
      </c>
      <c r="F1067" s="2">
        <v>63932</v>
      </c>
    </row>
    <row r="1068" spans="1:6" x14ac:dyDescent="0.2">
      <c r="A1068">
        <v>2018</v>
      </c>
      <c r="B1068" t="s">
        <v>52</v>
      </c>
      <c r="C1068" t="s">
        <v>11</v>
      </c>
      <c r="D1068" s="1">
        <v>17883</v>
      </c>
      <c r="E1068" s="1">
        <v>586130</v>
      </c>
      <c r="F1068" s="2">
        <v>71895</v>
      </c>
    </row>
    <row r="1069" spans="1:6" x14ac:dyDescent="0.2">
      <c r="A1069">
        <v>2018</v>
      </c>
      <c r="B1069" t="s">
        <v>52</v>
      </c>
      <c r="C1069" t="s">
        <v>12</v>
      </c>
      <c r="D1069" s="1">
        <v>8825</v>
      </c>
      <c r="E1069" s="1">
        <v>541836</v>
      </c>
      <c r="F1069" s="2">
        <v>62680</v>
      </c>
    </row>
    <row r="1070" spans="1:6" x14ac:dyDescent="0.2">
      <c r="A1070">
        <v>2018</v>
      </c>
      <c r="B1070" t="s">
        <v>52</v>
      </c>
      <c r="C1070" t="s">
        <v>13</v>
      </c>
      <c r="D1070" s="1">
        <v>4142</v>
      </c>
      <c r="E1070" s="1">
        <v>222586</v>
      </c>
      <c r="F1070" s="2">
        <v>60257</v>
      </c>
    </row>
    <row r="1071" spans="1:6" x14ac:dyDescent="0.2">
      <c r="A1071">
        <v>2018</v>
      </c>
      <c r="B1071" t="s">
        <v>52</v>
      </c>
      <c r="C1071" t="s">
        <v>14</v>
      </c>
      <c r="D1071" s="1">
        <v>3143</v>
      </c>
      <c r="E1071" s="1">
        <v>165056</v>
      </c>
      <c r="F1071" s="2">
        <v>59206</v>
      </c>
    </row>
    <row r="1072" spans="1:6" x14ac:dyDescent="0.2">
      <c r="A1072">
        <v>2018</v>
      </c>
      <c r="B1072" t="s">
        <v>52</v>
      </c>
      <c r="C1072" t="s">
        <v>15</v>
      </c>
      <c r="D1072" s="1">
        <v>4443</v>
      </c>
      <c r="E1072" s="1">
        <v>251454</v>
      </c>
      <c r="F1072" s="2">
        <v>59208</v>
      </c>
    </row>
    <row r="1073" spans="1:6" x14ac:dyDescent="0.2">
      <c r="A1073">
        <v>2018</v>
      </c>
      <c r="B1073" t="s">
        <v>52</v>
      </c>
      <c r="C1073" t="s">
        <v>16</v>
      </c>
      <c r="D1073" s="1">
        <v>4428</v>
      </c>
      <c r="E1073" s="1">
        <v>135510</v>
      </c>
      <c r="F1073" s="2">
        <v>75881</v>
      </c>
    </row>
    <row r="1074" spans="1:6" x14ac:dyDescent="0.2">
      <c r="A1074">
        <v>2018</v>
      </c>
      <c r="B1074" t="s">
        <v>52</v>
      </c>
      <c r="C1074" t="s">
        <v>17</v>
      </c>
      <c r="D1074" s="1">
        <v>1856</v>
      </c>
      <c r="E1074" s="1">
        <v>51836</v>
      </c>
      <c r="F1074" s="2">
        <v>55894</v>
      </c>
    </row>
    <row r="1075" spans="1:6" x14ac:dyDescent="0.2">
      <c r="A1075">
        <v>2018</v>
      </c>
      <c r="B1075" t="s">
        <v>52</v>
      </c>
      <c r="C1075" t="s">
        <v>18</v>
      </c>
      <c r="D1075" s="1">
        <v>4035</v>
      </c>
      <c r="E1075" s="1">
        <v>109683</v>
      </c>
      <c r="F1075" s="2">
        <v>78350</v>
      </c>
    </row>
    <row r="1076" spans="1:6" x14ac:dyDescent="0.2">
      <c r="A1076">
        <v>2018</v>
      </c>
      <c r="B1076" t="s">
        <v>52</v>
      </c>
      <c r="C1076" t="s">
        <v>19</v>
      </c>
      <c r="D1076" s="1">
        <v>6711</v>
      </c>
      <c r="E1076" s="1">
        <v>245091</v>
      </c>
      <c r="F1076" s="2">
        <v>88576</v>
      </c>
    </row>
    <row r="1077" spans="1:6" x14ac:dyDescent="0.2">
      <c r="A1077">
        <v>2018</v>
      </c>
      <c r="B1077" t="s">
        <v>52</v>
      </c>
      <c r="C1077" t="s">
        <v>20</v>
      </c>
      <c r="D1077" s="1">
        <v>16070</v>
      </c>
      <c r="E1077" s="1">
        <v>627751</v>
      </c>
      <c r="F1077" s="2">
        <v>67537</v>
      </c>
    </row>
    <row r="1078" spans="1:6" x14ac:dyDescent="0.2">
      <c r="A1078">
        <v>2018</v>
      </c>
      <c r="B1078" t="s">
        <v>52</v>
      </c>
      <c r="C1078" t="s">
        <v>21</v>
      </c>
      <c r="D1078" s="1">
        <v>8487</v>
      </c>
      <c r="E1078" s="1">
        <v>321908</v>
      </c>
      <c r="F1078" s="2">
        <v>67096</v>
      </c>
    </row>
    <row r="1079" spans="1:6" x14ac:dyDescent="0.2">
      <c r="A1079">
        <v>2018</v>
      </c>
      <c r="B1079" t="s">
        <v>52</v>
      </c>
      <c r="C1079" t="s">
        <v>22</v>
      </c>
      <c r="D1079" s="1">
        <v>2421</v>
      </c>
      <c r="E1079" s="1">
        <v>144816</v>
      </c>
      <c r="F1079" s="2">
        <v>49254</v>
      </c>
    </row>
    <row r="1080" spans="1:6" x14ac:dyDescent="0.2">
      <c r="A1080">
        <v>2018</v>
      </c>
      <c r="B1080" t="s">
        <v>52</v>
      </c>
      <c r="C1080" t="s">
        <v>23</v>
      </c>
      <c r="D1080" s="1">
        <v>6476</v>
      </c>
      <c r="E1080" s="1">
        <v>273163</v>
      </c>
      <c r="F1080" s="2">
        <v>58359</v>
      </c>
    </row>
    <row r="1081" spans="1:6" x14ac:dyDescent="0.2">
      <c r="A1081">
        <v>2018</v>
      </c>
      <c r="B1081" t="s">
        <v>52</v>
      </c>
      <c r="C1081" t="s">
        <v>24</v>
      </c>
      <c r="D1081" s="1">
        <v>1634</v>
      </c>
      <c r="E1081" s="1">
        <v>20560</v>
      </c>
      <c r="F1081" s="2">
        <v>50194</v>
      </c>
    </row>
    <row r="1082" spans="1:6" x14ac:dyDescent="0.2">
      <c r="A1082">
        <v>2018</v>
      </c>
      <c r="B1082" t="s">
        <v>52</v>
      </c>
      <c r="C1082" t="s">
        <v>25</v>
      </c>
      <c r="D1082" s="1">
        <v>1988</v>
      </c>
      <c r="E1082" s="1">
        <v>99807</v>
      </c>
      <c r="F1082" s="2">
        <v>51566</v>
      </c>
    </row>
    <row r="1083" spans="1:6" x14ac:dyDescent="0.2">
      <c r="A1083">
        <v>2018</v>
      </c>
      <c r="B1083" t="s">
        <v>52</v>
      </c>
      <c r="C1083" t="s">
        <v>26</v>
      </c>
      <c r="D1083" s="1">
        <v>2066</v>
      </c>
      <c r="E1083" s="1">
        <v>55405</v>
      </c>
      <c r="F1083" s="2">
        <v>58543</v>
      </c>
    </row>
    <row r="1084" spans="1:6" x14ac:dyDescent="0.2">
      <c r="A1084">
        <v>2018</v>
      </c>
      <c r="B1084" t="s">
        <v>52</v>
      </c>
      <c r="C1084" t="s">
        <v>27</v>
      </c>
      <c r="D1084" s="1">
        <v>2032</v>
      </c>
      <c r="E1084" s="1">
        <v>70582</v>
      </c>
      <c r="F1084" s="2">
        <v>71722</v>
      </c>
    </row>
    <row r="1085" spans="1:6" x14ac:dyDescent="0.2">
      <c r="A1085">
        <v>2018</v>
      </c>
      <c r="B1085" t="s">
        <v>52</v>
      </c>
      <c r="C1085" t="s">
        <v>28</v>
      </c>
      <c r="D1085" s="1">
        <v>8976</v>
      </c>
      <c r="E1085" s="1">
        <v>245593</v>
      </c>
      <c r="F1085" s="2">
        <v>80088</v>
      </c>
    </row>
    <row r="1086" spans="1:6" x14ac:dyDescent="0.2">
      <c r="A1086">
        <v>2018</v>
      </c>
      <c r="B1086" t="s">
        <v>52</v>
      </c>
      <c r="C1086" t="s">
        <v>29</v>
      </c>
      <c r="D1086" s="1">
        <v>1768</v>
      </c>
      <c r="E1086" s="1">
        <v>27145</v>
      </c>
      <c r="F1086" s="2">
        <v>53139</v>
      </c>
    </row>
    <row r="1087" spans="1:6" x14ac:dyDescent="0.2">
      <c r="A1087">
        <v>2018</v>
      </c>
      <c r="B1087" t="s">
        <v>52</v>
      </c>
      <c r="C1087" t="s">
        <v>30</v>
      </c>
      <c r="D1087" s="1">
        <v>16910</v>
      </c>
      <c r="E1087" s="1">
        <v>441590</v>
      </c>
      <c r="F1087" s="2">
        <v>67614</v>
      </c>
    </row>
    <row r="1088" spans="1:6" x14ac:dyDescent="0.2">
      <c r="A1088">
        <v>2018</v>
      </c>
      <c r="B1088" t="s">
        <v>52</v>
      </c>
      <c r="C1088" t="s">
        <v>31</v>
      </c>
      <c r="D1088" s="1">
        <v>10219</v>
      </c>
      <c r="E1088" s="1">
        <v>474932</v>
      </c>
      <c r="F1088" s="2">
        <v>59827</v>
      </c>
    </row>
    <row r="1089" spans="1:6" x14ac:dyDescent="0.2">
      <c r="A1089">
        <v>2018</v>
      </c>
      <c r="B1089" t="s">
        <v>52</v>
      </c>
      <c r="C1089" t="s">
        <v>32</v>
      </c>
      <c r="D1089">
        <v>807</v>
      </c>
      <c r="E1089" s="1">
        <v>25906</v>
      </c>
      <c r="F1089" s="2">
        <v>53882</v>
      </c>
    </row>
    <row r="1090" spans="1:6" x14ac:dyDescent="0.2">
      <c r="A1090">
        <v>2018</v>
      </c>
      <c r="B1090" t="s">
        <v>52</v>
      </c>
      <c r="C1090" t="s">
        <v>33</v>
      </c>
      <c r="D1090" s="1">
        <v>15409</v>
      </c>
      <c r="E1090" s="1">
        <v>698950</v>
      </c>
      <c r="F1090" s="2">
        <v>61487</v>
      </c>
    </row>
    <row r="1091" spans="1:6" x14ac:dyDescent="0.2">
      <c r="A1091">
        <v>2018</v>
      </c>
      <c r="B1091" t="s">
        <v>52</v>
      </c>
      <c r="C1091" t="s">
        <v>34</v>
      </c>
      <c r="D1091" s="1">
        <v>4164</v>
      </c>
      <c r="E1091" s="1">
        <v>137739</v>
      </c>
      <c r="F1091" s="2">
        <v>58770</v>
      </c>
    </row>
    <row r="1092" spans="1:6" x14ac:dyDescent="0.2">
      <c r="A1092">
        <v>2018</v>
      </c>
      <c r="B1092" t="s">
        <v>52</v>
      </c>
      <c r="C1092" t="s">
        <v>35</v>
      </c>
      <c r="D1092" s="1">
        <v>6240</v>
      </c>
      <c r="E1092" s="1">
        <v>194693</v>
      </c>
      <c r="F1092" s="2">
        <v>70641</v>
      </c>
    </row>
    <row r="1093" spans="1:6" x14ac:dyDescent="0.2">
      <c r="A1093">
        <v>2018</v>
      </c>
      <c r="B1093" t="s">
        <v>52</v>
      </c>
      <c r="C1093" t="s">
        <v>36</v>
      </c>
      <c r="D1093" s="1">
        <v>14407</v>
      </c>
      <c r="E1093" s="1">
        <v>569811</v>
      </c>
      <c r="F1093" s="2">
        <v>62561</v>
      </c>
    </row>
    <row r="1094" spans="1:6" x14ac:dyDescent="0.2">
      <c r="A1094">
        <v>2018</v>
      </c>
      <c r="B1094" t="s">
        <v>52</v>
      </c>
      <c r="C1094" t="s">
        <v>37</v>
      </c>
      <c r="D1094" s="1">
        <v>1572</v>
      </c>
      <c r="E1094" s="1">
        <v>40340</v>
      </c>
      <c r="F1094" s="2">
        <v>58468</v>
      </c>
    </row>
    <row r="1095" spans="1:6" x14ac:dyDescent="0.2">
      <c r="A1095">
        <v>2018</v>
      </c>
      <c r="B1095" t="s">
        <v>52</v>
      </c>
      <c r="C1095" t="s">
        <v>38</v>
      </c>
      <c r="D1095" s="1">
        <v>6087</v>
      </c>
      <c r="E1095" s="1">
        <v>249719</v>
      </c>
      <c r="F1095" s="2">
        <v>59522</v>
      </c>
    </row>
    <row r="1096" spans="1:6" x14ac:dyDescent="0.2">
      <c r="A1096">
        <v>2018</v>
      </c>
      <c r="B1096" t="s">
        <v>52</v>
      </c>
      <c r="C1096" t="s">
        <v>39</v>
      </c>
      <c r="D1096" s="1">
        <v>1084</v>
      </c>
      <c r="E1096" s="1">
        <v>44442</v>
      </c>
      <c r="F1096" s="2">
        <v>49320</v>
      </c>
    </row>
    <row r="1097" spans="1:6" x14ac:dyDescent="0.2">
      <c r="A1097">
        <v>2018</v>
      </c>
      <c r="B1097" t="s">
        <v>52</v>
      </c>
      <c r="C1097" t="s">
        <v>40</v>
      </c>
      <c r="D1097" s="1">
        <v>7051</v>
      </c>
      <c r="E1097" s="1">
        <v>351073</v>
      </c>
      <c r="F1097" s="2">
        <v>59495</v>
      </c>
    </row>
    <row r="1098" spans="1:6" x14ac:dyDescent="0.2">
      <c r="A1098">
        <v>2018</v>
      </c>
      <c r="B1098" t="s">
        <v>52</v>
      </c>
      <c r="C1098" t="s">
        <v>41</v>
      </c>
      <c r="D1098" s="1">
        <v>24758</v>
      </c>
      <c r="E1098" s="1">
        <v>879509</v>
      </c>
      <c r="F1098" s="2">
        <v>77648</v>
      </c>
    </row>
    <row r="1099" spans="1:6" x14ac:dyDescent="0.2">
      <c r="A1099">
        <v>2018</v>
      </c>
      <c r="B1099" t="s">
        <v>52</v>
      </c>
      <c r="C1099" t="s">
        <v>42</v>
      </c>
      <c r="D1099" s="1">
        <v>4386</v>
      </c>
      <c r="E1099" s="1">
        <v>132149</v>
      </c>
      <c r="F1099" s="2">
        <v>58006</v>
      </c>
    </row>
    <row r="1100" spans="1:6" x14ac:dyDescent="0.2">
      <c r="A1100">
        <v>2018</v>
      </c>
      <c r="B1100" t="s">
        <v>52</v>
      </c>
      <c r="C1100" t="s">
        <v>43</v>
      </c>
      <c r="D1100" s="1">
        <v>1108</v>
      </c>
      <c r="E1100" s="1">
        <v>29827</v>
      </c>
      <c r="F1100" s="2">
        <v>59390</v>
      </c>
    </row>
    <row r="1101" spans="1:6" x14ac:dyDescent="0.2">
      <c r="A1101">
        <v>2018</v>
      </c>
      <c r="B1101" t="s">
        <v>52</v>
      </c>
      <c r="C1101" t="s">
        <v>44</v>
      </c>
      <c r="D1101" s="1">
        <v>6750</v>
      </c>
      <c r="E1101" s="1">
        <v>238645</v>
      </c>
      <c r="F1101" s="2">
        <v>59974</v>
      </c>
    </row>
    <row r="1102" spans="1:6" x14ac:dyDescent="0.2">
      <c r="A1102">
        <v>2018</v>
      </c>
      <c r="B1102" t="s">
        <v>52</v>
      </c>
      <c r="C1102" t="s">
        <v>45</v>
      </c>
      <c r="D1102" s="1">
        <v>7798</v>
      </c>
      <c r="E1102" s="1">
        <v>284112</v>
      </c>
      <c r="F1102" s="2">
        <v>79321</v>
      </c>
    </row>
    <row r="1103" spans="1:6" x14ac:dyDescent="0.2">
      <c r="A1103">
        <v>2018</v>
      </c>
      <c r="B1103" t="s">
        <v>52</v>
      </c>
      <c r="C1103" t="s">
        <v>46</v>
      </c>
      <c r="D1103" s="1">
        <v>1268</v>
      </c>
      <c r="E1103" s="1">
        <v>46952</v>
      </c>
      <c r="F1103" s="2">
        <v>60459</v>
      </c>
    </row>
    <row r="1104" spans="1:6" x14ac:dyDescent="0.2">
      <c r="A1104">
        <v>2018</v>
      </c>
      <c r="B1104" t="s">
        <v>52</v>
      </c>
      <c r="C1104" t="s">
        <v>47</v>
      </c>
      <c r="D1104" s="1">
        <v>9432</v>
      </c>
      <c r="E1104" s="1">
        <v>475510</v>
      </c>
      <c r="F1104" s="2">
        <v>58047</v>
      </c>
    </row>
    <row r="1105" spans="1:6" x14ac:dyDescent="0.2">
      <c r="A1105">
        <v>2018</v>
      </c>
      <c r="B1105" t="s">
        <v>52</v>
      </c>
      <c r="C1105" t="s">
        <v>48</v>
      </c>
      <c r="D1105">
        <v>600</v>
      </c>
      <c r="E1105" s="1">
        <v>9721</v>
      </c>
      <c r="F1105" s="2">
        <v>67060</v>
      </c>
    </row>
    <row r="1106" spans="1:6" x14ac:dyDescent="0.2">
      <c r="A1106">
        <v>2018</v>
      </c>
      <c r="B1106" t="s">
        <v>54</v>
      </c>
      <c r="C1106" t="s">
        <v>1</v>
      </c>
      <c r="D1106" s="1">
        <v>32481</v>
      </c>
      <c r="E1106" s="1">
        <v>377561</v>
      </c>
      <c r="F1106" s="2">
        <v>41970</v>
      </c>
    </row>
    <row r="1107" spans="1:6" x14ac:dyDescent="0.2">
      <c r="A1107">
        <v>2018</v>
      </c>
      <c r="B1107" t="s">
        <v>54</v>
      </c>
      <c r="C1107" t="s">
        <v>2</v>
      </c>
      <c r="D1107" s="1">
        <v>31775</v>
      </c>
      <c r="E1107" s="1">
        <v>532318</v>
      </c>
      <c r="F1107" s="2">
        <v>46734</v>
      </c>
    </row>
    <row r="1108" spans="1:6" x14ac:dyDescent="0.2">
      <c r="A1108">
        <v>2018</v>
      </c>
      <c r="B1108" t="s">
        <v>54</v>
      </c>
      <c r="C1108" t="s">
        <v>3</v>
      </c>
      <c r="D1108" s="1">
        <v>21642</v>
      </c>
      <c r="E1108" s="1">
        <v>248584</v>
      </c>
      <c r="F1108" s="2">
        <v>41450</v>
      </c>
    </row>
    <row r="1109" spans="1:6" x14ac:dyDescent="0.2">
      <c r="A1109">
        <v>2018</v>
      </c>
      <c r="B1109" t="s">
        <v>54</v>
      </c>
      <c r="C1109" t="s">
        <v>4</v>
      </c>
      <c r="D1109" s="1">
        <v>196511</v>
      </c>
      <c r="E1109" s="1">
        <v>3033009</v>
      </c>
      <c r="F1109" s="2">
        <v>52020</v>
      </c>
    </row>
    <row r="1110" spans="1:6" x14ac:dyDescent="0.2">
      <c r="A1110">
        <v>2018</v>
      </c>
      <c r="B1110" t="s">
        <v>54</v>
      </c>
      <c r="C1110" t="s">
        <v>5</v>
      </c>
      <c r="D1110" s="1">
        <v>35891</v>
      </c>
      <c r="E1110" s="1">
        <v>466602</v>
      </c>
      <c r="F1110" s="2">
        <v>50043</v>
      </c>
    </row>
    <row r="1111" spans="1:6" x14ac:dyDescent="0.2">
      <c r="A1111">
        <v>2018</v>
      </c>
      <c r="B1111" t="s">
        <v>54</v>
      </c>
      <c r="C1111" t="s">
        <v>6</v>
      </c>
      <c r="D1111" s="1">
        <v>24902</v>
      </c>
      <c r="E1111" s="1">
        <v>296173</v>
      </c>
      <c r="F1111" s="2">
        <v>51041</v>
      </c>
    </row>
    <row r="1112" spans="1:6" x14ac:dyDescent="0.2">
      <c r="A1112">
        <v>2018</v>
      </c>
      <c r="B1112" t="s">
        <v>54</v>
      </c>
      <c r="C1112" t="s">
        <v>7</v>
      </c>
      <c r="D1112" s="1">
        <v>6850</v>
      </c>
      <c r="E1112" s="1">
        <v>79300</v>
      </c>
      <c r="F1112" s="2">
        <v>40843</v>
      </c>
    </row>
    <row r="1113" spans="1:6" x14ac:dyDescent="0.2">
      <c r="A1113">
        <v>2018</v>
      </c>
      <c r="B1113" t="s">
        <v>54</v>
      </c>
      <c r="C1113" t="s">
        <v>8</v>
      </c>
      <c r="D1113" s="1">
        <v>139486</v>
      </c>
      <c r="E1113" s="1">
        <v>1772605</v>
      </c>
      <c r="F1113" s="2">
        <v>44766</v>
      </c>
    </row>
    <row r="1114" spans="1:6" x14ac:dyDescent="0.2">
      <c r="A1114">
        <v>2018</v>
      </c>
      <c r="B1114" t="s">
        <v>54</v>
      </c>
      <c r="C1114" t="s">
        <v>9</v>
      </c>
      <c r="D1114" s="1">
        <v>60996</v>
      </c>
      <c r="E1114" s="1">
        <v>934259</v>
      </c>
      <c r="F1114" s="2">
        <v>49352</v>
      </c>
    </row>
    <row r="1115" spans="1:6" x14ac:dyDescent="0.2">
      <c r="A1115">
        <v>2018</v>
      </c>
      <c r="B1115" t="s">
        <v>54</v>
      </c>
      <c r="C1115" t="s">
        <v>10</v>
      </c>
      <c r="D1115" s="1">
        <v>11969</v>
      </c>
      <c r="E1115" s="1">
        <v>139473</v>
      </c>
      <c r="F1115" s="2">
        <v>39972</v>
      </c>
    </row>
    <row r="1116" spans="1:6" x14ac:dyDescent="0.2">
      <c r="A1116">
        <v>2018</v>
      </c>
      <c r="B1116" t="s">
        <v>54</v>
      </c>
      <c r="C1116" t="s">
        <v>11</v>
      </c>
      <c r="D1116" s="1">
        <v>78063</v>
      </c>
      <c r="E1116" s="1">
        <v>1192654</v>
      </c>
      <c r="F1116" s="2">
        <v>51570</v>
      </c>
    </row>
    <row r="1117" spans="1:6" x14ac:dyDescent="0.2">
      <c r="A1117">
        <v>2018</v>
      </c>
      <c r="B1117" t="s">
        <v>54</v>
      </c>
      <c r="C1117" t="s">
        <v>12</v>
      </c>
      <c r="D1117" s="1">
        <v>40681</v>
      </c>
      <c r="E1117" s="1">
        <v>591234</v>
      </c>
      <c r="F1117" s="2">
        <v>42092</v>
      </c>
    </row>
    <row r="1118" spans="1:6" x14ac:dyDescent="0.2">
      <c r="A1118">
        <v>2018</v>
      </c>
      <c r="B1118" t="s">
        <v>54</v>
      </c>
      <c r="C1118" t="s">
        <v>13</v>
      </c>
      <c r="D1118" s="1">
        <v>23521</v>
      </c>
      <c r="E1118" s="1">
        <v>309603</v>
      </c>
      <c r="F1118" s="2">
        <v>40539</v>
      </c>
    </row>
    <row r="1119" spans="1:6" x14ac:dyDescent="0.2">
      <c r="A1119">
        <v>2018</v>
      </c>
      <c r="B1119" t="s">
        <v>54</v>
      </c>
      <c r="C1119" t="s">
        <v>14</v>
      </c>
      <c r="D1119" s="1">
        <v>20370</v>
      </c>
      <c r="E1119" s="1">
        <v>263858</v>
      </c>
      <c r="F1119" s="2">
        <v>42235</v>
      </c>
    </row>
    <row r="1120" spans="1:6" x14ac:dyDescent="0.2">
      <c r="A1120">
        <v>2018</v>
      </c>
      <c r="B1120" t="s">
        <v>54</v>
      </c>
      <c r="C1120" t="s">
        <v>15</v>
      </c>
      <c r="D1120" s="1">
        <v>28056</v>
      </c>
      <c r="E1120" s="1">
        <v>399946</v>
      </c>
      <c r="F1120" s="2">
        <v>42623</v>
      </c>
    </row>
    <row r="1121" spans="1:6" x14ac:dyDescent="0.2">
      <c r="A1121">
        <v>2018</v>
      </c>
      <c r="B1121" t="s">
        <v>54</v>
      </c>
      <c r="C1121" t="s">
        <v>16</v>
      </c>
      <c r="D1121" s="1">
        <v>30545</v>
      </c>
      <c r="E1121" s="1">
        <v>377555</v>
      </c>
      <c r="F1121" s="2">
        <v>42196</v>
      </c>
    </row>
    <row r="1122" spans="1:6" x14ac:dyDescent="0.2">
      <c r="A1122">
        <v>2018</v>
      </c>
      <c r="B1122" t="s">
        <v>54</v>
      </c>
      <c r="C1122" t="s">
        <v>17</v>
      </c>
      <c r="D1122" s="1">
        <v>10761</v>
      </c>
      <c r="E1122" s="1">
        <v>118191</v>
      </c>
      <c r="F1122" s="2">
        <v>37589</v>
      </c>
    </row>
    <row r="1123" spans="1:6" x14ac:dyDescent="0.2">
      <c r="A1123">
        <v>2018</v>
      </c>
      <c r="B1123" t="s">
        <v>54</v>
      </c>
      <c r="C1123" t="s">
        <v>18</v>
      </c>
      <c r="D1123" s="1">
        <v>32767</v>
      </c>
      <c r="E1123" s="1">
        <v>462590</v>
      </c>
      <c r="F1123" s="2">
        <v>46648</v>
      </c>
    </row>
    <row r="1124" spans="1:6" x14ac:dyDescent="0.2">
      <c r="A1124">
        <v>2018</v>
      </c>
      <c r="B1124" t="s">
        <v>54</v>
      </c>
      <c r="C1124" t="s">
        <v>19</v>
      </c>
      <c r="D1124" s="1">
        <v>42171</v>
      </c>
      <c r="E1124" s="1">
        <v>577061</v>
      </c>
      <c r="F1124" s="2">
        <v>52937</v>
      </c>
    </row>
    <row r="1125" spans="1:6" x14ac:dyDescent="0.2">
      <c r="A1125">
        <v>2018</v>
      </c>
      <c r="B1125" t="s">
        <v>54</v>
      </c>
      <c r="C1125" t="s">
        <v>20</v>
      </c>
      <c r="D1125" s="1">
        <v>52459</v>
      </c>
      <c r="E1125" s="1">
        <v>786892</v>
      </c>
      <c r="F1125" s="2">
        <v>47200</v>
      </c>
    </row>
    <row r="1126" spans="1:6" x14ac:dyDescent="0.2">
      <c r="A1126">
        <v>2018</v>
      </c>
      <c r="B1126" t="s">
        <v>54</v>
      </c>
      <c r="C1126" t="s">
        <v>21</v>
      </c>
      <c r="D1126" s="1">
        <v>37272</v>
      </c>
      <c r="E1126" s="1">
        <v>531669</v>
      </c>
      <c r="F1126" s="2">
        <v>49570</v>
      </c>
    </row>
    <row r="1127" spans="1:6" x14ac:dyDescent="0.2">
      <c r="A1127">
        <v>2018</v>
      </c>
      <c r="B1127" t="s">
        <v>54</v>
      </c>
      <c r="C1127" t="s">
        <v>22</v>
      </c>
      <c r="D1127" s="1">
        <v>19763</v>
      </c>
      <c r="E1127" s="1">
        <v>229107</v>
      </c>
      <c r="F1127" s="2">
        <v>36497</v>
      </c>
    </row>
    <row r="1128" spans="1:6" x14ac:dyDescent="0.2">
      <c r="A1128">
        <v>2018</v>
      </c>
      <c r="B1128" t="s">
        <v>54</v>
      </c>
      <c r="C1128" t="s">
        <v>23</v>
      </c>
      <c r="D1128" s="1">
        <v>38808</v>
      </c>
      <c r="E1128" s="1">
        <v>537150</v>
      </c>
      <c r="F1128" s="2">
        <v>42469</v>
      </c>
    </row>
    <row r="1129" spans="1:6" x14ac:dyDescent="0.2">
      <c r="A1129">
        <v>2018</v>
      </c>
      <c r="B1129" t="s">
        <v>54</v>
      </c>
      <c r="C1129" t="s">
        <v>24</v>
      </c>
      <c r="D1129" s="1">
        <v>9250</v>
      </c>
      <c r="E1129" s="1">
        <v>91355</v>
      </c>
      <c r="F1129" s="2">
        <v>39170</v>
      </c>
    </row>
    <row r="1130" spans="1:6" x14ac:dyDescent="0.2">
      <c r="A1130">
        <v>2018</v>
      </c>
      <c r="B1130" t="s">
        <v>54</v>
      </c>
      <c r="C1130" t="s">
        <v>25</v>
      </c>
      <c r="D1130" s="1">
        <v>14923</v>
      </c>
      <c r="E1130" s="1">
        <v>189793</v>
      </c>
      <c r="F1130" s="2">
        <v>39891</v>
      </c>
    </row>
    <row r="1131" spans="1:6" x14ac:dyDescent="0.2">
      <c r="A1131">
        <v>2018</v>
      </c>
      <c r="B1131" t="s">
        <v>54</v>
      </c>
      <c r="C1131" t="s">
        <v>26</v>
      </c>
      <c r="D1131" s="1">
        <v>15829</v>
      </c>
      <c r="E1131" s="1">
        <v>254417</v>
      </c>
      <c r="F1131" s="2">
        <v>44190</v>
      </c>
    </row>
    <row r="1132" spans="1:6" x14ac:dyDescent="0.2">
      <c r="A1132">
        <v>2018</v>
      </c>
      <c r="B1132" t="s">
        <v>54</v>
      </c>
      <c r="C1132" t="s">
        <v>27</v>
      </c>
      <c r="D1132" s="1">
        <v>12509</v>
      </c>
      <c r="E1132" s="1">
        <v>139183</v>
      </c>
      <c r="F1132" s="2">
        <v>47777</v>
      </c>
    </row>
    <row r="1133" spans="1:6" x14ac:dyDescent="0.2">
      <c r="A1133">
        <v>2018</v>
      </c>
      <c r="B1133" t="s">
        <v>54</v>
      </c>
      <c r="C1133" t="s">
        <v>28</v>
      </c>
      <c r="D1133" s="1">
        <v>54238</v>
      </c>
      <c r="E1133" s="1">
        <v>876344</v>
      </c>
      <c r="F1133" s="2">
        <v>53723</v>
      </c>
    </row>
    <row r="1134" spans="1:6" x14ac:dyDescent="0.2">
      <c r="A1134">
        <v>2018</v>
      </c>
      <c r="B1134" t="s">
        <v>54</v>
      </c>
      <c r="C1134" t="s">
        <v>29</v>
      </c>
      <c r="D1134" s="1">
        <v>10758</v>
      </c>
      <c r="E1134" s="1">
        <v>135970</v>
      </c>
      <c r="F1134" s="2">
        <v>38078</v>
      </c>
    </row>
    <row r="1135" spans="1:6" x14ac:dyDescent="0.2">
      <c r="A1135">
        <v>2018</v>
      </c>
      <c r="B1135" t="s">
        <v>54</v>
      </c>
      <c r="C1135" t="s">
        <v>30</v>
      </c>
      <c r="D1135" s="1">
        <v>123741</v>
      </c>
      <c r="E1135" s="1">
        <v>1554768</v>
      </c>
      <c r="F1135" s="2">
        <v>51832</v>
      </c>
    </row>
    <row r="1136" spans="1:6" x14ac:dyDescent="0.2">
      <c r="A1136">
        <v>2018</v>
      </c>
      <c r="B1136" t="s">
        <v>54</v>
      </c>
      <c r="C1136" t="s">
        <v>31</v>
      </c>
      <c r="D1136" s="1">
        <v>61525</v>
      </c>
      <c r="E1136" s="1">
        <v>830550</v>
      </c>
      <c r="F1136" s="2">
        <v>43092</v>
      </c>
    </row>
    <row r="1137" spans="1:6" x14ac:dyDescent="0.2">
      <c r="A1137">
        <v>2018</v>
      </c>
      <c r="B1137" t="s">
        <v>54</v>
      </c>
      <c r="C1137" t="s">
        <v>32</v>
      </c>
      <c r="D1137" s="1">
        <v>7753</v>
      </c>
      <c r="E1137" s="1">
        <v>91635</v>
      </c>
      <c r="F1137" s="2">
        <v>49819</v>
      </c>
    </row>
    <row r="1138" spans="1:6" x14ac:dyDescent="0.2">
      <c r="A1138">
        <v>2018</v>
      </c>
      <c r="B1138" t="s">
        <v>54</v>
      </c>
      <c r="C1138" t="s">
        <v>33</v>
      </c>
      <c r="D1138" s="1">
        <v>68615</v>
      </c>
      <c r="E1138" s="1">
        <v>1017249</v>
      </c>
      <c r="F1138" s="2">
        <v>44247</v>
      </c>
    </row>
    <row r="1139" spans="1:6" x14ac:dyDescent="0.2">
      <c r="A1139">
        <v>2018</v>
      </c>
      <c r="B1139" t="s">
        <v>54</v>
      </c>
      <c r="C1139" t="s">
        <v>34</v>
      </c>
      <c r="D1139" s="1">
        <v>23748</v>
      </c>
      <c r="E1139" s="1">
        <v>297631</v>
      </c>
      <c r="F1139" s="2">
        <v>41554</v>
      </c>
    </row>
    <row r="1140" spans="1:6" x14ac:dyDescent="0.2">
      <c r="A1140">
        <v>2018</v>
      </c>
      <c r="B1140" t="s">
        <v>54</v>
      </c>
      <c r="C1140" t="s">
        <v>35</v>
      </c>
      <c r="D1140" s="1">
        <v>26503</v>
      </c>
      <c r="E1140" s="1">
        <v>349656</v>
      </c>
      <c r="F1140" s="2">
        <v>44347</v>
      </c>
    </row>
    <row r="1141" spans="1:6" x14ac:dyDescent="0.2">
      <c r="A1141">
        <v>2018</v>
      </c>
      <c r="B1141" t="s">
        <v>54</v>
      </c>
      <c r="C1141" t="s">
        <v>36</v>
      </c>
      <c r="D1141" s="1">
        <v>74845</v>
      </c>
      <c r="E1141" s="1">
        <v>1117054</v>
      </c>
      <c r="F1141" s="2">
        <v>45000</v>
      </c>
    </row>
    <row r="1142" spans="1:6" x14ac:dyDescent="0.2">
      <c r="A1142">
        <v>2018</v>
      </c>
      <c r="B1142" t="s">
        <v>54</v>
      </c>
      <c r="C1142" t="s">
        <v>37</v>
      </c>
      <c r="D1142" s="1">
        <v>7658</v>
      </c>
      <c r="E1142" s="1">
        <v>76762</v>
      </c>
      <c r="F1142" s="2">
        <v>43902</v>
      </c>
    </row>
    <row r="1143" spans="1:6" x14ac:dyDescent="0.2">
      <c r="A1143">
        <v>2018</v>
      </c>
      <c r="B1143" t="s">
        <v>54</v>
      </c>
      <c r="C1143" t="s">
        <v>38</v>
      </c>
      <c r="D1143" s="1">
        <v>30013</v>
      </c>
      <c r="E1143" s="1">
        <v>402308</v>
      </c>
      <c r="F1143" s="2">
        <v>39429</v>
      </c>
    </row>
    <row r="1144" spans="1:6" x14ac:dyDescent="0.2">
      <c r="A1144">
        <v>2018</v>
      </c>
      <c r="B1144" t="s">
        <v>54</v>
      </c>
      <c r="C1144" t="s">
        <v>39</v>
      </c>
      <c r="D1144" s="1">
        <v>8059</v>
      </c>
      <c r="E1144" s="1">
        <v>85734</v>
      </c>
      <c r="F1144" s="2">
        <v>39650</v>
      </c>
    </row>
    <row r="1145" spans="1:6" x14ac:dyDescent="0.2">
      <c r="A1145">
        <v>2018</v>
      </c>
      <c r="B1145" t="s">
        <v>54</v>
      </c>
      <c r="C1145" t="s">
        <v>40</v>
      </c>
      <c r="D1145" s="1">
        <v>40040</v>
      </c>
      <c r="E1145" s="1">
        <v>623566</v>
      </c>
      <c r="F1145" s="2">
        <v>46137</v>
      </c>
    </row>
    <row r="1146" spans="1:6" x14ac:dyDescent="0.2">
      <c r="A1146">
        <v>2018</v>
      </c>
      <c r="B1146" t="s">
        <v>54</v>
      </c>
      <c r="C1146" t="s">
        <v>41</v>
      </c>
      <c r="D1146" s="1">
        <v>147447</v>
      </c>
      <c r="E1146" s="1">
        <v>2465009</v>
      </c>
      <c r="F1146" s="2">
        <v>52337</v>
      </c>
    </row>
    <row r="1147" spans="1:6" x14ac:dyDescent="0.2">
      <c r="A1147">
        <v>2018</v>
      </c>
      <c r="B1147" t="s">
        <v>54</v>
      </c>
      <c r="C1147" t="s">
        <v>42</v>
      </c>
      <c r="D1147" s="1">
        <v>19531</v>
      </c>
      <c r="E1147" s="1">
        <v>284283</v>
      </c>
      <c r="F1147" s="2">
        <v>44163</v>
      </c>
    </row>
    <row r="1148" spans="1:6" x14ac:dyDescent="0.2">
      <c r="A1148">
        <v>2018</v>
      </c>
      <c r="B1148" t="s">
        <v>54</v>
      </c>
      <c r="C1148" t="s">
        <v>43</v>
      </c>
      <c r="D1148" s="1">
        <v>5084</v>
      </c>
      <c r="E1148" s="1">
        <v>54476</v>
      </c>
      <c r="F1148" s="2">
        <v>40351</v>
      </c>
    </row>
    <row r="1149" spans="1:6" x14ac:dyDescent="0.2">
      <c r="A1149">
        <v>2018</v>
      </c>
      <c r="B1149" t="s">
        <v>54</v>
      </c>
      <c r="C1149" t="s">
        <v>44</v>
      </c>
      <c r="D1149" s="1">
        <v>43180</v>
      </c>
      <c r="E1149" s="1">
        <v>650233</v>
      </c>
      <c r="F1149" s="2">
        <v>43886</v>
      </c>
    </row>
    <row r="1150" spans="1:6" x14ac:dyDescent="0.2">
      <c r="A1150">
        <v>2018</v>
      </c>
      <c r="B1150" t="s">
        <v>54</v>
      </c>
      <c r="C1150" t="s">
        <v>45</v>
      </c>
      <c r="D1150" s="1">
        <v>39324</v>
      </c>
      <c r="E1150" s="1">
        <v>621384</v>
      </c>
      <c r="F1150" s="2">
        <v>63994</v>
      </c>
    </row>
    <row r="1151" spans="1:6" x14ac:dyDescent="0.2">
      <c r="A1151">
        <v>2018</v>
      </c>
      <c r="B1151" t="s">
        <v>54</v>
      </c>
      <c r="C1151" t="s">
        <v>46</v>
      </c>
      <c r="D1151" s="1">
        <v>10925</v>
      </c>
      <c r="E1151" s="1">
        <v>128211</v>
      </c>
      <c r="F1151" s="2">
        <v>38698</v>
      </c>
    </row>
    <row r="1152" spans="1:6" x14ac:dyDescent="0.2">
      <c r="A1152">
        <v>2018</v>
      </c>
      <c r="B1152" t="s">
        <v>54</v>
      </c>
      <c r="C1152" t="s">
        <v>47</v>
      </c>
      <c r="D1152" s="1">
        <v>36496</v>
      </c>
      <c r="E1152" s="1">
        <v>541333</v>
      </c>
      <c r="F1152" s="2">
        <v>41512</v>
      </c>
    </row>
    <row r="1153" spans="1:6" x14ac:dyDescent="0.2">
      <c r="A1153">
        <v>2018</v>
      </c>
      <c r="B1153" t="s">
        <v>54</v>
      </c>
      <c r="C1153" t="s">
        <v>48</v>
      </c>
      <c r="D1153" s="1">
        <v>4830</v>
      </c>
      <c r="E1153" s="1">
        <v>49819</v>
      </c>
      <c r="F1153" s="2">
        <v>42737</v>
      </c>
    </row>
    <row r="1154" spans="1:6" x14ac:dyDescent="0.2">
      <c r="A1154">
        <v>2018</v>
      </c>
      <c r="B1154" t="s">
        <v>53</v>
      </c>
      <c r="C1154" t="s">
        <v>1</v>
      </c>
      <c r="D1154" s="1">
        <v>2168</v>
      </c>
      <c r="E1154" s="1">
        <v>21030</v>
      </c>
      <c r="F1154" s="2">
        <v>60025</v>
      </c>
    </row>
    <row r="1155" spans="1:6" x14ac:dyDescent="0.2">
      <c r="A1155">
        <v>2018</v>
      </c>
      <c r="B1155" t="s">
        <v>53</v>
      </c>
      <c r="C1155" t="s">
        <v>2</v>
      </c>
      <c r="D1155" s="1">
        <v>3113</v>
      </c>
      <c r="E1155" s="1">
        <v>47340</v>
      </c>
      <c r="F1155" s="2">
        <v>75499</v>
      </c>
    </row>
    <row r="1156" spans="1:6" x14ac:dyDescent="0.2">
      <c r="A1156">
        <v>2018</v>
      </c>
      <c r="B1156" t="s">
        <v>53</v>
      </c>
      <c r="C1156" t="s">
        <v>3</v>
      </c>
      <c r="D1156" s="1">
        <v>1210</v>
      </c>
      <c r="E1156" s="1">
        <v>10913</v>
      </c>
      <c r="F1156" s="2">
        <v>53828</v>
      </c>
    </row>
    <row r="1157" spans="1:6" x14ac:dyDescent="0.2">
      <c r="A1157">
        <v>2018</v>
      </c>
      <c r="B1157" t="s">
        <v>53</v>
      </c>
      <c r="C1157" t="s">
        <v>4</v>
      </c>
      <c r="D1157" s="1">
        <v>26592</v>
      </c>
      <c r="E1157" s="1">
        <v>525771</v>
      </c>
      <c r="F1157" s="2">
        <v>188173</v>
      </c>
    </row>
    <row r="1158" spans="1:6" x14ac:dyDescent="0.2">
      <c r="A1158">
        <v>2018</v>
      </c>
      <c r="B1158" t="s">
        <v>53</v>
      </c>
      <c r="C1158" t="s">
        <v>5</v>
      </c>
      <c r="D1158" s="1">
        <v>4173</v>
      </c>
      <c r="E1158" s="1">
        <v>75076</v>
      </c>
      <c r="F1158" s="2">
        <v>100735</v>
      </c>
    </row>
    <row r="1159" spans="1:6" x14ac:dyDescent="0.2">
      <c r="A1159">
        <v>2018</v>
      </c>
      <c r="B1159" t="s">
        <v>53</v>
      </c>
      <c r="C1159" t="s">
        <v>6</v>
      </c>
      <c r="D1159" s="1">
        <v>2306</v>
      </c>
      <c r="E1159" s="1">
        <v>31734</v>
      </c>
      <c r="F1159" s="2">
        <v>110642</v>
      </c>
    </row>
    <row r="1160" spans="1:6" x14ac:dyDescent="0.2">
      <c r="A1160">
        <v>2018</v>
      </c>
      <c r="B1160" t="s">
        <v>53</v>
      </c>
      <c r="C1160" t="s">
        <v>7</v>
      </c>
      <c r="D1160">
        <v>433</v>
      </c>
      <c r="E1160" s="1">
        <v>4065</v>
      </c>
      <c r="F1160" s="2">
        <v>65782</v>
      </c>
    </row>
    <row r="1161" spans="1:6" x14ac:dyDescent="0.2">
      <c r="A1161">
        <v>2018</v>
      </c>
      <c r="B1161" t="s">
        <v>53</v>
      </c>
      <c r="C1161" t="s">
        <v>8</v>
      </c>
      <c r="D1161" s="1">
        <v>11205</v>
      </c>
      <c r="E1161" s="1">
        <v>138995</v>
      </c>
      <c r="F1161" s="2">
        <v>81168</v>
      </c>
    </row>
    <row r="1162" spans="1:6" x14ac:dyDescent="0.2">
      <c r="A1162">
        <v>2018</v>
      </c>
      <c r="B1162" t="s">
        <v>53</v>
      </c>
      <c r="C1162" t="s">
        <v>9</v>
      </c>
      <c r="D1162" s="1">
        <v>5113</v>
      </c>
      <c r="E1162" s="1">
        <v>114231</v>
      </c>
      <c r="F1162" s="2">
        <v>96613</v>
      </c>
    </row>
    <row r="1163" spans="1:6" x14ac:dyDescent="0.2">
      <c r="A1163">
        <v>2018</v>
      </c>
      <c r="B1163" t="s">
        <v>53</v>
      </c>
      <c r="C1163" t="s">
        <v>10</v>
      </c>
      <c r="D1163" s="1">
        <v>1223</v>
      </c>
      <c r="E1163" s="1">
        <v>8798</v>
      </c>
      <c r="F1163" s="2">
        <v>52761</v>
      </c>
    </row>
    <row r="1164" spans="1:6" x14ac:dyDescent="0.2">
      <c r="A1164">
        <v>2018</v>
      </c>
      <c r="B1164" t="s">
        <v>53</v>
      </c>
      <c r="C1164" t="s">
        <v>11</v>
      </c>
      <c r="D1164" s="1">
        <v>6688</v>
      </c>
      <c r="E1164" s="1">
        <v>94330</v>
      </c>
      <c r="F1164" s="2">
        <v>91164</v>
      </c>
    </row>
    <row r="1165" spans="1:6" x14ac:dyDescent="0.2">
      <c r="A1165">
        <v>2018</v>
      </c>
      <c r="B1165" t="s">
        <v>53</v>
      </c>
      <c r="C1165" t="s">
        <v>12</v>
      </c>
      <c r="D1165" s="1">
        <v>2123</v>
      </c>
      <c r="E1165" s="1">
        <v>29375</v>
      </c>
      <c r="F1165" s="2">
        <v>60371</v>
      </c>
    </row>
    <row r="1166" spans="1:6" x14ac:dyDescent="0.2">
      <c r="A1166">
        <v>2018</v>
      </c>
      <c r="B1166" t="s">
        <v>53</v>
      </c>
      <c r="C1166" t="s">
        <v>13</v>
      </c>
      <c r="D1166" s="1">
        <v>1742</v>
      </c>
      <c r="E1166" s="1">
        <v>22018</v>
      </c>
      <c r="F1166" s="2">
        <v>58519</v>
      </c>
    </row>
    <row r="1167" spans="1:6" x14ac:dyDescent="0.2">
      <c r="A1167">
        <v>2018</v>
      </c>
      <c r="B1167" t="s">
        <v>53</v>
      </c>
      <c r="C1167" t="s">
        <v>14</v>
      </c>
      <c r="D1167" s="1">
        <v>1308</v>
      </c>
      <c r="E1167" s="1">
        <v>18664</v>
      </c>
      <c r="F1167" s="2">
        <v>63399</v>
      </c>
    </row>
    <row r="1168" spans="1:6" x14ac:dyDescent="0.2">
      <c r="A1168">
        <v>2018</v>
      </c>
      <c r="B1168" t="s">
        <v>53</v>
      </c>
      <c r="C1168" t="s">
        <v>15</v>
      </c>
      <c r="D1168" s="1">
        <v>1785</v>
      </c>
      <c r="E1168" s="1">
        <v>21989</v>
      </c>
      <c r="F1168" s="2">
        <v>54629</v>
      </c>
    </row>
    <row r="1169" spans="1:6" x14ac:dyDescent="0.2">
      <c r="A1169">
        <v>2018</v>
      </c>
      <c r="B1169" t="s">
        <v>53</v>
      </c>
      <c r="C1169" t="s">
        <v>16</v>
      </c>
      <c r="D1169" s="1">
        <v>1716</v>
      </c>
      <c r="E1169" s="1">
        <v>22869</v>
      </c>
      <c r="F1169" s="2">
        <v>58223</v>
      </c>
    </row>
    <row r="1170" spans="1:6" x14ac:dyDescent="0.2">
      <c r="A1170">
        <v>2018</v>
      </c>
      <c r="B1170" t="s">
        <v>53</v>
      </c>
      <c r="C1170" t="s">
        <v>17</v>
      </c>
      <c r="D1170">
        <v>849</v>
      </c>
      <c r="E1170" s="1">
        <v>7397</v>
      </c>
      <c r="F1170" s="2">
        <v>54502</v>
      </c>
    </row>
    <row r="1171" spans="1:6" x14ac:dyDescent="0.2">
      <c r="A1171">
        <v>2018</v>
      </c>
      <c r="B1171" t="s">
        <v>53</v>
      </c>
      <c r="C1171" t="s">
        <v>18</v>
      </c>
      <c r="D1171" s="1">
        <v>2737</v>
      </c>
      <c r="E1171" s="1">
        <v>36210</v>
      </c>
      <c r="F1171" s="2">
        <v>92844</v>
      </c>
    </row>
    <row r="1172" spans="1:6" x14ac:dyDescent="0.2">
      <c r="A1172">
        <v>2018</v>
      </c>
      <c r="B1172" t="s">
        <v>53</v>
      </c>
      <c r="C1172" t="s">
        <v>19</v>
      </c>
      <c r="D1172" s="1">
        <v>5379</v>
      </c>
      <c r="E1172" s="1">
        <v>91783</v>
      </c>
      <c r="F1172" s="2">
        <v>123118</v>
      </c>
    </row>
    <row r="1173" spans="1:6" x14ac:dyDescent="0.2">
      <c r="A1173">
        <v>2018</v>
      </c>
      <c r="B1173" t="s">
        <v>53</v>
      </c>
      <c r="C1173" t="s">
        <v>20</v>
      </c>
      <c r="D1173" s="1">
        <v>6287</v>
      </c>
      <c r="E1173" s="1">
        <v>56247</v>
      </c>
      <c r="F1173" s="2">
        <v>73556</v>
      </c>
    </row>
    <row r="1174" spans="1:6" x14ac:dyDescent="0.2">
      <c r="A1174">
        <v>2018</v>
      </c>
      <c r="B1174" t="s">
        <v>53</v>
      </c>
      <c r="C1174" t="s">
        <v>21</v>
      </c>
      <c r="D1174" s="1">
        <v>3977</v>
      </c>
      <c r="E1174" s="1">
        <v>49170</v>
      </c>
      <c r="F1174" s="2">
        <v>78903</v>
      </c>
    </row>
    <row r="1175" spans="1:6" x14ac:dyDescent="0.2">
      <c r="A1175">
        <v>2018</v>
      </c>
      <c r="B1175" t="s">
        <v>53</v>
      </c>
      <c r="C1175" t="s">
        <v>22</v>
      </c>
      <c r="D1175">
        <v>940</v>
      </c>
      <c r="E1175" s="1">
        <v>10980</v>
      </c>
      <c r="F1175" s="2">
        <v>49173</v>
      </c>
    </row>
    <row r="1176" spans="1:6" x14ac:dyDescent="0.2">
      <c r="A1176">
        <v>2018</v>
      </c>
      <c r="B1176" t="s">
        <v>53</v>
      </c>
      <c r="C1176" t="s">
        <v>23</v>
      </c>
      <c r="D1176" s="1">
        <v>3049</v>
      </c>
      <c r="E1176" s="1">
        <v>47666</v>
      </c>
      <c r="F1176" s="2">
        <v>81842</v>
      </c>
    </row>
    <row r="1177" spans="1:6" x14ac:dyDescent="0.2">
      <c r="A1177">
        <v>2018</v>
      </c>
      <c r="B1177" t="s">
        <v>53</v>
      </c>
      <c r="C1177" t="s">
        <v>24</v>
      </c>
      <c r="D1177">
        <v>801</v>
      </c>
      <c r="E1177" s="1">
        <v>6350</v>
      </c>
      <c r="F1177" s="2">
        <v>54475</v>
      </c>
    </row>
    <row r="1178" spans="1:6" x14ac:dyDescent="0.2">
      <c r="A1178">
        <v>2018</v>
      </c>
      <c r="B1178" t="s">
        <v>53</v>
      </c>
      <c r="C1178" t="s">
        <v>25</v>
      </c>
      <c r="D1178">
        <v>973</v>
      </c>
      <c r="E1178" s="1">
        <v>17653</v>
      </c>
      <c r="F1178" s="2">
        <v>64407</v>
      </c>
    </row>
    <row r="1179" spans="1:6" x14ac:dyDescent="0.2">
      <c r="A1179">
        <v>2018</v>
      </c>
      <c r="B1179" t="s">
        <v>53</v>
      </c>
      <c r="C1179" t="s">
        <v>26</v>
      </c>
      <c r="D1179" s="1">
        <v>1541</v>
      </c>
      <c r="E1179" s="1">
        <v>15646</v>
      </c>
      <c r="F1179" s="2">
        <v>70292</v>
      </c>
    </row>
    <row r="1180" spans="1:6" x14ac:dyDescent="0.2">
      <c r="A1180">
        <v>2018</v>
      </c>
      <c r="B1180" t="s">
        <v>53</v>
      </c>
      <c r="C1180" t="s">
        <v>27</v>
      </c>
      <c r="D1180">
        <v>892</v>
      </c>
      <c r="E1180" s="1">
        <v>12351</v>
      </c>
      <c r="F1180" s="2">
        <v>93599</v>
      </c>
    </row>
    <row r="1181" spans="1:6" x14ac:dyDescent="0.2">
      <c r="A1181">
        <v>2018</v>
      </c>
      <c r="B1181" t="s">
        <v>53</v>
      </c>
      <c r="C1181" t="s">
        <v>28</v>
      </c>
      <c r="D1181" s="1">
        <v>3722</v>
      </c>
      <c r="E1181" s="1">
        <v>69519</v>
      </c>
      <c r="F1181" s="2">
        <v>114630</v>
      </c>
    </row>
    <row r="1182" spans="1:6" x14ac:dyDescent="0.2">
      <c r="A1182">
        <v>2018</v>
      </c>
      <c r="B1182" t="s">
        <v>53</v>
      </c>
      <c r="C1182" t="s">
        <v>29</v>
      </c>
      <c r="D1182">
        <v>987</v>
      </c>
      <c r="E1182" s="1">
        <v>12015</v>
      </c>
      <c r="F1182" s="2">
        <v>53204</v>
      </c>
    </row>
    <row r="1183" spans="1:6" x14ac:dyDescent="0.2">
      <c r="A1183">
        <v>2018</v>
      </c>
      <c r="B1183" t="s">
        <v>53</v>
      </c>
      <c r="C1183" t="s">
        <v>30</v>
      </c>
      <c r="D1183" s="1">
        <v>12672</v>
      </c>
      <c r="E1183" s="1">
        <v>275598</v>
      </c>
      <c r="F1183" s="2">
        <v>129853</v>
      </c>
    </row>
    <row r="1184" spans="1:6" x14ac:dyDescent="0.2">
      <c r="A1184">
        <v>2018</v>
      </c>
      <c r="B1184" t="s">
        <v>53</v>
      </c>
      <c r="C1184" t="s">
        <v>31</v>
      </c>
      <c r="D1184" s="1">
        <v>5238</v>
      </c>
      <c r="E1184" s="1">
        <v>79945</v>
      </c>
      <c r="F1184" s="2">
        <v>83920</v>
      </c>
    </row>
    <row r="1185" spans="1:6" x14ac:dyDescent="0.2">
      <c r="A1185">
        <v>2018</v>
      </c>
      <c r="B1185" t="s">
        <v>53</v>
      </c>
      <c r="C1185" t="s">
        <v>32</v>
      </c>
      <c r="D1185">
        <v>395</v>
      </c>
      <c r="E1185" s="1">
        <v>6221</v>
      </c>
      <c r="F1185" s="2">
        <v>70208</v>
      </c>
    </row>
    <row r="1186" spans="1:6" x14ac:dyDescent="0.2">
      <c r="A1186">
        <v>2018</v>
      </c>
      <c r="B1186" t="s">
        <v>53</v>
      </c>
      <c r="C1186" t="s">
        <v>33</v>
      </c>
      <c r="D1186" s="1">
        <v>4616</v>
      </c>
      <c r="E1186" s="1">
        <v>70930</v>
      </c>
      <c r="F1186" s="2">
        <v>70006</v>
      </c>
    </row>
    <row r="1187" spans="1:6" x14ac:dyDescent="0.2">
      <c r="A1187">
        <v>2018</v>
      </c>
      <c r="B1187" t="s">
        <v>53</v>
      </c>
      <c r="C1187" t="s">
        <v>34</v>
      </c>
      <c r="D1187" s="1">
        <v>1469</v>
      </c>
      <c r="E1187" s="1">
        <v>19859</v>
      </c>
      <c r="F1187" s="2">
        <v>58997</v>
      </c>
    </row>
    <row r="1188" spans="1:6" x14ac:dyDescent="0.2">
      <c r="A1188">
        <v>2018</v>
      </c>
      <c r="B1188" t="s">
        <v>53</v>
      </c>
      <c r="C1188" t="s">
        <v>35</v>
      </c>
      <c r="D1188" s="1">
        <v>3768</v>
      </c>
      <c r="E1188" s="1">
        <v>34277</v>
      </c>
      <c r="F1188" s="2">
        <v>87733</v>
      </c>
    </row>
    <row r="1189" spans="1:6" x14ac:dyDescent="0.2">
      <c r="A1189">
        <v>2018</v>
      </c>
      <c r="B1189" t="s">
        <v>53</v>
      </c>
      <c r="C1189" t="s">
        <v>36</v>
      </c>
      <c r="D1189" s="1">
        <v>4896</v>
      </c>
      <c r="E1189" s="1">
        <v>85970</v>
      </c>
      <c r="F1189" s="2">
        <v>87091</v>
      </c>
    </row>
    <row r="1190" spans="1:6" x14ac:dyDescent="0.2">
      <c r="A1190">
        <v>2018</v>
      </c>
      <c r="B1190" t="s">
        <v>53</v>
      </c>
      <c r="C1190" t="s">
        <v>37</v>
      </c>
      <c r="D1190">
        <v>715</v>
      </c>
      <c r="E1190" s="1">
        <v>5930</v>
      </c>
      <c r="F1190" s="2">
        <v>74327</v>
      </c>
    </row>
    <row r="1191" spans="1:6" x14ac:dyDescent="0.2">
      <c r="A1191">
        <v>2018</v>
      </c>
      <c r="B1191" t="s">
        <v>53</v>
      </c>
      <c r="C1191" t="s">
        <v>38</v>
      </c>
      <c r="D1191" s="1">
        <v>2548</v>
      </c>
      <c r="E1191" s="1">
        <v>28067</v>
      </c>
      <c r="F1191" s="2">
        <v>61977</v>
      </c>
    </row>
    <row r="1192" spans="1:6" x14ac:dyDescent="0.2">
      <c r="A1192">
        <v>2018</v>
      </c>
      <c r="B1192" t="s">
        <v>53</v>
      </c>
      <c r="C1192" t="s">
        <v>39</v>
      </c>
      <c r="D1192">
        <v>561</v>
      </c>
      <c r="E1192" s="1">
        <v>5589</v>
      </c>
      <c r="F1192" s="2">
        <v>49334</v>
      </c>
    </row>
    <row r="1193" spans="1:6" x14ac:dyDescent="0.2">
      <c r="A1193">
        <v>2018</v>
      </c>
      <c r="B1193" t="s">
        <v>53</v>
      </c>
      <c r="C1193" t="s">
        <v>40</v>
      </c>
      <c r="D1193" s="1">
        <v>3519</v>
      </c>
      <c r="E1193" s="1">
        <v>44851</v>
      </c>
      <c r="F1193" s="2">
        <v>73821</v>
      </c>
    </row>
    <row r="1194" spans="1:6" x14ac:dyDescent="0.2">
      <c r="A1194">
        <v>2018</v>
      </c>
      <c r="B1194" t="s">
        <v>53</v>
      </c>
      <c r="C1194" t="s">
        <v>41</v>
      </c>
      <c r="D1194" s="1">
        <v>9828</v>
      </c>
      <c r="E1194" s="1">
        <v>203822</v>
      </c>
      <c r="F1194" s="2">
        <v>87085</v>
      </c>
    </row>
    <row r="1195" spans="1:6" x14ac:dyDescent="0.2">
      <c r="A1195">
        <v>2018</v>
      </c>
      <c r="B1195" t="s">
        <v>53</v>
      </c>
      <c r="C1195" t="s">
        <v>42</v>
      </c>
      <c r="D1195" s="1">
        <v>2489</v>
      </c>
      <c r="E1195" s="1">
        <v>36783</v>
      </c>
      <c r="F1195" s="2">
        <v>78404</v>
      </c>
    </row>
    <row r="1196" spans="1:6" x14ac:dyDescent="0.2">
      <c r="A1196">
        <v>2018</v>
      </c>
      <c r="B1196" t="s">
        <v>53</v>
      </c>
      <c r="C1196" t="s">
        <v>43</v>
      </c>
      <c r="D1196">
        <v>505</v>
      </c>
      <c r="E1196" s="1">
        <v>4280</v>
      </c>
      <c r="F1196" s="2">
        <v>59800</v>
      </c>
    </row>
    <row r="1197" spans="1:6" x14ac:dyDescent="0.2">
      <c r="A1197">
        <v>2018</v>
      </c>
      <c r="B1197" t="s">
        <v>53</v>
      </c>
      <c r="C1197" t="s">
        <v>44</v>
      </c>
      <c r="D1197" s="1">
        <v>4379</v>
      </c>
      <c r="E1197" s="1">
        <v>66998</v>
      </c>
      <c r="F1197" s="2">
        <v>100731</v>
      </c>
    </row>
    <row r="1198" spans="1:6" x14ac:dyDescent="0.2">
      <c r="A1198">
        <v>2018</v>
      </c>
      <c r="B1198" t="s">
        <v>53</v>
      </c>
      <c r="C1198" t="s">
        <v>45</v>
      </c>
      <c r="D1198" s="1">
        <v>4629</v>
      </c>
      <c r="E1198" s="1">
        <v>133126</v>
      </c>
      <c r="F1198" s="2">
        <v>194631</v>
      </c>
    </row>
    <row r="1199" spans="1:6" x14ac:dyDescent="0.2">
      <c r="A1199">
        <v>2018</v>
      </c>
      <c r="B1199" t="s">
        <v>53</v>
      </c>
      <c r="C1199" t="s">
        <v>46</v>
      </c>
      <c r="D1199">
        <v>789</v>
      </c>
      <c r="E1199" s="1">
        <v>8288</v>
      </c>
      <c r="F1199" s="2">
        <v>52508</v>
      </c>
    </row>
    <row r="1200" spans="1:6" x14ac:dyDescent="0.2">
      <c r="A1200">
        <v>2018</v>
      </c>
      <c r="B1200" t="s">
        <v>53</v>
      </c>
      <c r="C1200" t="s">
        <v>47</v>
      </c>
      <c r="D1200" s="1">
        <v>2298</v>
      </c>
      <c r="E1200" s="1">
        <v>47152</v>
      </c>
      <c r="F1200" s="2">
        <v>75414</v>
      </c>
    </row>
    <row r="1201" spans="1:6" x14ac:dyDescent="0.2">
      <c r="A1201">
        <v>2018</v>
      </c>
      <c r="B1201" t="s">
        <v>53</v>
      </c>
      <c r="C1201" t="s">
        <v>48</v>
      </c>
      <c r="D1201">
        <v>398</v>
      </c>
      <c r="E1201" s="1">
        <v>3554</v>
      </c>
      <c r="F1201" s="2">
        <v>47401</v>
      </c>
    </row>
    <row r="1202" spans="1:6" x14ac:dyDescent="0.2">
      <c r="A1202">
        <v>2018</v>
      </c>
      <c r="B1202" t="s">
        <v>56</v>
      </c>
      <c r="C1202" t="s">
        <v>1</v>
      </c>
      <c r="D1202" s="1">
        <v>13364</v>
      </c>
      <c r="E1202" s="1">
        <v>94561</v>
      </c>
      <c r="F1202" s="2">
        <v>69240</v>
      </c>
    </row>
    <row r="1203" spans="1:6" x14ac:dyDescent="0.2">
      <c r="A1203">
        <v>2018</v>
      </c>
      <c r="B1203" t="s">
        <v>56</v>
      </c>
      <c r="C1203" t="s">
        <v>2</v>
      </c>
      <c r="D1203" s="1">
        <v>17978</v>
      </c>
      <c r="E1203" s="1">
        <v>214637</v>
      </c>
      <c r="F1203" s="2">
        <v>70877</v>
      </c>
    </row>
    <row r="1204" spans="1:6" x14ac:dyDescent="0.2">
      <c r="A1204">
        <v>2018</v>
      </c>
      <c r="B1204" t="s">
        <v>56</v>
      </c>
      <c r="C1204" t="s">
        <v>3</v>
      </c>
      <c r="D1204" s="1">
        <v>8418</v>
      </c>
      <c r="E1204" s="1">
        <v>50647</v>
      </c>
      <c r="F1204" s="2">
        <v>58119</v>
      </c>
    </row>
    <row r="1205" spans="1:6" x14ac:dyDescent="0.2">
      <c r="A1205">
        <v>2018</v>
      </c>
      <c r="B1205" t="s">
        <v>56</v>
      </c>
      <c r="C1205" t="s">
        <v>4</v>
      </c>
      <c r="D1205" s="1">
        <v>106953</v>
      </c>
      <c r="E1205" s="1">
        <v>835896</v>
      </c>
      <c r="F1205" s="2">
        <v>107228</v>
      </c>
    </row>
    <row r="1206" spans="1:6" x14ac:dyDescent="0.2">
      <c r="A1206">
        <v>2018</v>
      </c>
      <c r="B1206" t="s">
        <v>56</v>
      </c>
      <c r="C1206" t="s">
        <v>5</v>
      </c>
      <c r="D1206" s="1">
        <v>23326</v>
      </c>
      <c r="E1206" s="1">
        <v>164801</v>
      </c>
      <c r="F1206" s="2">
        <v>84615</v>
      </c>
    </row>
    <row r="1207" spans="1:6" x14ac:dyDescent="0.2">
      <c r="A1207">
        <v>2018</v>
      </c>
      <c r="B1207" t="s">
        <v>56</v>
      </c>
      <c r="C1207" t="s">
        <v>6</v>
      </c>
      <c r="D1207" s="1">
        <v>10879</v>
      </c>
      <c r="E1207" s="1">
        <v>123655</v>
      </c>
      <c r="F1207" s="2">
        <v>155433</v>
      </c>
    </row>
    <row r="1208" spans="1:6" x14ac:dyDescent="0.2">
      <c r="A1208">
        <v>2018</v>
      </c>
      <c r="B1208" t="s">
        <v>56</v>
      </c>
      <c r="C1208" t="s">
        <v>7</v>
      </c>
      <c r="D1208" s="1">
        <v>2859</v>
      </c>
      <c r="E1208" s="1">
        <v>47609</v>
      </c>
      <c r="F1208" s="2">
        <v>95574</v>
      </c>
    </row>
    <row r="1209" spans="1:6" x14ac:dyDescent="0.2">
      <c r="A1209">
        <v>2018</v>
      </c>
      <c r="B1209" t="s">
        <v>56</v>
      </c>
      <c r="C1209" t="s">
        <v>8</v>
      </c>
      <c r="D1209" s="1">
        <v>73412</v>
      </c>
      <c r="E1209" s="1">
        <v>570645</v>
      </c>
      <c r="F1209" s="2">
        <v>75337</v>
      </c>
    </row>
    <row r="1210" spans="1:6" x14ac:dyDescent="0.2">
      <c r="A1210">
        <v>2018</v>
      </c>
      <c r="B1210" t="s">
        <v>56</v>
      </c>
      <c r="C1210" t="s">
        <v>9</v>
      </c>
      <c r="D1210" s="1">
        <v>26225</v>
      </c>
      <c r="E1210" s="1">
        <v>237900</v>
      </c>
      <c r="F1210" s="2">
        <v>84587</v>
      </c>
    </row>
    <row r="1211" spans="1:6" x14ac:dyDescent="0.2">
      <c r="A1211">
        <v>2018</v>
      </c>
      <c r="B1211" t="s">
        <v>56</v>
      </c>
      <c r="C1211" t="s">
        <v>10</v>
      </c>
      <c r="D1211" s="1">
        <v>5824</v>
      </c>
      <c r="E1211" s="1">
        <v>32493</v>
      </c>
      <c r="F1211" s="2">
        <v>56024</v>
      </c>
    </row>
    <row r="1212" spans="1:6" x14ac:dyDescent="0.2">
      <c r="A1212">
        <v>2018</v>
      </c>
      <c r="B1212" t="s">
        <v>56</v>
      </c>
      <c r="C1212" t="s">
        <v>11</v>
      </c>
      <c r="D1212" s="1">
        <v>32448</v>
      </c>
      <c r="E1212" s="1">
        <v>373685</v>
      </c>
      <c r="F1212" s="2">
        <v>109598</v>
      </c>
    </row>
    <row r="1213" spans="1:6" x14ac:dyDescent="0.2">
      <c r="A1213">
        <v>2018</v>
      </c>
      <c r="B1213" t="s">
        <v>56</v>
      </c>
      <c r="C1213" t="s">
        <v>12</v>
      </c>
      <c r="D1213" s="1">
        <v>16542</v>
      </c>
      <c r="E1213" s="1">
        <v>133603</v>
      </c>
      <c r="F1213" s="2">
        <v>65167</v>
      </c>
    </row>
    <row r="1214" spans="1:6" x14ac:dyDescent="0.2">
      <c r="A1214">
        <v>2018</v>
      </c>
      <c r="B1214" t="s">
        <v>56</v>
      </c>
      <c r="C1214" t="s">
        <v>13</v>
      </c>
      <c r="D1214" s="1">
        <v>10213</v>
      </c>
      <c r="E1214" s="1">
        <v>109030</v>
      </c>
      <c r="F1214" s="2">
        <v>73894</v>
      </c>
    </row>
    <row r="1215" spans="1:6" x14ac:dyDescent="0.2">
      <c r="A1215">
        <v>2018</v>
      </c>
      <c r="B1215" t="s">
        <v>56</v>
      </c>
      <c r="C1215" t="s">
        <v>14</v>
      </c>
      <c r="D1215" s="1">
        <v>8870</v>
      </c>
      <c r="E1215" s="1">
        <v>73500</v>
      </c>
      <c r="F1215" s="2">
        <v>67710</v>
      </c>
    </row>
    <row r="1216" spans="1:6" x14ac:dyDescent="0.2">
      <c r="A1216">
        <v>2018</v>
      </c>
      <c r="B1216" t="s">
        <v>56</v>
      </c>
      <c r="C1216" t="s">
        <v>15</v>
      </c>
      <c r="D1216" s="1">
        <v>11035</v>
      </c>
      <c r="E1216" s="1">
        <v>92881</v>
      </c>
      <c r="F1216" s="2">
        <v>67733</v>
      </c>
    </row>
    <row r="1217" spans="1:6" x14ac:dyDescent="0.2">
      <c r="A1217">
        <v>2018</v>
      </c>
      <c r="B1217" t="s">
        <v>56</v>
      </c>
      <c r="C1217" t="s">
        <v>16</v>
      </c>
      <c r="D1217" s="1">
        <v>13754</v>
      </c>
      <c r="E1217" s="1">
        <v>85071</v>
      </c>
      <c r="F1217" s="2">
        <v>62731</v>
      </c>
    </row>
    <row r="1218" spans="1:6" x14ac:dyDescent="0.2">
      <c r="A1218">
        <v>2018</v>
      </c>
      <c r="B1218" t="s">
        <v>56</v>
      </c>
      <c r="C1218" t="s">
        <v>17</v>
      </c>
      <c r="D1218" s="1">
        <v>3804</v>
      </c>
      <c r="E1218" s="1">
        <v>29811</v>
      </c>
      <c r="F1218" s="2">
        <v>68174</v>
      </c>
    </row>
    <row r="1219" spans="1:6" x14ac:dyDescent="0.2">
      <c r="A1219">
        <v>2018</v>
      </c>
      <c r="B1219" t="s">
        <v>56</v>
      </c>
      <c r="C1219" t="s">
        <v>18</v>
      </c>
      <c r="D1219" s="1">
        <v>15277</v>
      </c>
      <c r="E1219" s="1">
        <v>138261</v>
      </c>
      <c r="F1219" s="2">
        <v>94201</v>
      </c>
    </row>
    <row r="1220" spans="1:6" x14ac:dyDescent="0.2">
      <c r="A1220">
        <v>2018</v>
      </c>
      <c r="B1220" t="s">
        <v>56</v>
      </c>
      <c r="C1220" t="s">
        <v>19</v>
      </c>
      <c r="D1220" s="1">
        <v>17504</v>
      </c>
      <c r="E1220" s="1">
        <v>217151</v>
      </c>
      <c r="F1220" s="2">
        <v>144514</v>
      </c>
    </row>
    <row r="1221" spans="1:6" x14ac:dyDescent="0.2">
      <c r="A1221">
        <v>2018</v>
      </c>
      <c r="B1221" t="s">
        <v>56</v>
      </c>
      <c r="C1221" t="s">
        <v>20</v>
      </c>
      <c r="D1221" s="1">
        <v>19082</v>
      </c>
      <c r="E1221" s="1">
        <v>203261</v>
      </c>
      <c r="F1221" s="2">
        <v>71568</v>
      </c>
    </row>
    <row r="1222" spans="1:6" x14ac:dyDescent="0.2">
      <c r="A1222">
        <v>2018</v>
      </c>
      <c r="B1222" t="s">
        <v>56</v>
      </c>
      <c r="C1222" t="s">
        <v>21</v>
      </c>
      <c r="D1222" s="1">
        <v>15877</v>
      </c>
      <c r="E1222" s="1">
        <v>178309</v>
      </c>
      <c r="F1222" s="2">
        <v>95604</v>
      </c>
    </row>
    <row r="1223" spans="1:6" x14ac:dyDescent="0.2">
      <c r="A1223">
        <v>2018</v>
      </c>
      <c r="B1223" t="s">
        <v>56</v>
      </c>
      <c r="C1223" t="s">
        <v>22</v>
      </c>
      <c r="D1223" s="1">
        <v>7959</v>
      </c>
      <c r="E1223" s="1">
        <v>42911</v>
      </c>
      <c r="F1223" s="2">
        <v>53281</v>
      </c>
    </row>
    <row r="1224" spans="1:6" x14ac:dyDescent="0.2">
      <c r="A1224">
        <v>2018</v>
      </c>
      <c r="B1224" t="s">
        <v>56</v>
      </c>
      <c r="C1224" t="s">
        <v>23</v>
      </c>
      <c r="D1224" s="1">
        <v>17251</v>
      </c>
      <c r="E1224" s="1">
        <v>162755</v>
      </c>
      <c r="F1224" s="2">
        <v>72947</v>
      </c>
    </row>
    <row r="1225" spans="1:6" x14ac:dyDescent="0.2">
      <c r="A1225">
        <v>2018</v>
      </c>
      <c r="B1225" t="s">
        <v>56</v>
      </c>
      <c r="C1225" t="s">
        <v>24</v>
      </c>
      <c r="D1225" s="1">
        <v>4297</v>
      </c>
      <c r="E1225" s="1">
        <v>21204</v>
      </c>
      <c r="F1225" s="2">
        <v>59315</v>
      </c>
    </row>
    <row r="1226" spans="1:6" x14ac:dyDescent="0.2">
      <c r="A1226">
        <v>2018</v>
      </c>
      <c r="B1226" t="s">
        <v>56</v>
      </c>
      <c r="C1226" t="s">
        <v>25</v>
      </c>
      <c r="D1226" s="1">
        <v>6683</v>
      </c>
      <c r="E1226" s="1">
        <v>66245</v>
      </c>
      <c r="F1226" s="2">
        <v>66817</v>
      </c>
    </row>
    <row r="1227" spans="1:6" x14ac:dyDescent="0.2">
      <c r="A1227">
        <v>2018</v>
      </c>
      <c r="B1227" t="s">
        <v>56</v>
      </c>
      <c r="C1227" t="s">
        <v>26</v>
      </c>
      <c r="D1227" s="1">
        <v>9082</v>
      </c>
      <c r="E1227" s="1">
        <v>63303</v>
      </c>
      <c r="F1227" s="2">
        <v>66612</v>
      </c>
    </row>
    <row r="1228" spans="1:6" x14ac:dyDescent="0.2">
      <c r="A1228">
        <v>2018</v>
      </c>
      <c r="B1228" t="s">
        <v>56</v>
      </c>
      <c r="C1228" t="s">
        <v>27</v>
      </c>
      <c r="D1228" s="1">
        <v>3838</v>
      </c>
      <c r="E1228" s="1">
        <v>33486</v>
      </c>
      <c r="F1228" s="2">
        <v>94889</v>
      </c>
    </row>
    <row r="1229" spans="1:6" x14ac:dyDescent="0.2">
      <c r="A1229">
        <v>2018</v>
      </c>
      <c r="B1229" t="s">
        <v>56</v>
      </c>
      <c r="C1229" t="s">
        <v>28</v>
      </c>
      <c r="D1229" s="1">
        <v>19963</v>
      </c>
      <c r="E1229" s="1">
        <v>242994</v>
      </c>
      <c r="F1229" s="2">
        <v>115066</v>
      </c>
    </row>
    <row r="1230" spans="1:6" x14ac:dyDescent="0.2">
      <c r="A1230">
        <v>2018</v>
      </c>
      <c r="B1230" t="s">
        <v>56</v>
      </c>
      <c r="C1230" t="s">
        <v>29</v>
      </c>
      <c r="D1230" s="1">
        <v>5293</v>
      </c>
      <c r="E1230" s="1">
        <v>32955</v>
      </c>
      <c r="F1230" s="2">
        <v>56048</v>
      </c>
    </row>
    <row r="1231" spans="1:6" x14ac:dyDescent="0.2">
      <c r="A1231">
        <v>2018</v>
      </c>
      <c r="B1231" t="s">
        <v>56</v>
      </c>
      <c r="C1231" t="s">
        <v>30</v>
      </c>
      <c r="D1231" s="1">
        <v>64317</v>
      </c>
      <c r="E1231" s="1">
        <v>714540</v>
      </c>
      <c r="F1231" s="2">
        <v>186871</v>
      </c>
    </row>
    <row r="1232" spans="1:6" x14ac:dyDescent="0.2">
      <c r="A1232">
        <v>2018</v>
      </c>
      <c r="B1232" t="s">
        <v>56</v>
      </c>
      <c r="C1232" t="s">
        <v>31</v>
      </c>
      <c r="D1232" s="1">
        <v>27776</v>
      </c>
      <c r="E1232" s="1">
        <v>233277</v>
      </c>
      <c r="F1232" s="2">
        <v>87311</v>
      </c>
    </row>
    <row r="1233" spans="1:6" x14ac:dyDescent="0.2">
      <c r="A1233">
        <v>2018</v>
      </c>
      <c r="B1233" t="s">
        <v>56</v>
      </c>
      <c r="C1233" t="s">
        <v>32</v>
      </c>
      <c r="D1233" s="1">
        <v>2995</v>
      </c>
      <c r="E1233" s="1">
        <v>23145</v>
      </c>
      <c r="F1233" s="2">
        <v>63251</v>
      </c>
    </row>
    <row r="1234" spans="1:6" x14ac:dyDescent="0.2">
      <c r="A1234">
        <v>2018</v>
      </c>
      <c r="B1234" t="s">
        <v>56</v>
      </c>
      <c r="C1234" t="s">
        <v>33</v>
      </c>
      <c r="D1234" s="1">
        <v>28783</v>
      </c>
      <c r="E1234" s="1">
        <v>293549</v>
      </c>
      <c r="F1234" s="2">
        <v>72736</v>
      </c>
    </row>
    <row r="1235" spans="1:6" x14ac:dyDescent="0.2">
      <c r="A1235">
        <v>2018</v>
      </c>
      <c r="B1235" t="s">
        <v>56</v>
      </c>
      <c r="C1235" t="s">
        <v>34</v>
      </c>
      <c r="D1235" s="1">
        <v>11458</v>
      </c>
      <c r="E1235" s="1">
        <v>77052</v>
      </c>
      <c r="F1235" s="2">
        <v>58044</v>
      </c>
    </row>
    <row r="1236" spans="1:6" x14ac:dyDescent="0.2">
      <c r="A1236">
        <v>2018</v>
      </c>
      <c r="B1236" t="s">
        <v>56</v>
      </c>
      <c r="C1236" t="s">
        <v>35</v>
      </c>
      <c r="D1236" s="1">
        <v>13030</v>
      </c>
      <c r="E1236" s="1">
        <v>84865</v>
      </c>
      <c r="F1236" s="2">
        <v>69649</v>
      </c>
    </row>
    <row r="1237" spans="1:6" x14ac:dyDescent="0.2">
      <c r="A1237">
        <v>2018</v>
      </c>
      <c r="B1237" t="s">
        <v>56</v>
      </c>
      <c r="C1237" t="s">
        <v>36</v>
      </c>
      <c r="D1237" s="1">
        <v>28823</v>
      </c>
      <c r="E1237" s="1">
        <v>325130</v>
      </c>
      <c r="F1237" s="2">
        <v>88831</v>
      </c>
    </row>
    <row r="1238" spans="1:6" x14ac:dyDescent="0.2">
      <c r="A1238">
        <v>2018</v>
      </c>
      <c r="B1238" t="s">
        <v>56</v>
      </c>
      <c r="C1238" t="s">
        <v>37</v>
      </c>
      <c r="D1238" s="1">
        <v>2869</v>
      </c>
      <c r="E1238" s="1">
        <v>32305</v>
      </c>
      <c r="F1238" s="2">
        <v>88061</v>
      </c>
    </row>
    <row r="1239" spans="1:6" x14ac:dyDescent="0.2">
      <c r="A1239">
        <v>2018</v>
      </c>
      <c r="B1239" t="s">
        <v>56</v>
      </c>
      <c r="C1239" t="s">
        <v>38</v>
      </c>
      <c r="D1239" s="1">
        <v>13166</v>
      </c>
      <c r="E1239" s="1">
        <v>100794</v>
      </c>
      <c r="F1239" s="2">
        <v>61713</v>
      </c>
    </row>
    <row r="1240" spans="1:6" x14ac:dyDescent="0.2">
      <c r="A1240">
        <v>2018</v>
      </c>
      <c r="B1240" t="s">
        <v>56</v>
      </c>
      <c r="C1240" t="s">
        <v>39</v>
      </c>
      <c r="D1240" s="1">
        <v>3259</v>
      </c>
      <c r="E1240" s="1">
        <v>28739</v>
      </c>
      <c r="F1240" s="2">
        <v>60160</v>
      </c>
    </row>
    <row r="1241" spans="1:6" x14ac:dyDescent="0.2">
      <c r="A1241">
        <v>2018</v>
      </c>
      <c r="B1241" t="s">
        <v>56</v>
      </c>
      <c r="C1241" t="s">
        <v>40</v>
      </c>
      <c r="D1241" s="1">
        <v>15698</v>
      </c>
      <c r="E1241" s="1">
        <v>150833</v>
      </c>
      <c r="F1241" s="2">
        <v>76718</v>
      </c>
    </row>
    <row r="1242" spans="1:6" x14ac:dyDescent="0.2">
      <c r="A1242">
        <v>2018</v>
      </c>
      <c r="B1242" t="s">
        <v>56</v>
      </c>
      <c r="C1242" t="s">
        <v>41</v>
      </c>
      <c r="D1242" s="1">
        <v>73679</v>
      </c>
      <c r="E1242" s="1">
        <v>756318</v>
      </c>
      <c r="F1242" s="2">
        <v>83356</v>
      </c>
    </row>
    <row r="1243" spans="1:6" x14ac:dyDescent="0.2">
      <c r="A1243">
        <v>2018</v>
      </c>
      <c r="B1243" t="s">
        <v>56</v>
      </c>
      <c r="C1243" t="s">
        <v>42</v>
      </c>
      <c r="D1243" s="1">
        <v>11520</v>
      </c>
      <c r="E1243" s="1">
        <v>87530</v>
      </c>
      <c r="F1243" s="2">
        <v>67933</v>
      </c>
    </row>
    <row r="1244" spans="1:6" x14ac:dyDescent="0.2">
      <c r="A1244">
        <v>2018</v>
      </c>
      <c r="B1244" t="s">
        <v>56</v>
      </c>
      <c r="C1244" t="s">
        <v>43</v>
      </c>
      <c r="D1244" s="1">
        <v>1694</v>
      </c>
      <c r="E1244" s="1">
        <v>11814</v>
      </c>
      <c r="F1244" s="2">
        <v>72078</v>
      </c>
    </row>
    <row r="1245" spans="1:6" x14ac:dyDescent="0.2">
      <c r="A1245">
        <v>2018</v>
      </c>
      <c r="B1245" t="s">
        <v>56</v>
      </c>
      <c r="C1245" t="s">
        <v>44</v>
      </c>
      <c r="D1245" s="1">
        <v>21938</v>
      </c>
      <c r="E1245" s="1">
        <v>194731</v>
      </c>
      <c r="F1245" s="2">
        <v>85723</v>
      </c>
    </row>
    <row r="1246" spans="1:6" x14ac:dyDescent="0.2">
      <c r="A1246">
        <v>2018</v>
      </c>
      <c r="B1246" t="s">
        <v>56</v>
      </c>
      <c r="C1246" t="s">
        <v>45</v>
      </c>
      <c r="D1246" s="1">
        <v>17577</v>
      </c>
      <c r="E1246" s="1">
        <v>147871</v>
      </c>
      <c r="F1246" s="2">
        <v>80466</v>
      </c>
    </row>
    <row r="1247" spans="1:6" x14ac:dyDescent="0.2">
      <c r="A1247">
        <v>2018</v>
      </c>
      <c r="B1247" t="s">
        <v>56</v>
      </c>
      <c r="C1247" t="s">
        <v>46</v>
      </c>
      <c r="D1247" s="1">
        <v>4029</v>
      </c>
      <c r="E1247" s="1">
        <v>24510</v>
      </c>
      <c r="F1247" s="2">
        <v>53206</v>
      </c>
    </row>
    <row r="1248" spans="1:6" x14ac:dyDescent="0.2">
      <c r="A1248">
        <v>2018</v>
      </c>
      <c r="B1248" t="s">
        <v>56</v>
      </c>
      <c r="C1248" t="s">
        <v>47</v>
      </c>
      <c r="D1248" s="1">
        <v>13917</v>
      </c>
      <c r="E1248" s="1">
        <v>148837</v>
      </c>
      <c r="F1248" s="2">
        <v>71561</v>
      </c>
    </row>
    <row r="1249" spans="1:6" x14ac:dyDescent="0.2">
      <c r="A1249">
        <v>2018</v>
      </c>
      <c r="B1249" t="s">
        <v>56</v>
      </c>
      <c r="C1249" t="s">
        <v>48</v>
      </c>
      <c r="D1249" s="1">
        <v>2283</v>
      </c>
      <c r="E1249" s="1">
        <v>11124</v>
      </c>
      <c r="F1249" s="2">
        <v>57486</v>
      </c>
    </row>
    <row r="1250" spans="1:6" x14ac:dyDescent="0.2">
      <c r="A1250">
        <v>2018</v>
      </c>
      <c r="B1250" t="s">
        <v>57</v>
      </c>
      <c r="C1250" t="s">
        <v>1</v>
      </c>
      <c r="D1250" s="1">
        <v>21888</v>
      </c>
      <c r="E1250" s="1">
        <v>245234</v>
      </c>
      <c r="F1250" s="2">
        <v>55653</v>
      </c>
    </row>
    <row r="1251" spans="1:6" x14ac:dyDescent="0.2">
      <c r="A1251">
        <v>2018</v>
      </c>
      <c r="B1251" t="s">
        <v>57</v>
      </c>
      <c r="C1251" t="s">
        <v>2</v>
      </c>
      <c r="D1251" s="1">
        <v>35993</v>
      </c>
      <c r="E1251" s="1">
        <v>430516</v>
      </c>
      <c r="F1251" s="2">
        <v>56745</v>
      </c>
    </row>
    <row r="1252" spans="1:6" x14ac:dyDescent="0.2">
      <c r="A1252">
        <v>2018</v>
      </c>
      <c r="B1252" t="s">
        <v>57</v>
      </c>
      <c r="C1252" t="s">
        <v>3</v>
      </c>
      <c r="D1252" s="1">
        <v>14308</v>
      </c>
      <c r="E1252" s="1">
        <v>146700</v>
      </c>
      <c r="F1252" s="2">
        <v>60316</v>
      </c>
    </row>
    <row r="1253" spans="1:6" x14ac:dyDescent="0.2">
      <c r="A1253">
        <v>2018</v>
      </c>
      <c r="B1253" t="s">
        <v>57</v>
      </c>
      <c r="C1253" t="s">
        <v>4</v>
      </c>
      <c r="D1253" s="1">
        <v>208425</v>
      </c>
      <c r="E1253" s="1">
        <v>2667839</v>
      </c>
      <c r="F1253" s="2">
        <v>91070</v>
      </c>
    </row>
    <row r="1254" spans="1:6" x14ac:dyDescent="0.2">
      <c r="A1254">
        <v>2018</v>
      </c>
      <c r="B1254" t="s">
        <v>57</v>
      </c>
      <c r="C1254" t="s">
        <v>5</v>
      </c>
      <c r="D1254" s="1">
        <v>52525</v>
      </c>
      <c r="E1254" s="1">
        <v>423946</v>
      </c>
      <c r="F1254" s="2">
        <v>81401</v>
      </c>
    </row>
    <row r="1255" spans="1:6" x14ac:dyDescent="0.2">
      <c r="A1255">
        <v>2018</v>
      </c>
      <c r="B1255" t="s">
        <v>57</v>
      </c>
      <c r="C1255" t="s">
        <v>6</v>
      </c>
      <c r="D1255" s="1">
        <v>23279</v>
      </c>
      <c r="E1255" s="1">
        <v>221029</v>
      </c>
      <c r="F1255" s="2">
        <v>87958</v>
      </c>
    </row>
    <row r="1256" spans="1:6" x14ac:dyDescent="0.2">
      <c r="A1256">
        <v>2018</v>
      </c>
      <c r="B1256" t="s">
        <v>57</v>
      </c>
      <c r="C1256" t="s">
        <v>7</v>
      </c>
      <c r="D1256" s="1">
        <v>8956</v>
      </c>
      <c r="E1256" s="1">
        <v>63405</v>
      </c>
      <c r="F1256" s="2">
        <v>80066</v>
      </c>
    </row>
    <row r="1257" spans="1:6" x14ac:dyDescent="0.2">
      <c r="A1257">
        <v>2018</v>
      </c>
      <c r="B1257" t="s">
        <v>57</v>
      </c>
      <c r="C1257" t="s">
        <v>8</v>
      </c>
      <c r="D1257" s="1">
        <v>161890</v>
      </c>
      <c r="E1257" s="1">
        <v>1365136</v>
      </c>
      <c r="F1257" s="2">
        <v>60914</v>
      </c>
    </row>
    <row r="1258" spans="1:6" x14ac:dyDescent="0.2">
      <c r="A1258">
        <v>2018</v>
      </c>
      <c r="B1258" t="s">
        <v>57</v>
      </c>
      <c r="C1258" t="s">
        <v>9</v>
      </c>
      <c r="D1258" s="1">
        <v>54714</v>
      </c>
      <c r="E1258" s="1">
        <v>687321</v>
      </c>
      <c r="F1258" s="2">
        <v>66989</v>
      </c>
    </row>
    <row r="1259" spans="1:6" x14ac:dyDescent="0.2">
      <c r="A1259">
        <v>2018</v>
      </c>
      <c r="B1259" t="s">
        <v>57</v>
      </c>
      <c r="C1259" t="s">
        <v>10</v>
      </c>
      <c r="D1259" s="1">
        <v>11562</v>
      </c>
      <c r="E1259" s="1">
        <v>91631</v>
      </c>
      <c r="F1259" s="2">
        <v>51695</v>
      </c>
    </row>
    <row r="1260" spans="1:6" x14ac:dyDescent="0.2">
      <c r="A1260">
        <v>2018</v>
      </c>
      <c r="B1260" t="s">
        <v>57</v>
      </c>
      <c r="C1260" t="s">
        <v>11</v>
      </c>
      <c r="D1260" s="1">
        <v>74587</v>
      </c>
      <c r="E1260" s="1">
        <v>948766</v>
      </c>
      <c r="F1260" s="2">
        <v>76586</v>
      </c>
    </row>
    <row r="1261" spans="1:6" x14ac:dyDescent="0.2">
      <c r="A1261">
        <v>2018</v>
      </c>
      <c r="B1261" t="s">
        <v>57</v>
      </c>
      <c r="C1261" t="s">
        <v>12</v>
      </c>
      <c r="D1261" s="1">
        <v>29755</v>
      </c>
      <c r="E1261" s="1">
        <v>342835</v>
      </c>
      <c r="F1261" s="2">
        <v>52468</v>
      </c>
    </row>
    <row r="1262" spans="1:6" x14ac:dyDescent="0.2">
      <c r="A1262">
        <v>2018</v>
      </c>
      <c r="B1262" t="s">
        <v>57</v>
      </c>
      <c r="C1262" t="s">
        <v>13</v>
      </c>
      <c r="D1262" s="1">
        <v>15839</v>
      </c>
      <c r="E1262" s="1">
        <v>140535</v>
      </c>
      <c r="F1262" s="2">
        <v>54071</v>
      </c>
    </row>
    <row r="1263" spans="1:6" x14ac:dyDescent="0.2">
      <c r="A1263">
        <v>2018</v>
      </c>
      <c r="B1263" t="s">
        <v>57</v>
      </c>
      <c r="C1263" t="s">
        <v>14</v>
      </c>
      <c r="D1263" s="1">
        <v>16731</v>
      </c>
      <c r="E1263" s="1">
        <v>179413</v>
      </c>
      <c r="F1263" s="2">
        <v>61288</v>
      </c>
    </row>
    <row r="1264" spans="1:6" x14ac:dyDescent="0.2">
      <c r="A1264">
        <v>2018</v>
      </c>
      <c r="B1264" t="s">
        <v>57</v>
      </c>
      <c r="C1264" t="s">
        <v>15</v>
      </c>
      <c r="D1264" s="1">
        <v>20542</v>
      </c>
      <c r="E1264" s="1">
        <v>217081</v>
      </c>
      <c r="F1264" s="2">
        <v>50087</v>
      </c>
    </row>
    <row r="1265" spans="1:6" x14ac:dyDescent="0.2">
      <c r="A1265">
        <v>2018</v>
      </c>
      <c r="B1265" t="s">
        <v>57</v>
      </c>
      <c r="C1265" t="s">
        <v>16</v>
      </c>
      <c r="D1265" s="1">
        <v>24537</v>
      </c>
      <c r="E1265" s="1">
        <v>213171</v>
      </c>
      <c r="F1265" s="2">
        <v>56446</v>
      </c>
    </row>
    <row r="1266" spans="1:6" x14ac:dyDescent="0.2">
      <c r="A1266">
        <v>2018</v>
      </c>
      <c r="B1266" t="s">
        <v>57</v>
      </c>
      <c r="C1266" t="s">
        <v>17</v>
      </c>
      <c r="D1266" s="1">
        <v>9940</v>
      </c>
      <c r="E1266" s="1">
        <v>69285</v>
      </c>
      <c r="F1266" s="2">
        <v>57328</v>
      </c>
    </row>
    <row r="1267" spans="1:6" x14ac:dyDescent="0.2">
      <c r="A1267">
        <v>2018</v>
      </c>
      <c r="B1267" t="s">
        <v>57</v>
      </c>
      <c r="C1267" t="s">
        <v>18</v>
      </c>
      <c r="D1267" s="1">
        <v>42809</v>
      </c>
      <c r="E1267" s="1">
        <v>452753</v>
      </c>
      <c r="F1267" s="2">
        <v>79500</v>
      </c>
    </row>
    <row r="1268" spans="1:6" x14ac:dyDescent="0.2">
      <c r="A1268">
        <v>2018</v>
      </c>
      <c r="B1268" t="s">
        <v>57</v>
      </c>
      <c r="C1268" t="s">
        <v>19</v>
      </c>
      <c r="D1268" s="1">
        <v>47416</v>
      </c>
      <c r="E1268" s="1">
        <v>587518</v>
      </c>
      <c r="F1268" s="2">
        <v>107875</v>
      </c>
    </row>
    <row r="1269" spans="1:6" x14ac:dyDescent="0.2">
      <c r="A1269">
        <v>2018</v>
      </c>
      <c r="B1269" t="s">
        <v>57</v>
      </c>
      <c r="C1269" t="s">
        <v>20</v>
      </c>
      <c r="D1269" s="1">
        <v>42545</v>
      </c>
      <c r="E1269" s="1">
        <v>657930</v>
      </c>
      <c r="F1269" s="2">
        <v>69377</v>
      </c>
    </row>
    <row r="1270" spans="1:6" x14ac:dyDescent="0.2">
      <c r="A1270">
        <v>2018</v>
      </c>
      <c r="B1270" t="s">
        <v>57</v>
      </c>
      <c r="C1270" t="s">
        <v>21</v>
      </c>
      <c r="D1270" s="1">
        <v>32020</v>
      </c>
      <c r="E1270" s="1">
        <v>378493</v>
      </c>
      <c r="F1270" s="2">
        <v>82535</v>
      </c>
    </row>
    <row r="1271" spans="1:6" x14ac:dyDescent="0.2">
      <c r="A1271">
        <v>2018</v>
      </c>
      <c r="B1271" t="s">
        <v>57</v>
      </c>
      <c r="C1271" t="s">
        <v>22</v>
      </c>
      <c r="D1271" s="1">
        <v>12259</v>
      </c>
      <c r="E1271" s="1">
        <v>109842</v>
      </c>
      <c r="F1271" s="2">
        <v>42132</v>
      </c>
    </row>
    <row r="1272" spans="1:6" x14ac:dyDescent="0.2">
      <c r="A1272">
        <v>2018</v>
      </c>
      <c r="B1272" t="s">
        <v>57</v>
      </c>
      <c r="C1272" t="s">
        <v>23</v>
      </c>
      <c r="D1272" s="1">
        <v>32577</v>
      </c>
      <c r="E1272" s="1">
        <v>385727</v>
      </c>
      <c r="F1272" s="2">
        <v>66429</v>
      </c>
    </row>
    <row r="1273" spans="1:6" x14ac:dyDescent="0.2">
      <c r="A1273">
        <v>2018</v>
      </c>
      <c r="B1273" t="s">
        <v>57</v>
      </c>
      <c r="C1273" t="s">
        <v>24</v>
      </c>
      <c r="D1273" s="1">
        <v>9359</v>
      </c>
      <c r="E1273" s="1">
        <v>42410</v>
      </c>
      <c r="F1273" s="2">
        <v>52271</v>
      </c>
    </row>
    <row r="1274" spans="1:6" x14ac:dyDescent="0.2">
      <c r="A1274">
        <v>2018</v>
      </c>
      <c r="B1274" t="s">
        <v>57</v>
      </c>
      <c r="C1274" t="s">
        <v>25</v>
      </c>
      <c r="D1274" s="1">
        <v>11582</v>
      </c>
      <c r="E1274" s="1">
        <v>119167</v>
      </c>
      <c r="F1274" s="2">
        <v>58836</v>
      </c>
    </row>
    <row r="1275" spans="1:6" x14ac:dyDescent="0.2">
      <c r="A1275">
        <v>2018</v>
      </c>
      <c r="B1275" t="s">
        <v>57</v>
      </c>
      <c r="C1275" t="s">
        <v>26</v>
      </c>
      <c r="D1275" s="1">
        <v>19970</v>
      </c>
      <c r="E1275" s="1">
        <v>190736</v>
      </c>
      <c r="F1275" s="2">
        <v>61821</v>
      </c>
    </row>
    <row r="1276" spans="1:6" x14ac:dyDescent="0.2">
      <c r="A1276">
        <v>2018</v>
      </c>
      <c r="B1276" t="s">
        <v>57</v>
      </c>
      <c r="C1276" t="s">
        <v>27</v>
      </c>
      <c r="D1276" s="1">
        <v>12323</v>
      </c>
      <c r="E1276" s="1">
        <v>82831</v>
      </c>
      <c r="F1276" s="2">
        <v>77486</v>
      </c>
    </row>
    <row r="1277" spans="1:6" x14ac:dyDescent="0.2">
      <c r="A1277">
        <v>2018</v>
      </c>
      <c r="B1277" t="s">
        <v>57</v>
      </c>
      <c r="C1277" t="s">
        <v>28</v>
      </c>
      <c r="D1277" s="1">
        <v>51837</v>
      </c>
      <c r="E1277" s="1">
        <v>671419</v>
      </c>
      <c r="F1277" s="2">
        <v>90784</v>
      </c>
    </row>
    <row r="1278" spans="1:6" x14ac:dyDescent="0.2">
      <c r="A1278">
        <v>2018</v>
      </c>
      <c r="B1278" t="s">
        <v>57</v>
      </c>
      <c r="C1278" t="s">
        <v>29</v>
      </c>
      <c r="D1278" s="1">
        <v>10669</v>
      </c>
      <c r="E1278" s="1">
        <v>106930</v>
      </c>
      <c r="F1278" s="2">
        <v>61899</v>
      </c>
    </row>
    <row r="1279" spans="1:6" x14ac:dyDescent="0.2">
      <c r="A1279">
        <v>2018</v>
      </c>
      <c r="B1279" t="s">
        <v>57</v>
      </c>
      <c r="C1279" t="s">
        <v>30</v>
      </c>
      <c r="D1279" s="1">
        <v>112471</v>
      </c>
      <c r="E1279" s="1">
        <v>1339421</v>
      </c>
      <c r="F1279" s="2">
        <v>95057</v>
      </c>
    </row>
    <row r="1280" spans="1:6" x14ac:dyDescent="0.2">
      <c r="A1280">
        <v>2018</v>
      </c>
      <c r="B1280" t="s">
        <v>57</v>
      </c>
      <c r="C1280" t="s">
        <v>31</v>
      </c>
      <c r="D1280" s="1">
        <v>58892</v>
      </c>
      <c r="E1280" s="1">
        <v>635554</v>
      </c>
      <c r="F1280" s="2">
        <v>65609</v>
      </c>
    </row>
    <row r="1281" spans="1:6" x14ac:dyDescent="0.2">
      <c r="A1281">
        <v>2018</v>
      </c>
      <c r="B1281" t="s">
        <v>57</v>
      </c>
      <c r="C1281" t="s">
        <v>32</v>
      </c>
      <c r="D1281" s="1">
        <v>5130</v>
      </c>
      <c r="E1281" s="1">
        <v>34560</v>
      </c>
      <c r="F1281" s="2">
        <v>61774</v>
      </c>
    </row>
    <row r="1282" spans="1:6" x14ac:dyDescent="0.2">
      <c r="A1282">
        <v>2018</v>
      </c>
      <c r="B1282" t="s">
        <v>57</v>
      </c>
      <c r="C1282" t="s">
        <v>33</v>
      </c>
      <c r="D1282" s="1">
        <v>53280</v>
      </c>
      <c r="E1282" s="1">
        <v>729430</v>
      </c>
      <c r="F1282" s="2">
        <v>64006</v>
      </c>
    </row>
    <row r="1283" spans="1:6" x14ac:dyDescent="0.2">
      <c r="A1283">
        <v>2018</v>
      </c>
      <c r="B1283" t="s">
        <v>57</v>
      </c>
      <c r="C1283" t="s">
        <v>34</v>
      </c>
      <c r="D1283" s="1">
        <v>20594</v>
      </c>
      <c r="E1283" s="1">
        <v>191261</v>
      </c>
      <c r="F1283" s="2">
        <v>52227</v>
      </c>
    </row>
    <row r="1284" spans="1:6" x14ac:dyDescent="0.2">
      <c r="A1284">
        <v>2018</v>
      </c>
      <c r="B1284" t="s">
        <v>57</v>
      </c>
      <c r="C1284" t="s">
        <v>35</v>
      </c>
      <c r="D1284" s="1">
        <v>25462</v>
      </c>
      <c r="E1284" s="1">
        <v>248627</v>
      </c>
      <c r="F1284" s="2">
        <v>69806</v>
      </c>
    </row>
    <row r="1285" spans="1:6" x14ac:dyDescent="0.2">
      <c r="A1285">
        <v>2018</v>
      </c>
      <c r="B1285" t="s">
        <v>57</v>
      </c>
      <c r="C1285" t="s">
        <v>36</v>
      </c>
      <c r="D1285" s="1">
        <v>63415</v>
      </c>
      <c r="E1285" s="1">
        <v>806555</v>
      </c>
      <c r="F1285" s="2">
        <v>78092</v>
      </c>
    </row>
    <row r="1286" spans="1:6" x14ac:dyDescent="0.2">
      <c r="A1286">
        <v>2018</v>
      </c>
      <c r="B1286" t="s">
        <v>57</v>
      </c>
      <c r="C1286" t="s">
        <v>37</v>
      </c>
      <c r="D1286" s="1">
        <v>8651</v>
      </c>
      <c r="E1286" s="1">
        <v>68430</v>
      </c>
      <c r="F1286" s="2">
        <v>68957</v>
      </c>
    </row>
    <row r="1287" spans="1:6" x14ac:dyDescent="0.2">
      <c r="A1287">
        <v>2018</v>
      </c>
      <c r="B1287" t="s">
        <v>57</v>
      </c>
      <c r="C1287" t="s">
        <v>38</v>
      </c>
      <c r="D1287" s="1">
        <v>26993</v>
      </c>
      <c r="E1287" s="1">
        <v>293499</v>
      </c>
      <c r="F1287" s="2">
        <v>50391</v>
      </c>
    </row>
    <row r="1288" spans="1:6" x14ac:dyDescent="0.2">
      <c r="A1288">
        <v>2018</v>
      </c>
      <c r="B1288" t="s">
        <v>57</v>
      </c>
      <c r="C1288" t="s">
        <v>39</v>
      </c>
      <c r="D1288" s="1">
        <v>5205</v>
      </c>
      <c r="E1288" s="1">
        <v>32354</v>
      </c>
      <c r="F1288" s="2">
        <v>56384</v>
      </c>
    </row>
    <row r="1289" spans="1:6" x14ac:dyDescent="0.2">
      <c r="A1289">
        <v>2018</v>
      </c>
      <c r="B1289" t="s">
        <v>57</v>
      </c>
      <c r="C1289" t="s">
        <v>40</v>
      </c>
      <c r="D1289" s="1">
        <v>29519</v>
      </c>
      <c r="E1289" s="1">
        <v>417345</v>
      </c>
      <c r="F1289" s="2">
        <v>59851</v>
      </c>
    </row>
    <row r="1290" spans="1:6" x14ac:dyDescent="0.2">
      <c r="A1290">
        <v>2018</v>
      </c>
      <c r="B1290" t="s">
        <v>57</v>
      </c>
      <c r="C1290" t="s">
        <v>41</v>
      </c>
      <c r="D1290" s="1">
        <v>134025</v>
      </c>
      <c r="E1290" s="1">
        <v>1736415</v>
      </c>
      <c r="F1290" s="2">
        <v>74443</v>
      </c>
    </row>
    <row r="1291" spans="1:6" x14ac:dyDescent="0.2">
      <c r="A1291">
        <v>2018</v>
      </c>
      <c r="B1291" t="s">
        <v>57</v>
      </c>
      <c r="C1291" t="s">
        <v>42</v>
      </c>
      <c r="D1291" s="1">
        <v>23036</v>
      </c>
      <c r="E1291" s="1">
        <v>215564</v>
      </c>
      <c r="F1291" s="2">
        <v>59543</v>
      </c>
    </row>
    <row r="1292" spans="1:6" x14ac:dyDescent="0.2">
      <c r="A1292">
        <v>2018</v>
      </c>
      <c r="B1292" t="s">
        <v>57</v>
      </c>
      <c r="C1292" t="s">
        <v>43</v>
      </c>
      <c r="D1292" s="1">
        <v>5661</v>
      </c>
      <c r="E1292" s="1">
        <v>28976</v>
      </c>
      <c r="F1292" s="2">
        <v>64917</v>
      </c>
    </row>
    <row r="1293" spans="1:6" x14ac:dyDescent="0.2">
      <c r="A1293">
        <v>2018</v>
      </c>
      <c r="B1293" t="s">
        <v>57</v>
      </c>
      <c r="C1293" t="s">
        <v>44</v>
      </c>
      <c r="D1293" s="1">
        <v>58849</v>
      </c>
      <c r="E1293" s="1">
        <v>746452</v>
      </c>
      <c r="F1293" s="2">
        <v>87511</v>
      </c>
    </row>
    <row r="1294" spans="1:6" x14ac:dyDescent="0.2">
      <c r="A1294">
        <v>2018</v>
      </c>
      <c r="B1294" t="s">
        <v>57</v>
      </c>
      <c r="C1294" t="s">
        <v>45</v>
      </c>
      <c r="D1294" s="1">
        <v>40209</v>
      </c>
      <c r="E1294" s="1">
        <v>414712</v>
      </c>
      <c r="F1294" s="2">
        <v>82245</v>
      </c>
    </row>
    <row r="1295" spans="1:6" x14ac:dyDescent="0.2">
      <c r="A1295">
        <v>2018</v>
      </c>
      <c r="B1295" t="s">
        <v>57</v>
      </c>
      <c r="C1295" t="s">
        <v>46</v>
      </c>
      <c r="D1295" s="1">
        <v>8323</v>
      </c>
      <c r="E1295" s="1">
        <v>68965</v>
      </c>
      <c r="F1295" s="2">
        <v>51745</v>
      </c>
    </row>
    <row r="1296" spans="1:6" x14ac:dyDescent="0.2">
      <c r="A1296">
        <v>2018</v>
      </c>
      <c r="B1296" t="s">
        <v>57</v>
      </c>
      <c r="C1296" t="s">
        <v>47</v>
      </c>
      <c r="D1296" s="1">
        <v>25856</v>
      </c>
      <c r="E1296" s="1">
        <v>327719</v>
      </c>
      <c r="F1296" s="2">
        <v>60773</v>
      </c>
    </row>
    <row r="1297" spans="1:6" x14ac:dyDescent="0.2">
      <c r="A1297">
        <v>2018</v>
      </c>
      <c r="B1297" t="s">
        <v>57</v>
      </c>
      <c r="C1297" t="s">
        <v>48</v>
      </c>
      <c r="D1297" s="1">
        <v>4559</v>
      </c>
      <c r="E1297" s="1">
        <v>18733</v>
      </c>
      <c r="F1297" s="2">
        <v>52783</v>
      </c>
    </row>
    <row r="1298" spans="1:6" x14ac:dyDescent="0.2">
      <c r="A1298">
        <v>2018</v>
      </c>
      <c r="B1298" t="s">
        <v>58</v>
      </c>
      <c r="C1298" t="s">
        <v>1</v>
      </c>
      <c r="D1298" s="1">
        <v>12678</v>
      </c>
      <c r="E1298" s="1">
        <v>233306</v>
      </c>
      <c r="F1298" s="2">
        <v>46432</v>
      </c>
    </row>
    <row r="1299" spans="1:6" x14ac:dyDescent="0.2">
      <c r="A1299">
        <v>2018</v>
      </c>
      <c r="B1299" t="s">
        <v>58</v>
      </c>
      <c r="C1299" t="s">
        <v>2</v>
      </c>
      <c r="D1299" s="1">
        <v>18037</v>
      </c>
      <c r="E1299" s="1">
        <v>440616</v>
      </c>
      <c r="F1299" s="2">
        <v>51125</v>
      </c>
    </row>
    <row r="1300" spans="1:6" x14ac:dyDescent="0.2">
      <c r="A1300">
        <v>2018</v>
      </c>
      <c r="B1300" t="s">
        <v>58</v>
      </c>
      <c r="C1300" t="s">
        <v>3</v>
      </c>
      <c r="D1300" s="1">
        <v>15788</v>
      </c>
      <c r="E1300" s="1">
        <v>186119</v>
      </c>
      <c r="F1300" s="2">
        <v>42468</v>
      </c>
    </row>
    <row r="1301" spans="1:6" x14ac:dyDescent="0.2">
      <c r="A1301">
        <v>2018</v>
      </c>
      <c r="B1301" t="s">
        <v>58</v>
      </c>
      <c r="C1301" t="s">
        <v>4</v>
      </c>
      <c r="D1301" s="1">
        <v>618901</v>
      </c>
      <c r="E1301" s="1">
        <v>2649228</v>
      </c>
      <c r="F1301" s="2">
        <v>52187</v>
      </c>
    </row>
    <row r="1302" spans="1:6" x14ac:dyDescent="0.2">
      <c r="A1302">
        <v>2018</v>
      </c>
      <c r="B1302" t="s">
        <v>58</v>
      </c>
      <c r="C1302" t="s">
        <v>5</v>
      </c>
      <c r="D1302" s="1">
        <v>21666</v>
      </c>
      <c r="E1302" s="1">
        <v>335274</v>
      </c>
      <c r="F1302" s="2">
        <v>50156</v>
      </c>
    </row>
    <row r="1303" spans="1:6" x14ac:dyDescent="0.2">
      <c r="A1303">
        <v>2018</v>
      </c>
      <c r="B1303" t="s">
        <v>58</v>
      </c>
      <c r="C1303" t="s">
        <v>6</v>
      </c>
      <c r="D1303" s="1">
        <v>13090</v>
      </c>
      <c r="E1303" s="1">
        <v>326866</v>
      </c>
      <c r="F1303" s="2">
        <v>55369</v>
      </c>
    </row>
    <row r="1304" spans="1:6" x14ac:dyDescent="0.2">
      <c r="A1304">
        <v>2018</v>
      </c>
      <c r="B1304" t="s">
        <v>58</v>
      </c>
      <c r="C1304" t="s">
        <v>7</v>
      </c>
      <c r="D1304" s="1">
        <v>5063</v>
      </c>
      <c r="E1304" s="1">
        <v>75524</v>
      </c>
      <c r="F1304" s="2">
        <v>53795</v>
      </c>
    </row>
    <row r="1305" spans="1:6" x14ac:dyDescent="0.2">
      <c r="A1305">
        <v>2018</v>
      </c>
      <c r="B1305" t="s">
        <v>58</v>
      </c>
      <c r="C1305" t="s">
        <v>8</v>
      </c>
      <c r="D1305" s="1">
        <v>73761</v>
      </c>
      <c r="E1305" s="1">
        <v>1287814</v>
      </c>
      <c r="F1305" s="2">
        <v>50781</v>
      </c>
    </row>
    <row r="1306" spans="1:6" x14ac:dyDescent="0.2">
      <c r="A1306">
        <v>2018</v>
      </c>
      <c r="B1306" t="s">
        <v>58</v>
      </c>
      <c r="C1306" t="s">
        <v>9</v>
      </c>
      <c r="D1306" s="1">
        <v>28952</v>
      </c>
      <c r="E1306" s="1">
        <v>562436</v>
      </c>
      <c r="F1306" s="2">
        <v>52062</v>
      </c>
    </row>
    <row r="1307" spans="1:6" x14ac:dyDescent="0.2">
      <c r="A1307">
        <v>2018</v>
      </c>
      <c r="B1307" t="s">
        <v>58</v>
      </c>
      <c r="C1307" t="s">
        <v>10</v>
      </c>
      <c r="D1307" s="1">
        <v>7824</v>
      </c>
      <c r="E1307" s="1">
        <v>100212</v>
      </c>
      <c r="F1307" s="2">
        <v>42047</v>
      </c>
    </row>
    <row r="1308" spans="1:6" x14ac:dyDescent="0.2">
      <c r="A1308">
        <v>2018</v>
      </c>
      <c r="B1308" t="s">
        <v>58</v>
      </c>
      <c r="C1308" t="s">
        <v>11</v>
      </c>
      <c r="D1308" s="1">
        <v>34720</v>
      </c>
      <c r="E1308" s="1">
        <v>919288</v>
      </c>
      <c r="F1308" s="2">
        <v>50959</v>
      </c>
    </row>
    <row r="1309" spans="1:6" x14ac:dyDescent="0.2">
      <c r="A1309">
        <v>2018</v>
      </c>
      <c r="B1309" t="s">
        <v>58</v>
      </c>
      <c r="C1309" t="s">
        <v>12</v>
      </c>
      <c r="D1309" s="1">
        <v>15692</v>
      </c>
      <c r="E1309" s="1">
        <v>459398</v>
      </c>
      <c r="F1309" s="2">
        <v>47681</v>
      </c>
    </row>
    <row r="1310" spans="1:6" x14ac:dyDescent="0.2">
      <c r="A1310">
        <v>2018</v>
      </c>
      <c r="B1310" t="s">
        <v>58</v>
      </c>
      <c r="C1310" t="s">
        <v>13</v>
      </c>
      <c r="D1310" s="1">
        <v>11589</v>
      </c>
      <c r="E1310" s="1">
        <v>219674</v>
      </c>
      <c r="F1310" s="2">
        <v>43022</v>
      </c>
    </row>
    <row r="1311" spans="1:6" x14ac:dyDescent="0.2">
      <c r="A1311">
        <v>2018</v>
      </c>
      <c r="B1311" t="s">
        <v>58</v>
      </c>
      <c r="C1311" t="s">
        <v>14</v>
      </c>
      <c r="D1311" s="1">
        <v>10277</v>
      </c>
      <c r="E1311" s="1">
        <v>195132</v>
      </c>
      <c r="F1311" s="2">
        <v>42586</v>
      </c>
    </row>
    <row r="1312" spans="1:6" x14ac:dyDescent="0.2">
      <c r="A1312">
        <v>2018</v>
      </c>
      <c r="B1312" t="s">
        <v>58</v>
      </c>
      <c r="C1312" t="s">
        <v>15</v>
      </c>
      <c r="D1312" s="1">
        <v>18161</v>
      </c>
      <c r="E1312" s="1">
        <v>267486</v>
      </c>
      <c r="F1312" s="2">
        <v>48210</v>
      </c>
    </row>
    <row r="1313" spans="1:6" x14ac:dyDescent="0.2">
      <c r="A1313">
        <v>2018</v>
      </c>
      <c r="B1313" t="s">
        <v>58</v>
      </c>
      <c r="C1313" t="s">
        <v>16</v>
      </c>
      <c r="D1313" s="1">
        <v>15480</v>
      </c>
      <c r="E1313" s="1">
        <v>300015</v>
      </c>
      <c r="F1313" s="2">
        <v>43339</v>
      </c>
    </row>
    <row r="1314" spans="1:6" x14ac:dyDescent="0.2">
      <c r="A1314">
        <v>2018</v>
      </c>
      <c r="B1314" t="s">
        <v>58</v>
      </c>
      <c r="C1314" t="s">
        <v>17</v>
      </c>
      <c r="D1314" s="1">
        <v>5483</v>
      </c>
      <c r="E1314" s="1">
        <v>118009</v>
      </c>
      <c r="F1314" s="2">
        <v>47535</v>
      </c>
    </row>
    <row r="1315" spans="1:6" x14ac:dyDescent="0.2">
      <c r="A1315">
        <v>2018</v>
      </c>
      <c r="B1315" t="s">
        <v>58</v>
      </c>
      <c r="C1315" t="s">
        <v>18</v>
      </c>
      <c r="D1315" s="1">
        <v>20856</v>
      </c>
      <c r="E1315" s="1">
        <v>445328</v>
      </c>
      <c r="F1315" s="2">
        <v>54310</v>
      </c>
    </row>
    <row r="1316" spans="1:6" x14ac:dyDescent="0.2">
      <c r="A1316">
        <v>2018</v>
      </c>
      <c r="B1316" t="s">
        <v>58</v>
      </c>
      <c r="C1316" t="s">
        <v>19</v>
      </c>
      <c r="D1316" s="1">
        <v>66364</v>
      </c>
      <c r="E1316" s="1">
        <v>773683</v>
      </c>
      <c r="F1316" s="2">
        <v>58448</v>
      </c>
    </row>
    <row r="1317" spans="1:6" x14ac:dyDescent="0.2">
      <c r="A1317">
        <v>2018</v>
      </c>
      <c r="B1317" t="s">
        <v>58</v>
      </c>
      <c r="C1317" t="s">
        <v>20</v>
      </c>
      <c r="D1317" s="1">
        <v>24822</v>
      </c>
      <c r="E1317" s="1">
        <v>659230</v>
      </c>
      <c r="F1317" s="2">
        <v>49739</v>
      </c>
    </row>
    <row r="1318" spans="1:6" x14ac:dyDescent="0.2">
      <c r="A1318">
        <v>2018</v>
      </c>
      <c r="B1318" t="s">
        <v>58</v>
      </c>
      <c r="C1318" t="s">
        <v>21</v>
      </c>
      <c r="D1318" s="1">
        <v>19210</v>
      </c>
      <c r="E1318" s="1">
        <v>526556</v>
      </c>
      <c r="F1318" s="2">
        <v>51469</v>
      </c>
    </row>
    <row r="1319" spans="1:6" x14ac:dyDescent="0.2">
      <c r="A1319">
        <v>2018</v>
      </c>
      <c r="B1319" t="s">
        <v>58</v>
      </c>
      <c r="C1319" t="s">
        <v>22</v>
      </c>
      <c r="D1319" s="1">
        <v>7531</v>
      </c>
      <c r="E1319" s="1">
        <v>144105</v>
      </c>
      <c r="F1319" s="2">
        <v>41620</v>
      </c>
    </row>
    <row r="1320" spans="1:6" x14ac:dyDescent="0.2">
      <c r="A1320">
        <v>2018</v>
      </c>
      <c r="B1320" t="s">
        <v>58</v>
      </c>
      <c r="C1320" t="s">
        <v>23</v>
      </c>
      <c r="D1320" s="1">
        <v>48555</v>
      </c>
      <c r="E1320" s="1">
        <v>454728</v>
      </c>
      <c r="F1320" s="2">
        <v>46127</v>
      </c>
    </row>
    <row r="1321" spans="1:6" x14ac:dyDescent="0.2">
      <c r="A1321">
        <v>2018</v>
      </c>
      <c r="B1321" t="s">
        <v>58</v>
      </c>
      <c r="C1321" t="s">
        <v>24</v>
      </c>
      <c r="D1321" s="1">
        <v>4637</v>
      </c>
      <c r="E1321" s="1">
        <v>73530</v>
      </c>
      <c r="F1321" s="2">
        <v>47539</v>
      </c>
    </row>
    <row r="1322" spans="1:6" x14ac:dyDescent="0.2">
      <c r="A1322">
        <v>2018</v>
      </c>
      <c r="B1322" t="s">
        <v>58</v>
      </c>
      <c r="C1322" t="s">
        <v>25</v>
      </c>
      <c r="D1322" s="1">
        <v>12205</v>
      </c>
      <c r="E1322" s="1">
        <v>138155</v>
      </c>
      <c r="F1322" s="2">
        <v>46678</v>
      </c>
    </row>
    <row r="1323" spans="1:6" x14ac:dyDescent="0.2">
      <c r="A1323">
        <v>2018</v>
      </c>
      <c r="B1323" t="s">
        <v>58</v>
      </c>
      <c r="C1323" t="s">
        <v>26</v>
      </c>
      <c r="D1323" s="1">
        <v>8913</v>
      </c>
      <c r="E1323" s="1">
        <v>139036</v>
      </c>
      <c r="F1323" s="2">
        <v>54167</v>
      </c>
    </row>
    <row r="1324" spans="1:6" x14ac:dyDescent="0.2">
      <c r="A1324">
        <v>2018</v>
      </c>
      <c r="B1324" t="s">
        <v>58</v>
      </c>
      <c r="C1324" t="s">
        <v>27</v>
      </c>
      <c r="D1324" s="1">
        <v>4700</v>
      </c>
      <c r="E1324" s="1">
        <v>112567</v>
      </c>
      <c r="F1324" s="2">
        <v>56317</v>
      </c>
    </row>
    <row r="1325" spans="1:6" x14ac:dyDescent="0.2">
      <c r="A1325">
        <v>2018</v>
      </c>
      <c r="B1325" t="s">
        <v>58</v>
      </c>
      <c r="C1325" t="s">
        <v>28</v>
      </c>
      <c r="D1325" s="1">
        <v>37328</v>
      </c>
      <c r="E1325" s="1">
        <v>656716</v>
      </c>
      <c r="F1325" s="2">
        <v>53402</v>
      </c>
    </row>
    <row r="1326" spans="1:6" x14ac:dyDescent="0.2">
      <c r="A1326">
        <v>2018</v>
      </c>
      <c r="B1326" t="s">
        <v>58</v>
      </c>
      <c r="C1326" t="s">
        <v>29</v>
      </c>
      <c r="D1326" s="1">
        <v>10221</v>
      </c>
      <c r="E1326" s="1">
        <v>128590</v>
      </c>
      <c r="F1326" s="2">
        <v>41645</v>
      </c>
    </row>
    <row r="1327" spans="1:6" x14ac:dyDescent="0.2">
      <c r="A1327">
        <v>2018</v>
      </c>
      <c r="B1327" t="s">
        <v>58</v>
      </c>
      <c r="C1327" t="s">
        <v>30</v>
      </c>
      <c r="D1327" s="1">
        <v>67399</v>
      </c>
      <c r="E1327" s="1">
        <v>1914153</v>
      </c>
      <c r="F1327" s="2">
        <v>53467</v>
      </c>
    </row>
    <row r="1328" spans="1:6" x14ac:dyDescent="0.2">
      <c r="A1328">
        <v>2018</v>
      </c>
      <c r="B1328" t="s">
        <v>58</v>
      </c>
      <c r="C1328" t="s">
        <v>31</v>
      </c>
      <c r="D1328" s="1">
        <v>27210</v>
      </c>
      <c r="E1328" s="1">
        <v>592067</v>
      </c>
      <c r="F1328" s="2">
        <v>48381</v>
      </c>
    </row>
    <row r="1329" spans="1:6" x14ac:dyDescent="0.2">
      <c r="A1329">
        <v>2018</v>
      </c>
      <c r="B1329" t="s">
        <v>58</v>
      </c>
      <c r="C1329" t="s">
        <v>32</v>
      </c>
      <c r="D1329" s="1">
        <v>2558</v>
      </c>
      <c r="E1329" s="1">
        <v>62184</v>
      </c>
      <c r="F1329" s="2">
        <v>51404</v>
      </c>
    </row>
    <row r="1330" spans="1:6" x14ac:dyDescent="0.2">
      <c r="A1330">
        <v>2018</v>
      </c>
      <c r="B1330" t="s">
        <v>58</v>
      </c>
      <c r="C1330" t="s">
        <v>33</v>
      </c>
      <c r="D1330" s="1">
        <v>34508</v>
      </c>
      <c r="E1330" s="1">
        <v>904140</v>
      </c>
      <c r="F1330" s="2">
        <v>46408</v>
      </c>
    </row>
    <row r="1331" spans="1:6" x14ac:dyDescent="0.2">
      <c r="A1331">
        <v>2018</v>
      </c>
      <c r="B1331" t="s">
        <v>58</v>
      </c>
      <c r="C1331" t="s">
        <v>34</v>
      </c>
      <c r="D1331" s="1">
        <v>13563</v>
      </c>
      <c r="E1331" s="1">
        <v>209863</v>
      </c>
      <c r="F1331" s="2">
        <v>45570</v>
      </c>
    </row>
    <row r="1332" spans="1:6" x14ac:dyDescent="0.2">
      <c r="A1332">
        <v>2018</v>
      </c>
      <c r="B1332" t="s">
        <v>58</v>
      </c>
      <c r="C1332" t="s">
        <v>35</v>
      </c>
      <c r="D1332" s="1">
        <v>15708</v>
      </c>
      <c r="E1332" s="1">
        <v>288939</v>
      </c>
      <c r="F1332" s="2">
        <v>50107</v>
      </c>
    </row>
    <row r="1333" spans="1:6" x14ac:dyDescent="0.2">
      <c r="A1333">
        <v>2018</v>
      </c>
      <c r="B1333" t="s">
        <v>58</v>
      </c>
      <c r="C1333" t="s">
        <v>36</v>
      </c>
      <c r="D1333" s="1">
        <v>57768</v>
      </c>
      <c r="E1333" s="1">
        <v>1209344</v>
      </c>
      <c r="F1333" s="2">
        <v>51808</v>
      </c>
    </row>
    <row r="1334" spans="1:6" x14ac:dyDescent="0.2">
      <c r="A1334">
        <v>2018</v>
      </c>
      <c r="B1334" t="s">
        <v>58</v>
      </c>
      <c r="C1334" t="s">
        <v>37</v>
      </c>
      <c r="D1334" s="1">
        <v>4545</v>
      </c>
      <c r="E1334" s="1">
        <v>100506</v>
      </c>
      <c r="F1334" s="2">
        <v>48716</v>
      </c>
    </row>
    <row r="1335" spans="1:6" x14ac:dyDescent="0.2">
      <c r="A1335">
        <v>2018</v>
      </c>
      <c r="B1335" t="s">
        <v>58</v>
      </c>
      <c r="C1335" t="s">
        <v>38</v>
      </c>
      <c r="D1335" s="1">
        <v>11971</v>
      </c>
      <c r="E1335" s="1">
        <v>234487</v>
      </c>
      <c r="F1335" s="2">
        <v>45993</v>
      </c>
    </row>
    <row r="1336" spans="1:6" x14ac:dyDescent="0.2">
      <c r="A1336">
        <v>2018</v>
      </c>
      <c r="B1336" t="s">
        <v>58</v>
      </c>
      <c r="C1336" t="s">
        <v>39</v>
      </c>
      <c r="D1336" s="1">
        <v>2839</v>
      </c>
      <c r="E1336" s="1">
        <v>67868</v>
      </c>
      <c r="F1336" s="2">
        <v>50399</v>
      </c>
    </row>
    <row r="1337" spans="1:6" x14ac:dyDescent="0.2">
      <c r="A1337">
        <v>2018</v>
      </c>
      <c r="B1337" t="s">
        <v>58</v>
      </c>
      <c r="C1337" t="s">
        <v>40</v>
      </c>
      <c r="D1337" s="1">
        <v>16127</v>
      </c>
      <c r="E1337" s="1">
        <v>420817</v>
      </c>
      <c r="F1337" s="2">
        <v>52099</v>
      </c>
    </row>
    <row r="1338" spans="1:6" x14ac:dyDescent="0.2">
      <c r="A1338">
        <v>2018</v>
      </c>
      <c r="B1338" t="s">
        <v>58</v>
      </c>
      <c r="C1338" t="s">
        <v>41</v>
      </c>
      <c r="D1338" s="1">
        <v>90552</v>
      </c>
      <c r="E1338" s="1">
        <v>1641637</v>
      </c>
      <c r="F1338" s="2">
        <v>48036</v>
      </c>
    </row>
    <row r="1339" spans="1:6" x14ac:dyDescent="0.2">
      <c r="A1339">
        <v>2018</v>
      </c>
      <c r="B1339" t="s">
        <v>58</v>
      </c>
      <c r="C1339" t="s">
        <v>42</v>
      </c>
      <c r="D1339" s="1">
        <v>12264</v>
      </c>
      <c r="E1339" s="1">
        <v>186785</v>
      </c>
      <c r="F1339" s="2">
        <v>43696</v>
      </c>
    </row>
    <row r="1340" spans="1:6" x14ac:dyDescent="0.2">
      <c r="A1340">
        <v>2018</v>
      </c>
      <c r="B1340" t="s">
        <v>58</v>
      </c>
      <c r="C1340" t="s">
        <v>43</v>
      </c>
      <c r="D1340" s="1">
        <v>2463</v>
      </c>
      <c r="E1340" s="1">
        <v>62630</v>
      </c>
      <c r="F1340" s="2">
        <v>46699</v>
      </c>
    </row>
    <row r="1341" spans="1:6" x14ac:dyDescent="0.2">
      <c r="A1341">
        <v>2018</v>
      </c>
      <c r="B1341" t="s">
        <v>58</v>
      </c>
      <c r="C1341" t="s">
        <v>44</v>
      </c>
      <c r="D1341" s="1">
        <v>43566</v>
      </c>
      <c r="E1341" s="1">
        <v>505487</v>
      </c>
      <c r="F1341" s="2">
        <v>49627</v>
      </c>
    </row>
    <row r="1342" spans="1:6" x14ac:dyDescent="0.2">
      <c r="A1342">
        <v>2018</v>
      </c>
      <c r="B1342" t="s">
        <v>58</v>
      </c>
      <c r="C1342" t="s">
        <v>45</v>
      </c>
      <c r="D1342" s="1">
        <v>61026</v>
      </c>
      <c r="E1342" s="1">
        <v>465717</v>
      </c>
      <c r="F1342" s="2">
        <v>51354</v>
      </c>
    </row>
    <row r="1343" spans="1:6" x14ac:dyDescent="0.2">
      <c r="A1343">
        <v>2018</v>
      </c>
      <c r="B1343" t="s">
        <v>58</v>
      </c>
      <c r="C1343" t="s">
        <v>46</v>
      </c>
      <c r="D1343" s="1">
        <v>5765</v>
      </c>
      <c r="E1343" s="1">
        <v>124431</v>
      </c>
      <c r="F1343" s="2">
        <v>46182</v>
      </c>
    </row>
    <row r="1344" spans="1:6" x14ac:dyDescent="0.2">
      <c r="A1344">
        <v>2018</v>
      </c>
      <c r="B1344" t="s">
        <v>58</v>
      </c>
      <c r="C1344" t="s">
        <v>47</v>
      </c>
      <c r="D1344" s="1">
        <v>28013</v>
      </c>
      <c r="E1344" s="1">
        <v>434143</v>
      </c>
      <c r="F1344" s="2">
        <v>49195</v>
      </c>
    </row>
    <row r="1345" spans="1:6" x14ac:dyDescent="0.2">
      <c r="A1345">
        <v>2018</v>
      </c>
      <c r="B1345" t="s">
        <v>58</v>
      </c>
      <c r="C1345" t="s">
        <v>48</v>
      </c>
      <c r="D1345" s="1">
        <v>3338</v>
      </c>
      <c r="E1345" s="1">
        <v>26972</v>
      </c>
      <c r="F1345" s="2">
        <v>42906</v>
      </c>
    </row>
    <row r="1346" spans="1:6" x14ac:dyDescent="0.2">
      <c r="A1346">
        <v>2018</v>
      </c>
      <c r="B1346" t="s">
        <v>59</v>
      </c>
      <c r="C1346" t="s">
        <v>1</v>
      </c>
      <c r="D1346" s="1">
        <v>10993</v>
      </c>
      <c r="E1346" s="1">
        <v>205942</v>
      </c>
      <c r="F1346" s="2">
        <v>16798</v>
      </c>
    </row>
    <row r="1347" spans="1:6" x14ac:dyDescent="0.2">
      <c r="A1347">
        <v>2018</v>
      </c>
      <c r="B1347" t="s">
        <v>59</v>
      </c>
      <c r="C1347" t="s">
        <v>2</v>
      </c>
      <c r="D1347" s="1">
        <v>13627</v>
      </c>
      <c r="E1347" s="1">
        <v>325897</v>
      </c>
      <c r="F1347" s="2">
        <v>24580</v>
      </c>
    </row>
    <row r="1348" spans="1:6" x14ac:dyDescent="0.2">
      <c r="A1348">
        <v>2018</v>
      </c>
      <c r="B1348" t="s">
        <v>59</v>
      </c>
      <c r="C1348" t="s">
        <v>3</v>
      </c>
      <c r="D1348" s="1">
        <v>7168</v>
      </c>
      <c r="E1348" s="1">
        <v>118405</v>
      </c>
      <c r="F1348" s="2">
        <v>16536</v>
      </c>
    </row>
    <row r="1349" spans="1:6" x14ac:dyDescent="0.2">
      <c r="A1349">
        <v>2018</v>
      </c>
      <c r="B1349" t="s">
        <v>59</v>
      </c>
      <c r="C1349" t="s">
        <v>4</v>
      </c>
      <c r="D1349" s="1">
        <v>111455</v>
      </c>
      <c r="E1349" s="1">
        <v>1988750</v>
      </c>
      <c r="F1349" s="2">
        <v>30527</v>
      </c>
    </row>
    <row r="1350" spans="1:6" x14ac:dyDescent="0.2">
      <c r="A1350">
        <v>2018</v>
      </c>
      <c r="B1350" t="s">
        <v>59</v>
      </c>
      <c r="C1350" t="s">
        <v>5</v>
      </c>
      <c r="D1350" s="1">
        <v>16939</v>
      </c>
      <c r="E1350" s="1">
        <v>339407</v>
      </c>
      <c r="F1350" s="2">
        <v>25878</v>
      </c>
    </row>
    <row r="1351" spans="1:6" x14ac:dyDescent="0.2">
      <c r="A1351">
        <v>2018</v>
      </c>
      <c r="B1351" t="s">
        <v>59</v>
      </c>
      <c r="C1351" t="s">
        <v>6</v>
      </c>
      <c r="D1351" s="1">
        <v>10668</v>
      </c>
      <c r="E1351" s="1">
        <v>157709</v>
      </c>
      <c r="F1351" s="2">
        <v>23705</v>
      </c>
    </row>
    <row r="1352" spans="1:6" x14ac:dyDescent="0.2">
      <c r="A1352">
        <v>2018</v>
      </c>
      <c r="B1352" t="s">
        <v>59</v>
      </c>
      <c r="C1352" t="s">
        <v>7</v>
      </c>
      <c r="D1352" s="1">
        <v>2637</v>
      </c>
      <c r="E1352" s="1">
        <v>51696</v>
      </c>
      <c r="F1352" s="2">
        <v>20414</v>
      </c>
    </row>
    <row r="1353" spans="1:6" x14ac:dyDescent="0.2">
      <c r="A1353">
        <v>2018</v>
      </c>
      <c r="B1353" t="s">
        <v>59</v>
      </c>
      <c r="C1353" t="s">
        <v>8</v>
      </c>
      <c r="D1353" s="1">
        <v>56587</v>
      </c>
      <c r="E1353" s="1">
        <v>1226786</v>
      </c>
      <c r="F1353" s="2">
        <v>25881</v>
      </c>
    </row>
    <row r="1354" spans="1:6" x14ac:dyDescent="0.2">
      <c r="A1354">
        <v>2018</v>
      </c>
      <c r="B1354" t="s">
        <v>59</v>
      </c>
      <c r="C1354" t="s">
        <v>9</v>
      </c>
      <c r="D1354" s="1">
        <v>24275</v>
      </c>
      <c r="E1354" s="1">
        <v>487598</v>
      </c>
      <c r="F1354" s="2">
        <v>20604</v>
      </c>
    </row>
    <row r="1355" spans="1:6" x14ac:dyDescent="0.2">
      <c r="A1355">
        <v>2018</v>
      </c>
      <c r="B1355" t="s">
        <v>59</v>
      </c>
      <c r="C1355" t="s">
        <v>10</v>
      </c>
      <c r="D1355" s="1">
        <v>5008</v>
      </c>
      <c r="E1355" s="1">
        <v>78912</v>
      </c>
      <c r="F1355" s="2">
        <v>17141</v>
      </c>
    </row>
    <row r="1356" spans="1:6" x14ac:dyDescent="0.2">
      <c r="A1356">
        <v>2018</v>
      </c>
      <c r="B1356" t="s">
        <v>59</v>
      </c>
      <c r="C1356" t="s">
        <v>11</v>
      </c>
      <c r="D1356" s="1">
        <v>32619</v>
      </c>
      <c r="E1356" s="1">
        <v>617101</v>
      </c>
      <c r="F1356" s="2">
        <v>23765</v>
      </c>
    </row>
    <row r="1357" spans="1:6" x14ac:dyDescent="0.2">
      <c r="A1357">
        <v>2018</v>
      </c>
      <c r="B1357" t="s">
        <v>59</v>
      </c>
      <c r="C1357" t="s">
        <v>12</v>
      </c>
      <c r="D1357" s="1">
        <v>15564</v>
      </c>
      <c r="E1357" s="1">
        <v>310335</v>
      </c>
      <c r="F1357" s="2">
        <v>18981</v>
      </c>
    </row>
    <row r="1358" spans="1:6" x14ac:dyDescent="0.2">
      <c r="A1358">
        <v>2018</v>
      </c>
      <c r="B1358" t="s">
        <v>59</v>
      </c>
      <c r="C1358" t="s">
        <v>13</v>
      </c>
      <c r="D1358" s="1">
        <v>8670</v>
      </c>
      <c r="E1358" s="1">
        <v>143729</v>
      </c>
      <c r="F1358" s="2">
        <v>16799</v>
      </c>
    </row>
    <row r="1359" spans="1:6" x14ac:dyDescent="0.2">
      <c r="A1359">
        <v>2018</v>
      </c>
      <c r="B1359" t="s">
        <v>59</v>
      </c>
      <c r="C1359" t="s">
        <v>14</v>
      </c>
      <c r="D1359" s="1">
        <v>6895</v>
      </c>
      <c r="E1359" s="1">
        <v>129372</v>
      </c>
      <c r="F1359" s="2">
        <v>16764</v>
      </c>
    </row>
    <row r="1360" spans="1:6" x14ac:dyDescent="0.2">
      <c r="A1360">
        <v>2018</v>
      </c>
      <c r="B1360" t="s">
        <v>59</v>
      </c>
      <c r="C1360" t="s">
        <v>15</v>
      </c>
      <c r="D1360" s="1">
        <v>10080</v>
      </c>
      <c r="E1360" s="1">
        <v>197894</v>
      </c>
      <c r="F1360" s="2">
        <v>17719</v>
      </c>
    </row>
    <row r="1361" spans="1:6" x14ac:dyDescent="0.2">
      <c r="A1361">
        <v>2018</v>
      </c>
      <c r="B1361" t="s">
        <v>59</v>
      </c>
      <c r="C1361" t="s">
        <v>16</v>
      </c>
      <c r="D1361" s="1">
        <v>12415</v>
      </c>
      <c r="E1361" s="1">
        <v>236357</v>
      </c>
      <c r="F1361" s="2">
        <v>21264</v>
      </c>
    </row>
    <row r="1362" spans="1:6" x14ac:dyDescent="0.2">
      <c r="A1362">
        <v>2018</v>
      </c>
      <c r="B1362" t="s">
        <v>59</v>
      </c>
      <c r="C1362" t="s">
        <v>17</v>
      </c>
      <c r="D1362" s="1">
        <v>5047</v>
      </c>
      <c r="E1362" s="1">
        <v>68406</v>
      </c>
      <c r="F1362" s="2">
        <v>22087</v>
      </c>
    </row>
    <row r="1363" spans="1:6" x14ac:dyDescent="0.2">
      <c r="A1363">
        <v>2018</v>
      </c>
      <c r="B1363" t="s">
        <v>59</v>
      </c>
      <c r="C1363" t="s">
        <v>18</v>
      </c>
      <c r="D1363" s="1">
        <v>14772</v>
      </c>
      <c r="E1363" s="1">
        <v>282009</v>
      </c>
      <c r="F1363" s="2">
        <v>24012</v>
      </c>
    </row>
    <row r="1364" spans="1:6" x14ac:dyDescent="0.2">
      <c r="A1364">
        <v>2018</v>
      </c>
      <c r="B1364" t="s">
        <v>59</v>
      </c>
      <c r="C1364" t="s">
        <v>19</v>
      </c>
      <c r="D1364" s="1">
        <v>20642</v>
      </c>
      <c r="E1364" s="1">
        <v>375767</v>
      </c>
      <c r="F1364" s="2">
        <v>27758</v>
      </c>
    </row>
    <row r="1365" spans="1:6" x14ac:dyDescent="0.2">
      <c r="A1365">
        <v>2018</v>
      </c>
      <c r="B1365" t="s">
        <v>59</v>
      </c>
      <c r="C1365" t="s">
        <v>20</v>
      </c>
      <c r="D1365" s="1">
        <v>22025</v>
      </c>
      <c r="E1365" s="1">
        <v>432290</v>
      </c>
      <c r="F1365" s="2">
        <v>20566</v>
      </c>
    </row>
    <row r="1366" spans="1:6" x14ac:dyDescent="0.2">
      <c r="A1366">
        <v>2018</v>
      </c>
      <c r="B1366" t="s">
        <v>59</v>
      </c>
      <c r="C1366" t="s">
        <v>21</v>
      </c>
      <c r="D1366" s="1">
        <v>15294</v>
      </c>
      <c r="E1366" s="1">
        <v>272821</v>
      </c>
      <c r="F1366" s="2">
        <v>22507</v>
      </c>
    </row>
    <row r="1367" spans="1:6" x14ac:dyDescent="0.2">
      <c r="A1367">
        <v>2018</v>
      </c>
      <c r="B1367" t="s">
        <v>59</v>
      </c>
      <c r="C1367" t="s">
        <v>22</v>
      </c>
      <c r="D1367" s="1">
        <v>6464</v>
      </c>
      <c r="E1367" s="1">
        <v>134785</v>
      </c>
      <c r="F1367" s="2">
        <v>17523</v>
      </c>
    </row>
    <row r="1368" spans="1:6" x14ac:dyDescent="0.2">
      <c r="A1368">
        <v>2018</v>
      </c>
      <c r="B1368" t="s">
        <v>59</v>
      </c>
      <c r="C1368" t="s">
        <v>23</v>
      </c>
      <c r="D1368" s="1">
        <v>14797</v>
      </c>
      <c r="E1368" s="1">
        <v>305418</v>
      </c>
      <c r="F1368" s="2">
        <v>20892</v>
      </c>
    </row>
    <row r="1369" spans="1:6" x14ac:dyDescent="0.2">
      <c r="A1369">
        <v>2018</v>
      </c>
      <c r="B1369" t="s">
        <v>59</v>
      </c>
      <c r="C1369" t="s">
        <v>24</v>
      </c>
      <c r="D1369" s="1">
        <v>5071</v>
      </c>
      <c r="E1369" s="1">
        <v>66044</v>
      </c>
      <c r="F1369" s="2">
        <v>19150</v>
      </c>
    </row>
    <row r="1370" spans="1:6" x14ac:dyDescent="0.2">
      <c r="A1370">
        <v>2018</v>
      </c>
      <c r="B1370" t="s">
        <v>59</v>
      </c>
      <c r="C1370" t="s">
        <v>25</v>
      </c>
      <c r="D1370" s="1">
        <v>5561</v>
      </c>
      <c r="E1370" s="1">
        <v>92581</v>
      </c>
      <c r="F1370" s="2">
        <v>16715</v>
      </c>
    </row>
    <row r="1371" spans="1:6" x14ac:dyDescent="0.2">
      <c r="A1371">
        <v>2018</v>
      </c>
      <c r="B1371" t="s">
        <v>59</v>
      </c>
      <c r="C1371" t="s">
        <v>26</v>
      </c>
      <c r="D1371" s="1">
        <v>8499</v>
      </c>
      <c r="E1371" s="1">
        <v>352051</v>
      </c>
      <c r="F1371" s="2">
        <v>33688</v>
      </c>
    </row>
    <row r="1372" spans="1:6" x14ac:dyDescent="0.2">
      <c r="A1372">
        <v>2018</v>
      </c>
      <c r="B1372" t="s">
        <v>59</v>
      </c>
      <c r="C1372" t="s">
        <v>27</v>
      </c>
      <c r="D1372" s="1">
        <v>4595</v>
      </c>
      <c r="E1372" s="1">
        <v>71975</v>
      </c>
      <c r="F1372" s="2">
        <v>21945</v>
      </c>
    </row>
    <row r="1373" spans="1:6" x14ac:dyDescent="0.2">
      <c r="A1373">
        <v>2018</v>
      </c>
      <c r="B1373" t="s">
        <v>59</v>
      </c>
      <c r="C1373" t="s">
        <v>28</v>
      </c>
      <c r="D1373" s="1">
        <v>24132</v>
      </c>
      <c r="E1373" s="1">
        <v>385616</v>
      </c>
      <c r="F1373" s="2">
        <v>26316</v>
      </c>
    </row>
    <row r="1374" spans="1:6" x14ac:dyDescent="0.2">
      <c r="A1374">
        <v>2018</v>
      </c>
      <c r="B1374" t="s">
        <v>59</v>
      </c>
      <c r="C1374" t="s">
        <v>29</v>
      </c>
      <c r="D1374" s="1">
        <v>5107</v>
      </c>
      <c r="E1374" s="1">
        <v>97785</v>
      </c>
      <c r="F1374" s="2">
        <v>18651</v>
      </c>
    </row>
    <row r="1375" spans="1:6" x14ac:dyDescent="0.2">
      <c r="A1375">
        <v>2018</v>
      </c>
      <c r="B1375" t="s">
        <v>59</v>
      </c>
      <c r="C1375" t="s">
        <v>30</v>
      </c>
      <c r="D1375" s="1">
        <v>66285</v>
      </c>
      <c r="E1375" s="1">
        <v>957343</v>
      </c>
      <c r="F1375" s="2">
        <v>33850</v>
      </c>
    </row>
    <row r="1376" spans="1:6" x14ac:dyDescent="0.2">
      <c r="A1376">
        <v>2018</v>
      </c>
      <c r="B1376" t="s">
        <v>59</v>
      </c>
      <c r="C1376" t="s">
        <v>31</v>
      </c>
      <c r="D1376" s="1">
        <v>25859</v>
      </c>
      <c r="E1376" s="1">
        <v>502877</v>
      </c>
      <c r="F1376" s="2">
        <v>19767</v>
      </c>
    </row>
    <row r="1377" spans="1:6" x14ac:dyDescent="0.2">
      <c r="A1377">
        <v>2018</v>
      </c>
      <c r="B1377" t="s">
        <v>59</v>
      </c>
      <c r="C1377" t="s">
        <v>32</v>
      </c>
      <c r="D1377" s="1">
        <v>2627</v>
      </c>
      <c r="E1377" s="1">
        <v>40375</v>
      </c>
      <c r="F1377" s="2">
        <v>17889</v>
      </c>
    </row>
    <row r="1378" spans="1:6" x14ac:dyDescent="0.2">
      <c r="A1378">
        <v>2018</v>
      </c>
      <c r="B1378" t="s">
        <v>59</v>
      </c>
      <c r="C1378" t="s">
        <v>33</v>
      </c>
      <c r="D1378" s="1">
        <v>28523</v>
      </c>
      <c r="E1378" s="1">
        <v>566681</v>
      </c>
      <c r="F1378" s="2">
        <v>19459</v>
      </c>
    </row>
    <row r="1379" spans="1:6" x14ac:dyDescent="0.2">
      <c r="A1379">
        <v>2018</v>
      </c>
      <c r="B1379" t="s">
        <v>59</v>
      </c>
      <c r="C1379" t="s">
        <v>34</v>
      </c>
      <c r="D1379" s="1">
        <v>9140</v>
      </c>
      <c r="E1379" s="1">
        <v>171567</v>
      </c>
      <c r="F1379" s="2">
        <v>18204</v>
      </c>
    </row>
    <row r="1380" spans="1:6" x14ac:dyDescent="0.2">
      <c r="A1380">
        <v>2018</v>
      </c>
      <c r="B1380" t="s">
        <v>59</v>
      </c>
      <c r="C1380" t="s">
        <v>35</v>
      </c>
      <c r="D1380" s="1">
        <v>13794</v>
      </c>
      <c r="E1380" s="1">
        <v>210781</v>
      </c>
      <c r="F1380" s="2">
        <v>22754</v>
      </c>
    </row>
    <row r="1381" spans="1:6" x14ac:dyDescent="0.2">
      <c r="A1381">
        <v>2018</v>
      </c>
      <c r="B1381" t="s">
        <v>59</v>
      </c>
      <c r="C1381" t="s">
        <v>36</v>
      </c>
      <c r="D1381" s="1">
        <v>33471</v>
      </c>
      <c r="E1381" s="1">
        <v>571799</v>
      </c>
      <c r="F1381" s="2">
        <v>21102</v>
      </c>
    </row>
    <row r="1382" spans="1:6" x14ac:dyDescent="0.2">
      <c r="A1382">
        <v>2018</v>
      </c>
      <c r="B1382" t="s">
        <v>59</v>
      </c>
      <c r="C1382" t="s">
        <v>37</v>
      </c>
      <c r="D1382" s="1">
        <v>3748</v>
      </c>
      <c r="E1382" s="1">
        <v>59154</v>
      </c>
      <c r="F1382" s="2">
        <v>22818</v>
      </c>
    </row>
    <row r="1383" spans="1:6" x14ac:dyDescent="0.2">
      <c r="A1383">
        <v>2018</v>
      </c>
      <c r="B1383" t="s">
        <v>59</v>
      </c>
      <c r="C1383" t="s">
        <v>38</v>
      </c>
      <c r="D1383" s="1">
        <v>12841</v>
      </c>
      <c r="E1383" s="1">
        <v>263743</v>
      </c>
      <c r="F1383" s="2">
        <v>17991</v>
      </c>
    </row>
    <row r="1384" spans="1:6" x14ac:dyDescent="0.2">
      <c r="A1384">
        <v>2018</v>
      </c>
      <c r="B1384" t="s">
        <v>59</v>
      </c>
      <c r="C1384" t="s">
        <v>39</v>
      </c>
      <c r="D1384" s="1">
        <v>3149</v>
      </c>
      <c r="E1384" s="1">
        <v>47321</v>
      </c>
      <c r="F1384" s="2">
        <v>16954</v>
      </c>
    </row>
    <row r="1385" spans="1:6" x14ac:dyDescent="0.2">
      <c r="A1385">
        <v>2018</v>
      </c>
      <c r="B1385" t="s">
        <v>59</v>
      </c>
      <c r="C1385" t="s">
        <v>40</v>
      </c>
      <c r="D1385" s="1">
        <v>16427</v>
      </c>
      <c r="E1385" s="1">
        <v>337857</v>
      </c>
      <c r="F1385" s="2">
        <v>23524</v>
      </c>
    </row>
    <row r="1386" spans="1:6" x14ac:dyDescent="0.2">
      <c r="A1386">
        <v>2018</v>
      </c>
      <c r="B1386" t="s">
        <v>59</v>
      </c>
      <c r="C1386" t="s">
        <v>41</v>
      </c>
      <c r="D1386" s="1">
        <v>62760</v>
      </c>
      <c r="E1386" s="1">
        <v>1354468</v>
      </c>
      <c r="F1386" s="2">
        <v>21861</v>
      </c>
    </row>
    <row r="1387" spans="1:6" x14ac:dyDescent="0.2">
      <c r="A1387">
        <v>2018</v>
      </c>
      <c r="B1387" t="s">
        <v>59</v>
      </c>
      <c r="C1387" t="s">
        <v>42</v>
      </c>
      <c r="D1387" s="1">
        <v>7374</v>
      </c>
      <c r="E1387" s="1">
        <v>148446</v>
      </c>
      <c r="F1387" s="2">
        <v>20121</v>
      </c>
    </row>
    <row r="1388" spans="1:6" x14ac:dyDescent="0.2">
      <c r="A1388">
        <v>2018</v>
      </c>
      <c r="B1388" t="s">
        <v>59</v>
      </c>
      <c r="C1388" t="s">
        <v>43</v>
      </c>
      <c r="D1388" s="1">
        <v>2279</v>
      </c>
      <c r="E1388" s="1">
        <v>37198</v>
      </c>
      <c r="F1388" s="2">
        <v>23107</v>
      </c>
    </row>
    <row r="1389" spans="1:6" x14ac:dyDescent="0.2">
      <c r="A1389">
        <v>2018</v>
      </c>
      <c r="B1389" t="s">
        <v>59</v>
      </c>
      <c r="C1389" t="s">
        <v>44</v>
      </c>
      <c r="D1389" s="1">
        <v>20479</v>
      </c>
      <c r="E1389" s="1">
        <v>406321</v>
      </c>
      <c r="F1389" s="2">
        <v>20678</v>
      </c>
    </row>
    <row r="1390" spans="1:6" x14ac:dyDescent="0.2">
      <c r="A1390">
        <v>2018</v>
      </c>
      <c r="B1390" t="s">
        <v>59</v>
      </c>
      <c r="C1390" t="s">
        <v>45</v>
      </c>
      <c r="D1390" s="1">
        <v>20431</v>
      </c>
      <c r="E1390" s="1">
        <v>335635</v>
      </c>
      <c r="F1390" s="2">
        <v>25357</v>
      </c>
    </row>
    <row r="1391" spans="1:6" x14ac:dyDescent="0.2">
      <c r="A1391">
        <v>2018</v>
      </c>
      <c r="B1391" t="s">
        <v>59</v>
      </c>
      <c r="C1391" t="s">
        <v>46</v>
      </c>
      <c r="D1391" s="1">
        <v>4722</v>
      </c>
      <c r="E1391" s="1">
        <v>74133</v>
      </c>
      <c r="F1391" s="2">
        <v>17916</v>
      </c>
    </row>
    <row r="1392" spans="1:6" x14ac:dyDescent="0.2">
      <c r="A1392">
        <v>2018</v>
      </c>
      <c r="B1392" t="s">
        <v>59</v>
      </c>
      <c r="C1392" t="s">
        <v>47</v>
      </c>
      <c r="D1392" s="1">
        <v>16931</v>
      </c>
      <c r="E1392" s="1">
        <v>282313</v>
      </c>
      <c r="F1392" s="2">
        <v>18305</v>
      </c>
    </row>
    <row r="1393" spans="1:6" x14ac:dyDescent="0.2">
      <c r="A1393">
        <v>2018</v>
      </c>
      <c r="B1393" t="s">
        <v>59</v>
      </c>
      <c r="C1393" t="s">
        <v>48</v>
      </c>
      <c r="D1393" s="1">
        <v>2383</v>
      </c>
      <c r="E1393" s="1">
        <v>36403</v>
      </c>
      <c r="F1393" s="2">
        <v>21270</v>
      </c>
    </row>
    <row r="1394" spans="1:6" x14ac:dyDescent="0.2">
      <c r="A1394">
        <v>2018</v>
      </c>
      <c r="B1394" t="s">
        <v>60</v>
      </c>
      <c r="C1394" t="s">
        <v>1</v>
      </c>
      <c r="D1394" s="1">
        <v>10102</v>
      </c>
      <c r="E1394" s="1">
        <v>46094</v>
      </c>
      <c r="F1394" s="2">
        <v>37839</v>
      </c>
    </row>
    <row r="1395" spans="1:6" x14ac:dyDescent="0.2">
      <c r="A1395">
        <v>2018</v>
      </c>
      <c r="B1395" t="s">
        <v>60</v>
      </c>
      <c r="C1395" t="s">
        <v>2</v>
      </c>
      <c r="D1395" s="1">
        <v>11119</v>
      </c>
      <c r="E1395" s="1">
        <v>75319</v>
      </c>
      <c r="F1395" s="2">
        <v>37697</v>
      </c>
    </row>
    <row r="1396" spans="1:6" x14ac:dyDescent="0.2">
      <c r="A1396">
        <v>2018</v>
      </c>
      <c r="B1396" t="s">
        <v>60</v>
      </c>
      <c r="C1396" t="s">
        <v>3</v>
      </c>
      <c r="D1396" s="1">
        <v>5345</v>
      </c>
      <c r="E1396" s="1">
        <v>24966</v>
      </c>
      <c r="F1396" s="2">
        <v>34843</v>
      </c>
    </row>
    <row r="1397" spans="1:6" x14ac:dyDescent="0.2">
      <c r="A1397">
        <v>2018</v>
      </c>
      <c r="B1397" t="s">
        <v>60</v>
      </c>
      <c r="C1397" t="s">
        <v>4</v>
      </c>
      <c r="D1397" s="1">
        <v>95398</v>
      </c>
      <c r="E1397" s="1">
        <v>541832</v>
      </c>
      <c r="F1397" s="2">
        <v>40668</v>
      </c>
    </row>
    <row r="1398" spans="1:6" x14ac:dyDescent="0.2">
      <c r="A1398">
        <v>2018</v>
      </c>
      <c r="B1398" t="s">
        <v>60</v>
      </c>
      <c r="C1398" t="s">
        <v>5</v>
      </c>
      <c r="D1398" s="1">
        <v>16405</v>
      </c>
      <c r="E1398" s="1">
        <v>82040</v>
      </c>
      <c r="F1398" s="2">
        <v>40987</v>
      </c>
    </row>
    <row r="1399" spans="1:6" x14ac:dyDescent="0.2">
      <c r="A1399">
        <v>2018</v>
      </c>
      <c r="B1399" t="s">
        <v>60</v>
      </c>
      <c r="C1399" t="s">
        <v>6</v>
      </c>
      <c r="D1399" s="1">
        <v>17517</v>
      </c>
      <c r="E1399" s="1">
        <v>66913</v>
      </c>
      <c r="F1399" s="2">
        <v>33615</v>
      </c>
    </row>
    <row r="1400" spans="1:6" x14ac:dyDescent="0.2">
      <c r="A1400">
        <v>2018</v>
      </c>
      <c r="B1400" t="s">
        <v>60</v>
      </c>
      <c r="C1400" t="s">
        <v>7</v>
      </c>
      <c r="D1400" s="1">
        <v>2054</v>
      </c>
      <c r="E1400" s="1">
        <v>11930</v>
      </c>
      <c r="F1400" s="2">
        <v>34259</v>
      </c>
    </row>
    <row r="1401" spans="1:6" x14ac:dyDescent="0.2">
      <c r="A1401">
        <v>2018</v>
      </c>
      <c r="B1401" t="s">
        <v>60</v>
      </c>
      <c r="C1401" t="s">
        <v>8</v>
      </c>
      <c r="D1401" s="1">
        <v>55687</v>
      </c>
      <c r="E1401" s="1">
        <v>279269</v>
      </c>
      <c r="F1401" s="2">
        <v>36402</v>
      </c>
    </row>
    <row r="1402" spans="1:6" x14ac:dyDescent="0.2">
      <c r="A1402">
        <v>2018</v>
      </c>
      <c r="B1402" t="s">
        <v>60</v>
      </c>
      <c r="C1402" t="s">
        <v>9</v>
      </c>
      <c r="D1402" s="1">
        <v>17999</v>
      </c>
      <c r="E1402" s="1">
        <v>108656</v>
      </c>
      <c r="F1402" s="2">
        <v>36377</v>
      </c>
    </row>
    <row r="1403" spans="1:6" x14ac:dyDescent="0.2">
      <c r="A1403">
        <v>2018</v>
      </c>
      <c r="B1403" t="s">
        <v>60</v>
      </c>
      <c r="C1403" t="s">
        <v>10</v>
      </c>
      <c r="D1403" s="1">
        <v>3985</v>
      </c>
      <c r="E1403" s="1">
        <v>18622</v>
      </c>
      <c r="F1403" s="2">
        <v>31284</v>
      </c>
    </row>
    <row r="1404" spans="1:6" x14ac:dyDescent="0.2">
      <c r="A1404">
        <v>2018</v>
      </c>
      <c r="B1404" t="s">
        <v>60</v>
      </c>
      <c r="C1404" t="s">
        <v>11</v>
      </c>
      <c r="D1404" s="1">
        <v>39449</v>
      </c>
      <c r="E1404" s="1">
        <v>208655</v>
      </c>
      <c r="F1404" s="2">
        <v>42392</v>
      </c>
    </row>
    <row r="1405" spans="1:6" x14ac:dyDescent="0.2">
      <c r="A1405">
        <v>2018</v>
      </c>
      <c r="B1405" t="s">
        <v>60</v>
      </c>
      <c r="C1405" t="s">
        <v>12</v>
      </c>
      <c r="D1405" s="1">
        <v>13122</v>
      </c>
      <c r="E1405" s="1">
        <v>87997</v>
      </c>
      <c r="F1405" s="2">
        <v>32900</v>
      </c>
    </row>
    <row r="1406" spans="1:6" x14ac:dyDescent="0.2">
      <c r="A1406">
        <v>2018</v>
      </c>
      <c r="B1406" t="s">
        <v>60</v>
      </c>
      <c r="C1406" t="s">
        <v>13</v>
      </c>
      <c r="D1406" s="1">
        <v>8669</v>
      </c>
      <c r="E1406" s="1">
        <v>42339</v>
      </c>
      <c r="F1406" s="2">
        <v>34313</v>
      </c>
    </row>
    <row r="1407" spans="1:6" x14ac:dyDescent="0.2">
      <c r="A1407">
        <v>2018</v>
      </c>
      <c r="B1407" t="s">
        <v>60</v>
      </c>
      <c r="C1407" t="s">
        <v>14</v>
      </c>
      <c r="D1407" s="1">
        <v>5983</v>
      </c>
      <c r="E1407" s="1">
        <v>33757</v>
      </c>
      <c r="F1407" s="2">
        <v>34478</v>
      </c>
    </row>
    <row r="1408" spans="1:6" x14ac:dyDescent="0.2">
      <c r="A1408">
        <v>2018</v>
      </c>
      <c r="B1408" t="s">
        <v>60</v>
      </c>
      <c r="C1408" t="s">
        <v>15</v>
      </c>
      <c r="D1408" s="1">
        <v>10697</v>
      </c>
      <c r="E1408" s="1">
        <v>46476</v>
      </c>
      <c r="F1408" s="2">
        <v>33616</v>
      </c>
    </row>
    <row r="1409" spans="1:6" x14ac:dyDescent="0.2">
      <c r="A1409">
        <v>2018</v>
      </c>
      <c r="B1409" t="s">
        <v>60</v>
      </c>
      <c r="C1409" t="s">
        <v>16</v>
      </c>
      <c r="D1409" s="1">
        <v>9230</v>
      </c>
      <c r="E1409" s="1">
        <v>45904</v>
      </c>
      <c r="F1409" s="2">
        <v>37854</v>
      </c>
    </row>
    <row r="1410" spans="1:6" x14ac:dyDescent="0.2">
      <c r="A1410">
        <v>2018</v>
      </c>
      <c r="B1410" t="s">
        <v>60</v>
      </c>
      <c r="C1410" t="s">
        <v>17</v>
      </c>
      <c r="D1410" s="1">
        <v>3832</v>
      </c>
      <c r="E1410" s="1">
        <v>18021</v>
      </c>
      <c r="F1410" s="2">
        <v>33967</v>
      </c>
    </row>
    <row r="1411" spans="1:6" x14ac:dyDescent="0.2">
      <c r="A1411">
        <v>2018</v>
      </c>
      <c r="B1411" t="s">
        <v>60</v>
      </c>
      <c r="C1411" t="s">
        <v>18</v>
      </c>
      <c r="D1411" s="1">
        <v>19354</v>
      </c>
      <c r="E1411" s="1">
        <v>91803</v>
      </c>
      <c r="F1411" s="2">
        <v>43222</v>
      </c>
    </row>
    <row r="1412" spans="1:6" x14ac:dyDescent="0.2">
      <c r="A1412">
        <v>2018</v>
      </c>
      <c r="B1412" t="s">
        <v>60</v>
      </c>
      <c r="C1412" t="s">
        <v>19</v>
      </c>
      <c r="D1412" s="1">
        <v>21621</v>
      </c>
      <c r="E1412" s="1">
        <v>119963</v>
      </c>
      <c r="F1412" s="2">
        <v>38569</v>
      </c>
    </row>
    <row r="1413" spans="1:6" x14ac:dyDescent="0.2">
      <c r="A1413">
        <v>2018</v>
      </c>
      <c r="B1413" t="s">
        <v>60</v>
      </c>
      <c r="C1413" t="s">
        <v>20</v>
      </c>
      <c r="D1413" s="1">
        <v>31024</v>
      </c>
      <c r="E1413" s="1">
        <v>139968</v>
      </c>
      <c r="F1413" s="2">
        <v>33275</v>
      </c>
    </row>
    <row r="1414" spans="1:6" x14ac:dyDescent="0.2">
      <c r="A1414">
        <v>2018</v>
      </c>
      <c r="B1414" t="s">
        <v>60</v>
      </c>
      <c r="C1414" t="s">
        <v>21</v>
      </c>
      <c r="D1414" s="1">
        <v>17099</v>
      </c>
      <c r="E1414" s="1">
        <v>90096</v>
      </c>
      <c r="F1414" s="2">
        <v>34221</v>
      </c>
    </row>
    <row r="1415" spans="1:6" x14ac:dyDescent="0.2">
      <c r="A1415">
        <v>2018</v>
      </c>
      <c r="B1415" t="s">
        <v>60</v>
      </c>
      <c r="C1415" t="s">
        <v>22</v>
      </c>
      <c r="D1415" s="1">
        <v>4645</v>
      </c>
      <c r="E1415" s="1">
        <v>21202</v>
      </c>
      <c r="F1415" s="2">
        <v>34491</v>
      </c>
    </row>
    <row r="1416" spans="1:6" x14ac:dyDescent="0.2">
      <c r="A1416">
        <v>2018</v>
      </c>
      <c r="B1416" t="s">
        <v>60</v>
      </c>
      <c r="C1416" t="s">
        <v>23</v>
      </c>
      <c r="D1416" s="1">
        <v>12996</v>
      </c>
      <c r="E1416" s="1">
        <v>75350</v>
      </c>
      <c r="F1416" s="2">
        <v>34075</v>
      </c>
    </row>
    <row r="1417" spans="1:6" x14ac:dyDescent="0.2">
      <c r="A1417">
        <v>2018</v>
      </c>
      <c r="B1417" t="s">
        <v>60</v>
      </c>
      <c r="C1417" t="s">
        <v>24</v>
      </c>
      <c r="D1417" s="1">
        <v>4285</v>
      </c>
      <c r="E1417" s="1">
        <v>18301</v>
      </c>
      <c r="F1417" s="2">
        <v>30293</v>
      </c>
    </row>
    <row r="1418" spans="1:6" x14ac:dyDescent="0.2">
      <c r="A1418">
        <v>2018</v>
      </c>
      <c r="B1418" t="s">
        <v>60</v>
      </c>
      <c r="C1418" t="s">
        <v>25</v>
      </c>
      <c r="D1418" s="1">
        <v>4614</v>
      </c>
      <c r="E1418" s="1">
        <v>25333</v>
      </c>
      <c r="F1418" s="2">
        <v>32212</v>
      </c>
    </row>
    <row r="1419" spans="1:6" x14ac:dyDescent="0.2">
      <c r="A1419">
        <v>2018</v>
      </c>
      <c r="B1419" t="s">
        <v>60</v>
      </c>
      <c r="C1419" t="s">
        <v>26</v>
      </c>
      <c r="D1419" s="1">
        <v>5080</v>
      </c>
      <c r="E1419" s="1">
        <v>34964</v>
      </c>
      <c r="F1419" s="2">
        <v>37484</v>
      </c>
    </row>
    <row r="1420" spans="1:6" x14ac:dyDescent="0.2">
      <c r="A1420">
        <v>2018</v>
      </c>
      <c r="B1420" t="s">
        <v>60</v>
      </c>
      <c r="C1420" t="s">
        <v>27</v>
      </c>
      <c r="D1420" s="1">
        <v>3934</v>
      </c>
      <c r="E1420" s="1">
        <v>20991</v>
      </c>
      <c r="F1420" s="2">
        <v>37927</v>
      </c>
    </row>
    <row r="1421" spans="1:6" x14ac:dyDescent="0.2">
      <c r="A1421">
        <v>2018</v>
      </c>
      <c r="B1421" t="s">
        <v>60</v>
      </c>
      <c r="C1421" t="s">
        <v>28</v>
      </c>
      <c r="D1421" s="1">
        <v>24105</v>
      </c>
      <c r="E1421" s="1">
        <v>135824</v>
      </c>
      <c r="F1421" s="2">
        <v>36518</v>
      </c>
    </row>
    <row r="1422" spans="1:6" x14ac:dyDescent="0.2">
      <c r="A1422">
        <v>2018</v>
      </c>
      <c r="B1422" t="s">
        <v>60</v>
      </c>
      <c r="C1422" t="s">
        <v>29</v>
      </c>
      <c r="D1422" s="1">
        <v>4073</v>
      </c>
      <c r="E1422" s="1">
        <v>20964</v>
      </c>
      <c r="F1422" s="2">
        <v>34365</v>
      </c>
    </row>
    <row r="1423" spans="1:6" x14ac:dyDescent="0.2">
      <c r="A1423">
        <v>2018</v>
      </c>
      <c r="B1423" t="s">
        <v>60</v>
      </c>
      <c r="C1423" t="s">
        <v>30</v>
      </c>
      <c r="D1423" s="1">
        <v>73275</v>
      </c>
      <c r="E1423" s="1">
        <v>370268</v>
      </c>
      <c r="F1423" s="2">
        <v>41910</v>
      </c>
    </row>
    <row r="1424" spans="1:6" x14ac:dyDescent="0.2">
      <c r="A1424">
        <v>2018</v>
      </c>
      <c r="B1424" t="s">
        <v>60</v>
      </c>
      <c r="C1424" t="s">
        <v>31</v>
      </c>
      <c r="D1424" s="1">
        <v>23444</v>
      </c>
      <c r="E1424" s="1">
        <v>109986</v>
      </c>
      <c r="F1424" s="2">
        <v>35102</v>
      </c>
    </row>
    <row r="1425" spans="1:6" x14ac:dyDescent="0.2">
      <c r="A1425">
        <v>2018</v>
      </c>
      <c r="B1425" t="s">
        <v>60</v>
      </c>
      <c r="C1425" t="s">
        <v>32</v>
      </c>
      <c r="D1425" s="1">
        <v>2051</v>
      </c>
      <c r="E1425" s="1">
        <v>11307</v>
      </c>
      <c r="F1425" s="2">
        <v>37216</v>
      </c>
    </row>
    <row r="1426" spans="1:6" x14ac:dyDescent="0.2">
      <c r="A1426">
        <v>2018</v>
      </c>
      <c r="B1426" t="s">
        <v>60</v>
      </c>
      <c r="C1426" t="s">
        <v>33</v>
      </c>
      <c r="D1426" s="1">
        <v>23542</v>
      </c>
      <c r="E1426" s="1">
        <v>156685</v>
      </c>
      <c r="F1426" s="2">
        <v>34001</v>
      </c>
    </row>
    <row r="1427" spans="1:6" x14ac:dyDescent="0.2">
      <c r="A1427">
        <v>2018</v>
      </c>
      <c r="B1427" t="s">
        <v>60</v>
      </c>
      <c r="C1427" t="s">
        <v>34</v>
      </c>
      <c r="D1427" s="1">
        <v>6640</v>
      </c>
      <c r="E1427" s="1">
        <v>36417</v>
      </c>
      <c r="F1427" s="2">
        <v>35221</v>
      </c>
    </row>
    <row r="1428" spans="1:6" x14ac:dyDescent="0.2">
      <c r="A1428">
        <v>2018</v>
      </c>
      <c r="B1428" t="s">
        <v>60</v>
      </c>
      <c r="C1428" t="s">
        <v>35</v>
      </c>
      <c r="D1428" s="1">
        <v>24302</v>
      </c>
      <c r="E1428" s="1">
        <v>77296</v>
      </c>
      <c r="F1428" s="2">
        <v>34031</v>
      </c>
    </row>
    <row r="1429" spans="1:6" x14ac:dyDescent="0.2">
      <c r="A1429">
        <v>2018</v>
      </c>
      <c r="B1429" t="s">
        <v>60</v>
      </c>
      <c r="C1429" t="s">
        <v>36</v>
      </c>
      <c r="D1429" s="1">
        <v>32530</v>
      </c>
      <c r="E1429" s="1">
        <v>199883</v>
      </c>
      <c r="F1429" s="2">
        <v>33988</v>
      </c>
    </row>
    <row r="1430" spans="1:6" x14ac:dyDescent="0.2">
      <c r="A1430">
        <v>2018</v>
      </c>
      <c r="B1430" t="s">
        <v>60</v>
      </c>
      <c r="C1430" t="s">
        <v>37</v>
      </c>
      <c r="D1430" s="1">
        <v>3459</v>
      </c>
      <c r="E1430" s="1">
        <v>17990</v>
      </c>
      <c r="F1430" s="2">
        <v>33322</v>
      </c>
    </row>
    <row r="1431" spans="1:6" x14ac:dyDescent="0.2">
      <c r="A1431">
        <v>2018</v>
      </c>
      <c r="B1431" t="s">
        <v>60</v>
      </c>
      <c r="C1431" t="s">
        <v>38</v>
      </c>
      <c r="D1431" s="1">
        <v>11329</v>
      </c>
      <c r="E1431" s="1">
        <v>53632</v>
      </c>
      <c r="F1431" s="2">
        <v>32985</v>
      </c>
    </row>
    <row r="1432" spans="1:6" x14ac:dyDescent="0.2">
      <c r="A1432">
        <v>2018</v>
      </c>
      <c r="B1432" t="s">
        <v>60</v>
      </c>
      <c r="C1432" t="s">
        <v>39</v>
      </c>
      <c r="D1432" s="1">
        <v>2201</v>
      </c>
      <c r="E1432" s="1">
        <v>11149</v>
      </c>
      <c r="F1432" s="2">
        <v>32874</v>
      </c>
    </row>
    <row r="1433" spans="1:6" x14ac:dyDescent="0.2">
      <c r="A1433">
        <v>2018</v>
      </c>
      <c r="B1433" t="s">
        <v>60</v>
      </c>
      <c r="C1433" t="s">
        <v>40</v>
      </c>
      <c r="D1433" s="1">
        <v>15494</v>
      </c>
      <c r="E1433" s="1">
        <v>78706</v>
      </c>
      <c r="F1433" s="2">
        <v>35137</v>
      </c>
    </row>
    <row r="1434" spans="1:6" x14ac:dyDescent="0.2">
      <c r="A1434">
        <v>2018</v>
      </c>
      <c r="B1434" t="s">
        <v>60</v>
      </c>
      <c r="C1434" t="s">
        <v>41</v>
      </c>
      <c r="D1434" s="1">
        <v>56598</v>
      </c>
      <c r="E1434" s="1">
        <v>334126</v>
      </c>
      <c r="F1434" s="2">
        <v>39429</v>
      </c>
    </row>
    <row r="1435" spans="1:6" x14ac:dyDescent="0.2">
      <c r="A1435">
        <v>2018</v>
      </c>
      <c r="B1435" t="s">
        <v>60</v>
      </c>
      <c r="C1435" t="s">
        <v>42</v>
      </c>
      <c r="D1435" s="1">
        <v>6320</v>
      </c>
      <c r="E1435" s="1">
        <v>36120</v>
      </c>
      <c r="F1435" s="2">
        <v>35627</v>
      </c>
    </row>
    <row r="1436" spans="1:6" x14ac:dyDescent="0.2">
      <c r="A1436">
        <v>2018</v>
      </c>
      <c r="B1436" t="s">
        <v>60</v>
      </c>
      <c r="C1436" t="s">
        <v>43</v>
      </c>
      <c r="D1436" s="1">
        <v>1954</v>
      </c>
      <c r="E1436" s="1">
        <v>8748</v>
      </c>
      <c r="F1436" s="2">
        <v>36288</v>
      </c>
    </row>
    <row r="1437" spans="1:6" x14ac:dyDescent="0.2">
      <c r="A1437">
        <v>2018</v>
      </c>
      <c r="B1437" t="s">
        <v>60</v>
      </c>
      <c r="C1437" t="s">
        <v>44</v>
      </c>
      <c r="D1437" s="1">
        <v>36204</v>
      </c>
      <c r="E1437" s="1">
        <v>145640</v>
      </c>
      <c r="F1437" s="2">
        <v>42804</v>
      </c>
    </row>
    <row r="1438" spans="1:6" x14ac:dyDescent="0.2">
      <c r="A1438">
        <v>2018</v>
      </c>
      <c r="B1438" t="s">
        <v>60</v>
      </c>
      <c r="C1438" t="s">
        <v>45</v>
      </c>
      <c r="D1438" s="1">
        <v>19893</v>
      </c>
      <c r="E1438" s="1">
        <v>99054</v>
      </c>
      <c r="F1438" s="2">
        <v>40310</v>
      </c>
    </row>
    <row r="1439" spans="1:6" x14ac:dyDescent="0.2">
      <c r="A1439">
        <v>2018</v>
      </c>
      <c r="B1439" t="s">
        <v>60</v>
      </c>
      <c r="C1439" t="s">
        <v>46</v>
      </c>
      <c r="D1439" s="1">
        <v>5536</v>
      </c>
      <c r="E1439" s="1">
        <v>19873</v>
      </c>
      <c r="F1439" s="2">
        <v>31425</v>
      </c>
    </row>
    <row r="1440" spans="1:6" x14ac:dyDescent="0.2">
      <c r="A1440">
        <v>2018</v>
      </c>
      <c r="B1440" t="s">
        <v>60</v>
      </c>
      <c r="C1440" t="s">
        <v>47</v>
      </c>
      <c r="D1440" s="1">
        <v>14009</v>
      </c>
      <c r="E1440" s="1">
        <v>84183</v>
      </c>
      <c r="F1440" s="2">
        <v>30593</v>
      </c>
    </row>
    <row r="1441" spans="1:6" x14ac:dyDescent="0.2">
      <c r="A1441">
        <v>2018</v>
      </c>
      <c r="B1441" t="s">
        <v>60</v>
      </c>
      <c r="C1441" t="s">
        <v>48</v>
      </c>
      <c r="D1441" s="1">
        <v>1664</v>
      </c>
      <c r="E1441" s="1">
        <v>7261</v>
      </c>
      <c r="F1441" s="2">
        <v>37155</v>
      </c>
    </row>
    <row r="1442" spans="1:6" x14ac:dyDescent="0.2">
      <c r="A1442">
        <v>2017</v>
      </c>
      <c r="B1442" t="s">
        <v>55</v>
      </c>
      <c r="C1442" t="s">
        <v>1</v>
      </c>
      <c r="D1442" s="1">
        <v>1815</v>
      </c>
      <c r="E1442" s="1">
        <v>17999</v>
      </c>
      <c r="F1442" s="2">
        <v>52748</v>
      </c>
    </row>
    <row r="1443" spans="1:6" x14ac:dyDescent="0.2">
      <c r="A1443">
        <v>2017</v>
      </c>
      <c r="B1443" t="s">
        <v>55</v>
      </c>
      <c r="C1443" t="s">
        <v>2</v>
      </c>
      <c r="D1443" s="1">
        <v>1257</v>
      </c>
      <c r="E1443" s="1">
        <v>37216</v>
      </c>
      <c r="F1443" s="2">
        <v>47116</v>
      </c>
    </row>
    <row r="1444" spans="1:6" x14ac:dyDescent="0.2">
      <c r="A1444">
        <v>2017</v>
      </c>
      <c r="B1444" t="s">
        <v>55</v>
      </c>
      <c r="C1444" t="s">
        <v>3</v>
      </c>
      <c r="D1444" s="1">
        <v>2551</v>
      </c>
      <c r="E1444" s="1">
        <v>16476</v>
      </c>
      <c r="F1444" s="2">
        <v>46191</v>
      </c>
    </row>
    <row r="1445" spans="1:6" x14ac:dyDescent="0.2">
      <c r="A1445">
        <v>2017</v>
      </c>
      <c r="B1445" t="s">
        <v>55</v>
      </c>
      <c r="C1445" t="s">
        <v>4</v>
      </c>
      <c r="D1445" s="1">
        <v>17021</v>
      </c>
      <c r="E1445" s="1">
        <v>441460</v>
      </c>
      <c r="F1445" s="2">
        <v>37249</v>
      </c>
    </row>
    <row r="1446" spans="1:6" x14ac:dyDescent="0.2">
      <c r="A1446">
        <v>2017</v>
      </c>
      <c r="B1446" t="s">
        <v>55</v>
      </c>
      <c r="C1446" t="s">
        <v>5</v>
      </c>
      <c r="D1446" s="1">
        <v>3202</v>
      </c>
      <c r="E1446" s="1">
        <v>43394</v>
      </c>
      <c r="F1446" s="2">
        <v>84161</v>
      </c>
    </row>
    <row r="1447" spans="1:6" x14ac:dyDescent="0.2">
      <c r="A1447">
        <v>2017</v>
      </c>
      <c r="B1447" t="s">
        <v>55</v>
      </c>
      <c r="C1447" t="s">
        <v>6</v>
      </c>
      <c r="D1447">
        <v>433</v>
      </c>
      <c r="E1447" s="1">
        <v>5305</v>
      </c>
      <c r="F1447" s="2">
        <v>40017</v>
      </c>
    </row>
    <row r="1448" spans="1:6" x14ac:dyDescent="0.2">
      <c r="A1448">
        <v>2017</v>
      </c>
      <c r="B1448" t="s">
        <v>55</v>
      </c>
      <c r="C1448" t="s">
        <v>7</v>
      </c>
      <c r="D1448">
        <v>177</v>
      </c>
      <c r="E1448" s="1">
        <v>1538</v>
      </c>
      <c r="F1448" s="2">
        <v>39651</v>
      </c>
    </row>
    <row r="1449" spans="1:6" x14ac:dyDescent="0.2">
      <c r="A1449">
        <v>2017</v>
      </c>
      <c r="B1449" t="s">
        <v>55</v>
      </c>
      <c r="C1449" t="s">
        <v>8</v>
      </c>
      <c r="D1449" s="1">
        <v>5285</v>
      </c>
      <c r="E1449" s="1">
        <v>75471</v>
      </c>
      <c r="F1449" s="2">
        <v>32773</v>
      </c>
    </row>
    <row r="1450" spans="1:6" x14ac:dyDescent="0.2">
      <c r="A1450">
        <v>2017</v>
      </c>
      <c r="B1450" t="s">
        <v>55</v>
      </c>
      <c r="C1450" t="s">
        <v>9</v>
      </c>
      <c r="D1450" s="1">
        <v>2594</v>
      </c>
      <c r="E1450" s="1">
        <v>29299</v>
      </c>
      <c r="F1450" s="2">
        <v>41048</v>
      </c>
    </row>
    <row r="1451" spans="1:6" x14ac:dyDescent="0.2">
      <c r="A1451">
        <v>2017</v>
      </c>
      <c r="B1451" t="s">
        <v>55</v>
      </c>
      <c r="C1451" t="s">
        <v>10</v>
      </c>
      <c r="D1451" s="1">
        <v>2448</v>
      </c>
      <c r="E1451" s="1">
        <v>26790</v>
      </c>
      <c r="F1451" s="2">
        <v>38417</v>
      </c>
    </row>
    <row r="1452" spans="1:6" x14ac:dyDescent="0.2">
      <c r="A1452">
        <v>2017</v>
      </c>
      <c r="B1452" t="s">
        <v>55</v>
      </c>
      <c r="C1452" t="s">
        <v>11</v>
      </c>
      <c r="D1452" s="1">
        <v>2730</v>
      </c>
      <c r="E1452" s="1">
        <v>26665</v>
      </c>
      <c r="F1452" s="2">
        <v>48549</v>
      </c>
    </row>
    <row r="1453" spans="1:6" x14ac:dyDescent="0.2">
      <c r="A1453">
        <v>2017</v>
      </c>
      <c r="B1453" t="s">
        <v>55</v>
      </c>
      <c r="C1453" t="s">
        <v>12</v>
      </c>
      <c r="D1453" s="1">
        <v>2183</v>
      </c>
      <c r="E1453" s="1">
        <v>21072</v>
      </c>
      <c r="F1453" s="2">
        <v>47269</v>
      </c>
    </row>
    <row r="1454" spans="1:6" x14ac:dyDescent="0.2">
      <c r="A1454">
        <v>2017</v>
      </c>
      <c r="B1454" t="s">
        <v>55</v>
      </c>
      <c r="C1454" t="s">
        <v>13</v>
      </c>
      <c r="D1454" s="1">
        <v>2766</v>
      </c>
      <c r="E1454" s="1">
        <v>22503</v>
      </c>
      <c r="F1454" s="2">
        <v>41388</v>
      </c>
    </row>
    <row r="1455" spans="1:6" x14ac:dyDescent="0.2">
      <c r="A1455">
        <v>2017</v>
      </c>
      <c r="B1455" t="s">
        <v>55</v>
      </c>
      <c r="C1455" t="s">
        <v>14</v>
      </c>
      <c r="D1455" s="1">
        <v>2686</v>
      </c>
      <c r="E1455" s="1">
        <v>19024</v>
      </c>
      <c r="F1455" s="2">
        <v>45105</v>
      </c>
    </row>
    <row r="1456" spans="1:6" x14ac:dyDescent="0.2">
      <c r="A1456">
        <v>2017</v>
      </c>
      <c r="B1456" t="s">
        <v>55</v>
      </c>
      <c r="C1456" t="s">
        <v>15</v>
      </c>
      <c r="D1456" s="1">
        <v>1584</v>
      </c>
      <c r="E1456" s="1">
        <v>18306</v>
      </c>
      <c r="F1456" s="2">
        <v>54943</v>
      </c>
    </row>
    <row r="1457" spans="1:6" x14ac:dyDescent="0.2">
      <c r="A1457">
        <v>2017</v>
      </c>
      <c r="B1457" t="s">
        <v>55</v>
      </c>
      <c r="C1457" t="s">
        <v>16</v>
      </c>
      <c r="D1457" s="1">
        <v>3082</v>
      </c>
      <c r="E1457" s="1">
        <v>42251</v>
      </c>
      <c r="F1457" s="2">
        <v>80128</v>
      </c>
    </row>
    <row r="1458" spans="1:6" x14ac:dyDescent="0.2">
      <c r="A1458">
        <v>2017</v>
      </c>
      <c r="B1458" t="s">
        <v>55</v>
      </c>
      <c r="C1458" t="s">
        <v>17</v>
      </c>
      <c r="D1458" s="1">
        <v>1370</v>
      </c>
      <c r="E1458" s="1">
        <v>6817</v>
      </c>
      <c r="F1458" s="2">
        <v>40118</v>
      </c>
    </row>
    <row r="1459" spans="1:6" x14ac:dyDescent="0.2">
      <c r="A1459">
        <v>2017</v>
      </c>
      <c r="B1459" t="s">
        <v>55</v>
      </c>
      <c r="C1459" t="s">
        <v>18</v>
      </c>
      <c r="D1459">
        <v>723</v>
      </c>
      <c r="E1459" s="1">
        <v>6432</v>
      </c>
      <c r="F1459" s="2">
        <v>42478</v>
      </c>
    </row>
    <row r="1460" spans="1:6" x14ac:dyDescent="0.2">
      <c r="A1460">
        <v>2017</v>
      </c>
      <c r="B1460" t="s">
        <v>55</v>
      </c>
      <c r="C1460" t="s">
        <v>19</v>
      </c>
      <c r="D1460" s="1">
        <v>1030</v>
      </c>
      <c r="E1460" s="1">
        <v>9290</v>
      </c>
      <c r="F1460" s="2">
        <v>61286</v>
      </c>
    </row>
    <row r="1461" spans="1:6" x14ac:dyDescent="0.2">
      <c r="A1461">
        <v>2017</v>
      </c>
      <c r="B1461" t="s">
        <v>55</v>
      </c>
      <c r="C1461" t="s">
        <v>20</v>
      </c>
      <c r="D1461" s="1">
        <v>3203</v>
      </c>
      <c r="E1461" s="1">
        <v>36801</v>
      </c>
      <c r="F1461" s="2">
        <v>38160</v>
      </c>
    </row>
    <row r="1462" spans="1:6" x14ac:dyDescent="0.2">
      <c r="A1462">
        <v>2017</v>
      </c>
      <c r="B1462" t="s">
        <v>55</v>
      </c>
      <c r="C1462" t="s">
        <v>21</v>
      </c>
      <c r="D1462" s="1">
        <v>2992</v>
      </c>
      <c r="E1462" s="1">
        <v>27804</v>
      </c>
      <c r="F1462" s="2">
        <v>47599</v>
      </c>
    </row>
    <row r="1463" spans="1:6" x14ac:dyDescent="0.2">
      <c r="A1463">
        <v>2017</v>
      </c>
      <c r="B1463" t="s">
        <v>55</v>
      </c>
      <c r="C1463" t="s">
        <v>22</v>
      </c>
      <c r="D1463" s="1">
        <v>2168</v>
      </c>
      <c r="E1463" s="1">
        <v>16360</v>
      </c>
      <c r="F1463" s="2">
        <v>45681</v>
      </c>
    </row>
    <row r="1464" spans="1:6" x14ac:dyDescent="0.2">
      <c r="A1464">
        <v>2017</v>
      </c>
      <c r="B1464" t="s">
        <v>55</v>
      </c>
      <c r="C1464" t="s">
        <v>23</v>
      </c>
      <c r="D1464" s="1">
        <v>1950</v>
      </c>
      <c r="E1464" s="1">
        <v>16365</v>
      </c>
      <c r="F1464" s="2">
        <v>42894</v>
      </c>
    </row>
    <row r="1465" spans="1:6" x14ac:dyDescent="0.2">
      <c r="A1465">
        <v>2017</v>
      </c>
      <c r="B1465" t="s">
        <v>55</v>
      </c>
      <c r="C1465" t="s">
        <v>24</v>
      </c>
      <c r="D1465" s="1">
        <v>1753</v>
      </c>
      <c r="E1465" s="1">
        <v>11976</v>
      </c>
      <c r="F1465" s="2">
        <v>64781</v>
      </c>
    </row>
    <row r="1466" spans="1:6" x14ac:dyDescent="0.2">
      <c r="A1466">
        <v>2017</v>
      </c>
      <c r="B1466" t="s">
        <v>55</v>
      </c>
      <c r="C1466" t="s">
        <v>25</v>
      </c>
      <c r="D1466" s="1">
        <v>2337</v>
      </c>
      <c r="E1466" s="1">
        <v>15500</v>
      </c>
      <c r="F1466" s="2">
        <v>39544</v>
      </c>
    </row>
    <row r="1467" spans="1:6" x14ac:dyDescent="0.2">
      <c r="A1467">
        <v>2017</v>
      </c>
      <c r="B1467" t="s">
        <v>55</v>
      </c>
      <c r="C1467" t="s">
        <v>26</v>
      </c>
      <c r="D1467">
        <v>612</v>
      </c>
      <c r="E1467" s="1">
        <v>17902</v>
      </c>
      <c r="F1467" s="2">
        <v>82999</v>
      </c>
    </row>
    <row r="1468" spans="1:6" x14ac:dyDescent="0.2">
      <c r="A1468">
        <v>2017</v>
      </c>
      <c r="B1468" t="s">
        <v>55</v>
      </c>
      <c r="C1468" t="s">
        <v>27</v>
      </c>
      <c r="D1468">
        <v>350</v>
      </c>
      <c r="E1468" s="1">
        <v>2556</v>
      </c>
      <c r="F1468" s="2">
        <v>41972</v>
      </c>
    </row>
    <row r="1469" spans="1:6" x14ac:dyDescent="0.2">
      <c r="A1469">
        <v>2017</v>
      </c>
      <c r="B1469" t="s">
        <v>55</v>
      </c>
      <c r="C1469" t="s">
        <v>28</v>
      </c>
      <c r="D1469" s="1">
        <v>1018</v>
      </c>
      <c r="E1469" s="1">
        <v>12853</v>
      </c>
      <c r="F1469" s="2">
        <v>37279</v>
      </c>
    </row>
    <row r="1470" spans="1:6" x14ac:dyDescent="0.2">
      <c r="A1470">
        <v>2017</v>
      </c>
      <c r="B1470" t="s">
        <v>55</v>
      </c>
      <c r="C1470" t="s">
        <v>29</v>
      </c>
      <c r="D1470" s="1">
        <v>1991</v>
      </c>
      <c r="E1470" s="1">
        <v>32275</v>
      </c>
      <c r="F1470" s="2">
        <v>59989</v>
      </c>
    </row>
    <row r="1471" spans="1:6" x14ac:dyDescent="0.2">
      <c r="A1471">
        <v>2017</v>
      </c>
      <c r="B1471" t="s">
        <v>55</v>
      </c>
      <c r="C1471" t="s">
        <v>30</v>
      </c>
      <c r="D1471" s="1">
        <v>3023</v>
      </c>
      <c r="E1471" s="1">
        <v>30834</v>
      </c>
      <c r="F1471" s="2">
        <v>39487</v>
      </c>
    </row>
    <row r="1472" spans="1:6" x14ac:dyDescent="0.2">
      <c r="A1472">
        <v>2017</v>
      </c>
      <c r="B1472" t="s">
        <v>55</v>
      </c>
      <c r="C1472" t="s">
        <v>31</v>
      </c>
      <c r="D1472" s="1">
        <v>3306</v>
      </c>
      <c r="E1472" s="1">
        <v>30981</v>
      </c>
      <c r="F1472" s="2">
        <v>37636</v>
      </c>
    </row>
    <row r="1473" spans="1:6" x14ac:dyDescent="0.2">
      <c r="A1473">
        <v>2017</v>
      </c>
      <c r="B1473" t="s">
        <v>55</v>
      </c>
      <c r="C1473" t="s">
        <v>32</v>
      </c>
      <c r="D1473" s="1">
        <v>1771</v>
      </c>
      <c r="E1473" s="1">
        <v>22394</v>
      </c>
      <c r="F1473" s="2">
        <v>89578</v>
      </c>
    </row>
    <row r="1474" spans="1:6" x14ac:dyDescent="0.2">
      <c r="A1474">
        <v>2017</v>
      </c>
      <c r="B1474" t="s">
        <v>55</v>
      </c>
      <c r="C1474" t="s">
        <v>33</v>
      </c>
      <c r="D1474" s="1">
        <v>2483</v>
      </c>
      <c r="E1474" s="1">
        <v>27504</v>
      </c>
      <c r="F1474" s="2">
        <v>48849</v>
      </c>
    </row>
    <row r="1475" spans="1:6" x14ac:dyDescent="0.2">
      <c r="A1475">
        <v>2017</v>
      </c>
      <c r="B1475" t="s">
        <v>55</v>
      </c>
      <c r="C1475" t="s">
        <v>34</v>
      </c>
      <c r="D1475" s="1">
        <v>4333</v>
      </c>
      <c r="E1475" s="1">
        <v>58716</v>
      </c>
      <c r="F1475" s="2">
        <v>88899</v>
      </c>
    </row>
    <row r="1476" spans="1:6" x14ac:dyDescent="0.2">
      <c r="A1476">
        <v>2017</v>
      </c>
      <c r="B1476" t="s">
        <v>55</v>
      </c>
      <c r="C1476" t="s">
        <v>35</v>
      </c>
      <c r="D1476" s="1">
        <v>4453</v>
      </c>
      <c r="E1476" s="1">
        <v>52439</v>
      </c>
      <c r="F1476" s="2">
        <v>35362</v>
      </c>
    </row>
    <row r="1477" spans="1:6" x14ac:dyDescent="0.2">
      <c r="A1477">
        <v>2017</v>
      </c>
      <c r="B1477" t="s">
        <v>55</v>
      </c>
      <c r="C1477" t="s">
        <v>36</v>
      </c>
      <c r="D1477" s="1">
        <v>3498</v>
      </c>
      <c r="E1477" s="1">
        <v>50197</v>
      </c>
      <c r="F1477" s="2">
        <v>63021</v>
      </c>
    </row>
    <row r="1478" spans="1:6" x14ac:dyDescent="0.2">
      <c r="A1478">
        <v>2017</v>
      </c>
      <c r="B1478" t="s">
        <v>55</v>
      </c>
      <c r="C1478" t="s">
        <v>38</v>
      </c>
      <c r="D1478" s="1">
        <v>1230</v>
      </c>
      <c r="E1478" s="1">
        <v>12432</v>
      </c>
      <c r="F1478" s="2">
        <v>40520</v>
      </c>
    </row>
    <row r="1479" spans="1:6" x14ac:dyDescent="0.2">
      <c r="A1479">
        <v>2017</v>
      </c>
      <c r="B1479" t="s">
        <v>55</v>
      </c>
      <c r="C1479" t="s">
        <v>39</v>
      </c>
      <c r="D1479" s="1">
        <v>1026</v>
      </c>
      <c r="E1479" s="1">
        <v>6646</v>
      </c>
      <c r="F1479" s="2">
        <v>41459</v>
      </c>
    </row>
    <row r="1480" spans="1:6" x14ac:dyDescent="0.2">
      <c r="A1480">
        <v>2017</v>
      </c>
      <c r="B1480" t="s">
        <v>55</v>
      </c>
      <c r="C1480" t="s">
        <v>40</v>
      </c>
      <c r="D1480" s="1">
        <v>1071</v>
      </c>
      <c r="E1480" s="1">
        <v>10750</v>
      </c>
      <c r="F1480" s="2">
        <v>43908</v>
      </c>
    </row>
    <row r="1481" spans="1:6" x14ac:dyDescent="0.2">
      <c r="A1481">
        <v>2017</v>
      </c>
      <c r="B1481" t="s">
        <v>55</v>
      </c>
      <c r="C1481" t="s">
        <v>41</v>
      </c>
      <c r="D1481" s="1">
        <v>19580</v>
      </c>
      <c r="E1481" s="1">
        <v>281110</v>
      </c>
      <c r="F1481" s="2">
        <v>107415</v>
      </c>
    </row>
    <row r="1482" spans="1:6" x14ac:dyDescent="0.2">
      <c r="A1482">
        <v>2017</v>
      </c>
      <c r="B1482" t="s">
        <v>55</v>
      </c>
      <c r="C1482" t="s">
        <v>42</v>
      </c>
      <c r="D1482" s="1">
        <v>1034</v>
      </c>
      <c r="E1482" s="1">
        <v>14217</v>
      </c>
      <c r="F1482" s="2">
        <v>59120</v>
      </c>
    </row>
    <row r="1483" spans="1:6" x14ac:dyDescent="0.2">
      <c r="A1483">
        <v>2017</v>
      </c>
      <c r="B1483" t="s">
        <v>55</v>
      </c>
      <c r="C1483" t="s">
        <v>43</v>
      </c>
      <c r="D1483">
        <v>551</v>
      </c>
      <c r="E1483" s="1">
        <v>3901</v>
      </c>
      <c r="F1483" s="2">
        <v>37223</v>
      </c>
    </row>
    <row r="1484" spans="1:6" x14ac:dyDescent="0.2">
      <c r="A1484">
        <v>2017</v>
      </c>
      <c r="B1484" t="s">
        <v>55</v>
      </c>
      <c r="C1484" t="s">
        <v>44</v>
      </c>
      <c r="D1484" s="1">
        <v>2061</v>
      </c>
      <c r="E1484" s="1">
        <v>19558</v>
      </c>
      <c r="F1484" s="2">
        <v>44371</v>
      </c>
    </row>
    <row r="1485" spans="1:6" x14ac:dyDescent="0.2">
      <c r="A1485">
        <v>2017</v>
      </c>
      <c r="B1485" t="s">
        <v>55</v>
      </c>
      <c r="C1485" t="s">
        <v>45</v>
      </c>
      <c r="D1485" s="1">
        <v>7493</v>
      </c>
      <c r="E1485" s="1">
        <v>107674</v>
      </c>
      <c r="F1485" s="2">
        <v>32082</v>
      </c>
    </row>
    <row r="1486" spans="1:6" x14ac:dyDescent="0.2">
      <c r="A1486">
        <v>2017</v>
      </c>
      <c r="B1486" t="s">
        <v>55</v>
      </c>
      <c r="C1486" t="s">
        <v>46</v>
      </c>
      <c r="D1486" s="1">
        <v>1221</v>
      </c>
      <c r="E1486" s="1">
        <v>22793</v>
      </c>
      <c r="F1486" s="2">
        <v>76848</v>
      </c>
    </row>
    <row r="1487" spans="1:6" x14ac:dyDescent="0.2">
      <c r="A1487">
        <v>2017</v>
      </c>
      <c r="B1487" t="s">
        <v>55</v>
      </c>
      <c r="C1487" t="s">
        <v>47</v>
      </c>
      <c r="D1487" s="1">
        <v>2865</v>
      </c>
      <c r="E1487" s="1">
        <v>31986</v>
      </c>
      <c r="F1487" s="2">
        <v>37981</v>
      </c>
    </row>
    <row r="1488" spans="1:6" x14ac:dyDescent="0.2">
      <c r="A1488">
        <v>2017</v>
      </c>
      <c r="B1488" t="s">
        <v>55</v>
      </c>
      <c r="C1488" t="s">
        <v>48</v>
      </c>
      <c r="D1488" s="1">
        <v>1442</v>
      </c>
      <c r="E1488" s="1">
        <v>22390</v>
      </c>
      <c r="F1488" s="2">
        <v>81163</v>
      </c>
    </row>
    <row r="1489" spans="1:6" x14ac:dyDescent="0.2">
      <c r="A1489">
        <v>2017</v>
      </c>
      <c r="B1489" t="s">
        <v>51</v>
      </c>
      <c r="C1489" t="s">
        <v>1</v>
      </c>
      <c r="D1489" s="1">
        <v>9645</v>
      </c>
      <c r="E1489" s="1">
        <v>85262</v>
      </c>
      <c r="F1489" s="2">
        <v>52230</v>
      </c>
    </row>
    <row r="1490" spans="1:6" x14ac:dyDescent="0.2">
      <c r="A1490">
        <v>2017</v>
      </c>
      <c r="B1490" t="s">
        <v>51</v>
      </c>
      <c r="C1490" t="s">
        <v>2</v>
      </c>
      <c r="D1490" s="1">
        <v>11368</v>
      </c>
      <c r="E1490" s="1">
        <v>144747</v>
      </c>
      <c r="F1490" s="2">
        <v>53440</v>
      </c>
    </row>
    <row r="1491" spans="1:6" x14ac:dyDescent="0.2">
      <c r="A1491">
        <v>2017</v>
      </c>
      <c r="B1491" t="s">
        <v>51</v>
      </c>
      <c r="C1491" t="s">
        <v>3</v>
      </c>
      <c r="D1491" s="1">
        <v>6817</v>
      </c>
      <c r="E1491" s="1">
        <v>51130</v>
      </c>
      <c r="F1491" s="2">
        <v>47283</v>
      </c>
    </row>
    <row r="1492" spans="1:6" x14ac:dyDescent="0.2">
      <c r="A1492">
        <v>2017</v>
      </c>
      <c r="B1492" t="s">
        <v>51</v>
      </c>
      <c r="C1492" t="s">
        <v>4</v>
      </c>
      <c r="D1492" s="1">
        <v>72972</v>
      </c>
      <c r="E1492" s="1">
        <v>805942</v>
      </c>
      <c r="F1492" s="2">
        <v>67561</v>
      </c>
    </row>
    <row r="1493" spans="1:6" x14ac:dyDescent="0.2">
      <c r="A1493">
        <v>2017</v>
      </c>
      <c r="B1493" t="s">
        <v>51</v>
      </c>
      <c r="C1493" t="s">
        <v>5</v>
      </c>
      <c r="D1493" s="1">
        <v>19243</v>
      </c>
      <c r="E1493" s="1">
        <v>163473</v>
      </c>
      <c r="F1493" s="2">
        <v>59444</v>
      </c>
    </row>
    <row r="1494" spans="1:6" x14ac:dyDescent="0.2">
      <c r="A1494">
        <v>2017</v>
      </c>
      <c r="B1494" t="s">
        <v>51</v>
      </c>
      <c r="C1494" t="s">
        <v>6</v>
      </c>
      <c r="D1494" s="1">
        <v>9351</v>
      </c>
      <c r="E1494" s="1">
        <v>58327</v>
      </c>
      <c r="F1494" s="2">
        <v>68641</v>
      </c>
    </row>
    <row r="1495" spans="1:6" x14ac:dyDescent="0.2">
      <c r="A1495">
        <v>2017</v>
      </c>
      <c r="B1495" t="s">
        <v>51</v>
      </c>
      <c r="C1495" t="s">
        <v>7</v>
      </c>
      <c r="D1495" s="1">
        <v>2777</v>
      </c>
      <c r="E1495" s="1">
        <v>21591</v>
      </c>
      <c r="F1495" s="2">
        <v>59040</v>
      </c>
    </row>
    <row r="1496" spans="1:6" x14ac:dyDescent="0.2">
      <c r="A1496">
        <v>2017</v>
      </c>
      <c r="B1496" t="s">
        <v>51</v>
      </c>
      <c r="C1496" t="s">
        <v>8</v>
      </c>
      <c r="D1496" s="1">
        <v>67384</v>
      </c>
      <c r="E1496" s="1">
        <v>503704</v>
      </c>
      <c r="F1496" s="2">
        <v>49256</v>
      </c>
    </row>
    <row r="1497" spans="1:6" x14ac:dyDescent="0.2">
      <c r="A1497">
        <v>2017</v>
      </c>
      <c r="B1497" t="s">
        <v>51</v>
      </c>
      <c r="C1497" t="s">
        <v>9</v>
      </c>
      <c r="D1497" s="1">
        <v>20135</v>
      </c>
      <c r="E1497" s="1">
        <v>182259</v>
      </c>
      <c r="F1497" s="2">
        <v>58213</v>
      </c>
    </row>
    <row r="1498" spans="1:6" x14ac:dyDescent="0.2">
      <c r="A1498">
        <v>2017</v>
      </c>
      <c r="B1498" t="s">
        <v>51</v>
      </c>
      <c r="C1498" t="s">
        <v>10</v>
      </c>
      <c r="D1498" s="1">
        <v>7660</v>
      </c>
      <c r="E1498" s="1">
        <v>42668</v>
      </c>
      <c r="F1498" s="2">
        <v>42865</v>
      </c>
    </row>
    <row r="1499" spans="1:6" x14ac:dyDescent="0.2">
      <c r="A1499">
        <v>2017</v>
      </c>
      <c r="B1499" t="s">
        <v>51</v>
      </c>
      <c r="C1499" t="s">
        <v>11</v>
      </c>
      <c r="D1499" s="1">
        <v>31422</v>
      </c>
      <c r="E1499" s="1">
        <v>220019</v>
      </c>
      <c r="F1499" s="2">
        <v>70893</v>
      </c>
    </row>
    <row r="1500" spans="1:6" x14ac:dyDescent="0.2">
      <c r="A1500">
        <v>2017</v>
      </c>
      <c r="B1500" t="s">
        <v>51</v>
      </c>
      <c r="C1500" t="s">
        <v>12</v>
      </c>
      <c r="D1500" s="1">
        <v>14839</v>
      </c>
      <c r="E1500" s="1">
        <v>138040</v>
      </c>
      <c r="F1500" s="2">
        <v>57099</v>
      </c>
    </row>
    <row r="1501" spans="1:6" x14ac:dyDescent="0.2">
      <c r="A1501">
        <v>2017</v>
      </c>
      <c r="B1501" t="s">
        <v>51</v>
      </c>
      <c r="C1501" t="s">
        <v>13</v>
      </c>
      <c r="D1501" s="1">
        <v>9417</v>
      </c>
      <c r="E1501" s="1">
        <v>76086</v>
      </c>
      <c r="F1501" s="2">
        <v>55415</v>
      </c>
    </row>
    <row r="1502" spans="1:6" x14ac:dyDescent="0.2">
      <c r="A1502">
        <v>2017</v>
      </c>
      <c r="B1502" t="s">
        <v>51</v>
      </c>
      <c r="C1502" t="s">
        <v>14</v>
      </c>
      <c r="D1502" s="1">
        <v>7584</v>
      </c>
      <c r="E1502" s="1">
        <v>60238</v>
      </c>
      <c r="F1502" s="2">
        <v>52807</v>
      </c>
    </row>
    <row r="1503" spans="1:6" x14ac:dyDescent="0.2">
      <c r="A1503">
        <v>2017</v>
      </c>
      <c r="B1503" t="s">
        <v>51</v>
      </c>
      <c r="C1503" t="s">
        <v>15</v>
      </c>
      <c r="D1503" s="1">
        <v>9339</v>
      </c>
      <c r="E1503" s="1">
        <v>77332</v>
      </c>
      <c r="F1503" s="2">
        <v>53194</v>
      </c>
    </row>
    <row r="1504" spans="1:6" x14ac:dyDescent="0.2">
      <c r="A1504">
        <v>2017</v>
      </c>
      <c r="B1504" t="s">
        <v>51</v>
      </c>
      <c r="C1504" t="s">
        <v>16</v>
      </c>
      <c r="D1504" s="1">
        <v>10825</v>
      </c>
      <c r="E1504" s="1">
        <v>147021</v>
      </c>
      <c r="F1504" s="2">
        <v>61781</v>
      </c>
    </row>
    <row r="1505" spans="1:6" x14ac:dyDescent="0.2">
      <c r="A1505">
        <v>2017</v>
      </c>
      <c r="B1505" t="s">
        <v>51</v>
      </c>
      <c r="C1505" t="s">
        <v>17</v>
      </c>
      <c r="D1505" s="1">
        <v>5502</v>
      </c>
      <c r="E1505" s="1">
        <v>28253</v>
      </c>
      <c r="F1505" s="2">
        <v>47930</v>
      </c>
    </row>
    <row r="1506" spans="1:6" x14ac:dyDescent="0.2">
      <c r="A1506">
        <v>2017</v>
      </c>
      <c r="B1506" t="s">
        <v>51</v>
      </c>
      <c r="C1506" t="s">
        <v>18</v>
      </c>
      <c r="D1506" s="1">
        <v>16463</v>
      </c>
      <c r="E1506" s="1">
        <v>162140</v>
      </c>
      <c r="F1506" s="2">
        <v>65027</v>
      </c>
    </row>
    <row r="1507" spans="1:6" x14ac:dyDescent="0.2">
      <c r="A1507">
        <v>2017</v>
      </c>
      <c r="B1507" t="s">
        <v>51</v>
      </c>
      <c r="C1507" t="s">
        <v>19</v>
      </c>
      <c r="D1507" s="1">
        <v>21055</v>
      </c>
      <c r="E1507" s="1">
        <v>152131</v>
      </c>
      <c r="F1507" s="2">
        <v>75405</v>
      </c>
    </row>
    <row r="1508" spans="1:6" x14ac:dyDescent="0.2">
      <c r="A1508">
        <v>2017</v>
      </c>
      <c r="B1508" t="s">
        <v>51</v>
      </c>
      <c r="C1508" t="s">
        <v>20</v>
      </c>
      <c r="D1508" s="1">
        <v>19544</v>
      </c>
      <c r="E1508" s="1">
        <v>161903</v>
      </c>
      <c r="F1508" s="2">
        <v>61511</v>
      </c>
    </row>
    <row r="1509" spans="1:6" x14ac:dyDescent="0.2">
      <c r="A1509">
        <v>2017</v>
      </c>
      <c r="B1509" t="s">
        <v>51</v>
      </c>
      <c r="C1509" t="s">
        <v>21</v>
      </c>
      <c r="D1509" s="1">
        <v>15746</v>
      </c>
      <c r="E1509" s="1">
        <v>119642</v>
      </c>
      <c r="F1509" s="2">
        <v>65464</v>
      </c>
    </row>
    <row r="1510" spans="1:6" x14ac:dyDescent="0.2">
      <c r="A1510">
        <v>2017</v>
      </c>
      <c r="B1510" t="s">
        <v>51</v>
      </c>
      <c r="C1510" t="s">
        <v>22</v>
      </c>
      <c r="D1510" s="1">
        <v>5670</v>
      </c>
      <c r="E1510" s="1">
        <v>43467</v>
      </c>
      <c r="F1510" s="2">
        <v>48782</v>
      </c>
    </row>
    <row r="1511" spans="1:6" x14ac:dyDescent="0.2">
      <c r="A1511">
        <v>2017</v>
      </c>
      <c r="B1511" t="s">
        <v>51</v>
      </c>
      <c r="C1511" t="s">
        <v>23</v>
      </c>
      <c r="D1511" s="1">
        <v>15141</v>
      </c>
      <c r="E1511" s="1">
        <v>123034</v>
      </c>
      <c r="F1511" s="2">
        <v>57823</v>
      </c>
    </row>
    <row r="1512" spans="1:6" x14ac:dyDescent="0.2">
      <c r="A1512">
        <v>2017</v>
      </c>
      <c r="B1512" t="s">
        <v>51</v>
      </c>
      <c r="C1512" t="s">
        <v>24</v>
      </c>
      <c r="D1512" s="1">
        <v>6287</v>
      </c>
      <c r="E1512" s="1">
        <v>27712</v>
      </c>
      <c r="F1512" s="2">
        <v>50369</v>
      </c>
    </row>
    <row r="1513" spans="1:6" x14ac:dyDescent="0.2">
      <c r="A1513">
        <v>2017</v>
      </c>
      <c r="B1513" t="s">
        <v>51</v>
      </c>
      <c r="C1513" t="s">
        <v>25</v>
      </c>
      <c r="D1513" s="1">
        <v>7053</v>
      </c>
      <c r="E1513" s="1">
        <v>51174</v>
      </c>
      <c r="F1513" s="2">
        <v>49634</v>
      </c>
    </row>
    <row r="1514" spans="1:6" x14ac:dyDescent="0.2">
      <c r="A1514">
        <v>2017</v>
      </c>
      <c r="B1514" t="s">
        <v>51</v>
      </c>
      <c r="C1514" t="s">
        <v>26</v>
      </c>
      <c r="D1514" s="1">
        <v>5859</v>
      </c>
      <c r="E1514" s="1">
        <v>82998</v>
      </c>
      <c r="F1514" s="2">
        <v>58071</v>
      </c>
    </row>
    <row r="1515" spans="1:6" x14ac:dyDescent="0.2">
      <c r="A1515">
        <v>2017</v>
      </c>
      <c r="B1515" t="s">
        <v>51</v>
      </c>
      <c r="C1515" t="s">
        <v>27</v>
      </c>
      <c r="D1515" s="1">
        <v>4363</v>
      </c>
      <c r="E1515" s="1">
        <v>26466</v>
      </c>
      <c r="F1515" s="2">
        <v>61497</v>
      </c>
    </row>
    <row r="1516" spans="1:6" x14ac:dyDescent="0.2">
      <c r="A1516">
        <v>2017</v>
      </c>
      <c r="B1516" t="s">
        <v>51</v>
      </c>
      <c r="C1516" t="s">
        <v>28</v>
      </c>
      <c r="D1516" s="1">
        <v>21672</v>
      </c>
      <c r="E1516" s="1">
        <v>154907</v>
      </c>
      <c r="F1516" s="2">
        <v>71145</v>
      </c>
    </row>
    <row r="1517" spans="1:6" x14ac:dyDescent="0.2">
      <c r="A1517">
        <v>2017</v>
      </c>
      <c r="B1517" t="s">
        <v>51</v>
      </c>
      <c r="C1517" t="s">
        <v>29</v>
      </c>
      <c r="D1517" s="1">
        <v>5141</v>
      </c>
      <c r="E1517" s="1">
        <v>45511</v>
      </c>
      <c r="F1517" s="2">
        <v>46369</v>
      </c>
    </row>
    <row r="1518" spans="1:6" x14ac:dyDescent="0.2">
      <c r="A1518">
        <v>2017</v>
      </c>
      <c r="B1518" t="s">
        <v>51</v>
      </c>
      <c r="C1518" t="s">
        <v>30</v>
      </c>
      <c r="D1518" s="1">
        <v>50064</v>
      </c>
      <c r="E1518" s="1">
        <v>386615</v>
      </c>
      <c r="F1518" s="2">
        <v>71408</v>
      </c>
    </row>
    <row r="1519" spans="1:6" x14ac:dyDescent="0.2">
      <c r="A1519">
        <v>2017</v>
      </c>
      <c r="B1519" t="s">
        <v>51</v>
      </c>
      <c r="C1519" t="s">
        <v>31</v>
      </c>
      <c r="D1519" s="1">
        <v>26057</v>
      </c>
      <c r="E1519" s="1">
        <v>208662</v>
      </c>
      <c r="F1519" s="2">
        <v>52372</v>
      </c>
    </row>
    <row r="1520" spans="1:6" x14ac:dyDescent="0.2">
      <c r="A1520">
        <v>2017</v>
      </c>
      <c r="B1520" t="s">
        <v>51</v>
      </c>
      <c r="C1520" t="s">
        <v>32</v>
      </c>
      <c r="D1520" s="1">
        <v>4035</v>
      </c>
      <c r="E1520" s="1">
        <v>26732</v>
      </c>
      <c r="F1520" s="2">
        <v>63029</v>
      </c>
    </row>
    <row r="1521" spans="1:6" x14ac:dyDescent="0.2">
      <c r="A1521">
        <v>2017</v>
      </c>
      <c r="B1521" t="s">
        <v>51</v>
      </c>
      <c r="C1521" t="s">
        <v>33</v>
      </c>
      <c r="D1521" s="1">
        <v>23022</v>
      </c>
      <c r="E1521" s="1">
        <v>217025</v>
      </c>
      <c r="F1521" s="2">
        <v>60831</v>
      </c>
    </row>
    <row r="1522" spans="1:6" x14ac:dyDescent="0.2">
      <c r="A1522">
        <v>2017</v>
      </c>
      <c r="B1522" t="s">
        <v>51</v>
      </c>
      <c r="C1522" t="s">
        <v>34</v>
      </c>
      <c r="D1522" s="1">
        <v>9823</v>
      </c>
      <c r="E1522" s="1">
        <v>77247</v>
      </c>
      <c r="F1522" s="2">
        <v>50585</v>
      </c>
    </row>
    <row r="1523" spans="1:6" x14ac:dyDescent="0.2">
      <c r="A1523">
        <v>2017</v>
      </c>
      <c r="B1523" t="s">
        <v>51</v>
      </c>
      <c r="C1523" t="s">
        <v>35</v>
      </c>
      <c r="D1523" s="1">
        <v>13468</v>
      </c>
      <c r="E1523" s="1">
        <v>96991</v>
      </c>
      <c r="F1523" s="2">
        <v>57987</v>
      </c>
    </row>
    <row r="1524" spans="1:6" x14ac:dyDescent="0.2">
      <c r="A1524">
        <v>2017</v>
      </c>
      <c r="B1524" t="s">
        <v>51</v>
      </c>
      <c r="C1524" t="s">
        <v>36</v>
      </c>
      <c r="D1524" s="1">
        <v>28397</v>
      </c>
      <c r="E1524" s="1">
        <v>248932</v>
      </c>
      <c r="F1524" s="2">
        <v>64769</v>
      </c>
    </row>
    <row r="1525" spans="1:6" x14ac:dyDescent="0.2">
      <c r="A1525">
        <v>2017</v>
      </c>
      <c r="B1525" t="s">
        <v>51</v>
      </c>
      <c r="C1525" t="s">
        <v>38</v>
      </c>
      <c r="D1525" s="1">
        <v>11635</v>
      </c>
      <c r="E1525" s="1">
        <v>100817</v>
      </c>
      <c r="F1525" s="2">
        <v>53542</v>
      </c>
    </row>
    <row r="1526" spans="1:6" x14ac:dyDescent="0.2">
      <c r="A1526">
        <v>2017</v>
      </c>
      <c r="B1526" t="s">
        <v>51</v>
      </c>
      <c r="C1526" t="s">
        <v>39</v>
      </c>
      <c r="D1526" s="1">
        <v>3883</v>
      </c>
      <c r="E1526" s="1">
        <v>22351</v>
      </c>
      <c r="F1526" s="2">
        <v>47385</v>
      </c>
    </row>
    <row r="1527" spans="1:6" x14ac:dyDescent="0.2">
      <c r="A1527">
        <v>2017</v>
      </c>
      <c r="B1527" t="s">
        <v>51</v>
      </c>
      <c r="C1527" t="s">
        <v>40</v>
      </c>
      <c r="D1527" s="1">
        <v>11745</v>
      </c>
      <c r="E1527" s="1">
        <v>119968</v>
      </c>
      <c r="F1527" s="2">
        <v>56642</v>
      </c>
    </row>
    <row r="1528" spans="1:6" x14ac:dyDescent="0.2">
      <c r="A1528">
        <v>2017</v>
      </c>
      <c r="B1528" t="s">
        <v>51</v>
      </c>
      <c r="C1528" t="s">
        <v>41</v>
      </c>
      <c r="D1528" s="1">
        <v>49310</v>
      </c>
      <c r="E1528" s="1">
        <v>711119</v>
      </c>
      <c r="F1528" s="2">
        <v>63219</v>
      </c>
    </row>
    <row r="1529" spans="1:6" x14ac:dyDescent="0.2">
      <c r="A1529">
        <v>2017</v>
      </c>
      <c r="B1529" t="s">
        <v>51</v>
      </c>
      <c r="C1529" t="s">
        <v>42</v>
      </c>
      <c r="D1529" s="1">
        <v>10886</v>
      </c>
      <c r="E1529" s="1">
        <v>97495</v>
      </c>
      <c r="F1529" s="2">
        <v>49132</v>
      </c>
    </row>
    <row r="1530" spans="1:6" x14ac:dyDescent="0.2">
      <c r="A1530">
        <v>2017</v>
      </c>
      <c r="B1530" t="s">
        <v>51</v>
      </c>
      <c r="C1530" t="s">
        <v>43</v>
      </c>
      <c r="D1530" s="1">
        <v>2865</v>
      </c>
      <c r="E1530" s="1">
        <v>15187</v>
      </c>
      <c r="F1530" s="2">
        <v>50125</v>
      </c>
    </row>
    <row r="1531" spans="1:6" x14ac:dyDescent="0.2">
      <c r="A1531">
        <v>2017</v>
      </c>
      <c r="B1531" t="s">
        <v>51</v>
      </c>
      <c r="C1531" t="s">
        <v>44</v>
      </c>
      <c r="D1531" s="1">
        <v>21256</v>
      </c>
      <c r="E1531" s="1">
        <v>192576</v>
      </c>
      <c r="F1531" s="2">
        <v>56166</v>
      </c>
    </row>
    <row r="1532" spans="1:6" x14ac:dyDescent="0.2">
      <c r="A1532">
        <v>2017</v>
      </c>
      <c r="B1532" t="s">
        <v>51</v>
      </c>
      <c r="C1532" t="s">
        <v>45</v>
      </c>
      <c r="D1532" s="1">
        <v>25279</v>
      </c>
      <c r="E1532" s="1">
        <v>187247</v>
      </c>
      <c r="F1532" s="2">
        <v>61249</v>
      </c>
    </row>
    <row r="1533" spans="1:6" x14ac:dyDescent="0.2">
      <c r="A1533">
        <v>2017</v>
      </c>
      <c r="B1533" t="s">
        <v>51</v>
      </c>
      <c r="C1533" t="s">
        <v>46</v>
      </c>
      <c r="D1533" s="1">
        <v>4402</v>
      </c>
      <c r="E1533" s="1">
        <v>31522</v>
      </c>
      <c r="F1533" s="2">
        <v>57987</v>
      </c>
    </row>
    <row r="1534" spans="1:6" x14ac:dyDescent="0.2">
      <c r="A1534">
        <v>2017</v>
      </c>
      <c r="B1534" t="s">
        <v>51</v>
      </c>
      <c r="C1534" t="s">
        <v>47</v>
      </c>
      <c r="D1534" s="1">
        <v>14158</v>
      </c>
      <c r="E1534" s="1">
        <v>117226</v>
      </c>
      <c r="F1534" s="2">
        <v>60136</v>
      </c>
    </row>
    <row r="1535" spans="1:6" x14ac:dyDescent="0.2">
      <c r="A1535">
        <v>2017</v>
      </c>
      <c r="B1535" t="s">
        <v>51</v>
      </c>
      <c r="C1535" t="s">
        <v>48</v>
      </c>
      <c r="D1535" s="1">
        <v>3427</v>
      </c>
      <c r="E1535" s="1">
        <v>19573</v>
      </c>
      <c r="F1535" s="2">
        <v>50877</v>
      </c>
    </row>
    <row r="1536" spans="1:6" x14ac:dyDescent="0.2">
      <c r="A1536">
        <v>2017</v>
      </c>
      <c r="B1536" t="s">
        <v>52</v>
      </c>
      <c r="C1536" t="s">
        <v>1</v>
      </c>
      <c r="D1536" s="1">
        <v>5447</v>
      </c>
      <c r="E1536" s="1">
        <v>263487</v>
      </c>
      <c r="F1536" s="2">
        <v>55197</v>
      </c>
    </row>
    <row r="1537" spans="1:6" x14ac:dyDescent="0.2">
      <c r="A1537">
        <v>2017</v>
      </c>
      <c r="B1537" t="s">
        <v>52</v>
      </c>
      <c r="C1537" t="s">
        <v>2</v>
      </c>
      <c r="D1537" s="1">
        <v>4657</v>
      </c>
      <c r="E1537" s="1">
        <v>162399</v>
      </c>
      <c r="F1537" s="2">
        <v>73528</v>
      </c>
    </row>
    <row r="1538" spans="1:6" x14ac:dyDescent="0.2">
      <c r="A1538">
        <v>2017</v>
      </c>
      <c r="B1538" t="s">
        <v>52</v>
      </c>
      <c r="C1538" t="s">
        <v>3</v>
      </c>
      <c r="D1538" s="1">
        <v>2928</v>
      </c>
      <c r="E1538" s="1">
        <v>157305</v>
      </c>
      <c r="F1538" s="2">
        <v>46766</v>
      </c>
    </row>
    <row r="1539" spans="1:6" x14ac:dyDescent="0.2">
      <c r="A1539">
        <v>2017</v>
      </c>
      <c r="B1539" t="s">
        <v>52</v>
      </c>
      <c r="C1539" t="s">
        <v>4</v>
      </c>
      <c r="D1539" s="1">
        <v>42215</v>
      </c>
      <c r="E1539" s="1">
        <v>1303550</v>
      </c>
      <c r="F1539" s="2">
        <v>92246</v>
      </c>
    </row>
    <row r="1540" spans="1:6" x14ac:dyDescent="0.2">
      <c r="A1540">
        <v>2017</v>
      </c>
      <c r="B1540" t="s">
        <v>52</v>
      </c>
      <c r="C1540" t="s">
        <v>5</v>
      </c>
      <c r="D1540" s="1">
        <v>5750</v>
      </c>
      <c r="E1540" s="1">
        <v>144067</v>
      </c>
      <c r="F1540" s="2">
        <v>69446</v>
      </c>
    </row>
    <row r="1541" spans="1:6" x14ac:dyDescent="0.2">
      <c r="A1541">
        <v>2017</v>
      </c>
      <c r="B1541" t="s">
        <v>52</v>
      </c>
      <c r="C1541" t="s">
        <v>6</v>
      </c>
      <c r="D1541" s="1">
        <v>4460</v>
      </c>
      <c r="E1541" s="1">
        <v>158891</v>
      </c>
      <c r="F1541" s="2">
        <v>81864</v>
      </c>
    </row>
    <row r="1542" spans="1:6" x14ac:dyDescent="0.2">
      <c r="A1542">
        <v>2017</v>
      </c>
      <c r="B1542" t="s">
        <v>52</v>
      </c>
      <c r="C1542" t="s">
        <v>7</v>
      </c>
      <c r="D1542">
        <v>688</v>
      </c>
      <c r="E1542" s="1">
        <v>25928</v>
      </c>
      <c r="F1542" s="2">
        <v>62417</v>
      </c>
    </row>
    <row r="1543" spans="1:6" x14ac:dyDescent="0.2">
      <c r="A1543">
        <v>2017</v>
      </c>
      <c r="B1543" t="s">
        <v>52</v>
      </c>
      <c r="C1543" t="s">
        <v>8</v>
      </c>
      <c r="D1543" s="1">
        <v>20513</v>
      </c>
      <c r="E1543" s="1">
        <v>363137</v>
      </c>
      <c r="F1543" s="2">
        <v>59389</v>
      </c>
    </row>
    <row r="1544" spans="1:6" x14ac:dyDescent="0.2">
      <c r="A1544">
        <v>2017</v>
      </c>
      <c r="B1544" t="s">
        <v>52</v>
      </c>
      <c r="C1544" t="s">
        <v>9</v>
      </c>
      <c r="D1544" s="1">
        <v>9745</v>
      </c>
      <c r="E1544" s="1">
        <v>395916</v>
      </c>
      <c r="F1544" s="2">
        <v>57889</v>
      </c>
    </row>
    <row r="1545" spans="1:6" x14ac:dyDescent="0.2">
      <c r="A1545">
        <v>2017</v>
      </c>
      <c r="B1545" t="s">
        <v>52</v>
      </c>
      <c r="C1545" t="s">
        <v>10</v>
      </c>
      <c r="D1545" s="1">
        <v>2750</v>
      </c>
      <c r="E1545" s="1">
        <v>66056</v>
      </c>
      <c r="F1545" s="2">
        <v>61543</v>
      </c>
    </row>
    <row r="1546" spans="1:6" x14ac:dyDescent="0.2">
      <c r="A1546">
        <v>2017</v>
      </c>
      <c r="B1546" t="s">
        <v>52</v>
      </c>
      <c r="C1546" t="s">
        <v>11</v>
      </c>
      <c r="D1546" s="1">
        <v>17979</v>
      </c>
      <c r="E1546" s="1">
        <v>574692</v>
      </c>
      <c r="F1546" s="2">
        <v>70174</v>
      </c>
    </row>
    <row r="1547" spans="1:6" x14ac:dyDescent="0.2">
      <c r="A1547">
        <v>2017</v>
      </c>
      <c r="B1547" t="s">
        <v>52</v>
      </c>
      <c r="C1547" t="s">
        <v>12</v>
      </c>
      <c r="D1547" s="1">
        <v>8554</v>
      </c>
      <c r="E1547" s="1">
        <v>531312</v>
      </c>
      <c r="F1547" s="2">
        <v>61118</v>
      </c>
    </row>
    <row r="1548" spans="1:6" x14ac:dyDescent="0.2">
      <c r="A1548">
        <v>2017</v>
      </c>
      <c r="B1548" t="s">
        <v>52</v>
      </c>
      <c r="C1548" t="s">
        <v>13</v>
      </c>
      <c r="D1548" s="1">
        <v>4125</v>
      </c>
      <c r="E1548" s="1">
        <v>215910</v>
      </c>
      <c r="F1548" s="2">
        <v>58617</v>
      </c>
    </row>
    <row r="1549" spans="1:6" x14ac:dyDescent="0.2">
      <c r="A1549">
        <v>2017</v>
      </c>
      <c r="B1549" t="s">
        <v>52</v>
      </c>
      <c r="C1549" t="s">
        <v>14</v>
      </c>
      <c r="D1549" s="1">
        <v>3164</v>
      </c>
      <c r="E1549" s="1">
        <v>161517</v>
      </c>
      <c r="F1549" s="2">
        <v>57532</v>
      </c>
    </row>
    <row r="1550" spans="1:6" x14ac:dyDescent="0.2">
      <c r="A1550">
        <v>2017</v>
      </c>
      <c r="B1550" t="s">
        <v>52</v>
      </c>
      <c r="C1550" t="s">
        <v>15</v>
      </c>
      <c r="D1550" s="1">
        <v>4368</v>
      </c>
      <c r="E1550" s="1">
        <v>250180</v>
      </c>
      <c r="F1550" s="2">
        <v>58143</v>
      </c>
    </row>
    <row r="1551" spans="1:6" x14ac:dyDescent="0.2">
      <c r="A1551">
        <v>2017</v>
      </c>
      <c r="B1551" t="s">
        <v>52</v>
      </c>
      <c r="C1551" t="s">
        <v>16</v>
      </c>
      <c r="D1551" s="1">
        <v>4464</v>
      </c>
      <c r="E1551" s="1">
        <v>134680</v>
      </c>
      <c r="F1551" s="2">
        <v>72604</v>
      </c>
    </row>
    <row r="1552" spans="1:6" x14ac:dyDescent="0.2">
      <c r="A1552">
        <v>2017</v>
      </c>
      <c r="B1552" t="s">
        <v>52</v>
      </c>
      <c r="C1552" t="s">
        <v>17</v>
      </c>
      <c r="D1552" s="1">
        <v>1877</v>
      </c>
      <c r="E1552" s="1">
        <v>50911</v>
      </c>
      <c r="F1552" s="2">
        <v>55458</v>
      </c>
    </row>
    <row r="1553" spans="1:6" x14ac:dyDescent="0.2">
      <c r="A1553">
        <v>2017</v>
      </c>
      <c r="B1553" t="s">
        <v>52</v>
      </c>
      <c r="C1553" t="s">
        <v>18</v>
      </c>
      <c r="D1553" s="1">
        <v>3901</v>
      </c>
      <c r="E1553" s="1">
        <v>106864</v>
      </c>
      <c r="F1553" s="2">
        <v>77289</v>
      </c>
    </row>
    <row r="1554" spans="1:6" x14ac:dyDescent="0.2">
      <c r="A1554">
        <v>2017</v>
      </c>
      <c r="B1554" t="s">
        <v>52</v>
      </c>
      <c r="C1554" t="s">
        <v>19</v>
      </c>
      <c r="D1554" s="1">
        <v>6850</v>
      </c>
      <c r="E1554" s="1">
        <v>244647</v>
      </c>
      <c r="F1554" s="2">
        <v>88132</v>
      </c>
    </row>
    <row r="1555" spans="1:6" x14ac:dyDescent="0.2">
      <c r="A1555">
        <v>2017</v>
      </c>
      <c r="B1555" t="s">
        <v>52</v>
      </c>
      <c r="C1555" t="s">
        <v>20</v>
      </c>
      <c r="D1555" s="1">
        <v>15721</v>
      </c>
      <c r="E1555" s="1">
        <v>615106</v>
      </c>
      <c r="F1555" s="2">
        <v>66395</v>
      </c>
    </row>
    <row r="1556" spans="1:6" x14ac:dyDescent="0.2">
      <c r="A1556">
        <v>2017</v>
      </c>
      <c r="B1556" t="s">
        <v>52</v>
      </c>
      <c r="C1556" t="s">
        <v>21</v>
      </c>
      <c r="D1556" s="1">
        <v>8369</v>
      </c>
      <c r="E1556" s="1">
        <v>319035</v>
      </c>
      <c r="F1556" s="2">
        <v>65734</v>
      </c>
    </row>
    <row r="1557" spans="1:6" x14ac:dyDescent="0.2">
      <c r="A1557">
        <v>2017</v>
      </c>
      <c r="B1557" t="s">
        <v>52</v>
      </c>
      <c r="C1557" t="s">
        <v>22</v>
      </c>
      <c r="D1557" s="1">
        <v>2441</v>
      </c>
      <c r="E1557" s="1">
        <v>144047</v>
      </c>
      <c r="F1557" s="2">
        <v>48199</v>
      </c>
    </row>
    <row r="1558" spans="1:6" x14ac:dyDescent="0.2">
      <c r="A1558">
        <v>2017</v>
      </c>
      <c r="B1558" t="s">
        <v>52</v>
      </c>
      <c r="C1558" t="s">
        <v>23</v>
      </c>
      <c r="D1558" s="1">
        <v>6636</v>
      </c>
      <c r="E1558" s="1">
        <v>265863</v>
      </c>
      <c r="F1558" s="2">
        <v>57139</v>
      </c>
    </row>
    <row r="1559" spans="1:6" x14ac:dyDescent="0.2">
      <c r="A1559">
        <v>2017</v>
      </c>
      <c r="B1559" t="s">
        <v>52</v>
      </c>
      <c r="C1559" t="s">
        <v>24</v>
      </c>
      <c r="D1559" s="1">
        <v>1572</v>
      </c>
      <c r="E1559" s="1">
        <v>19893</v>
      </c>
      <c r="F1559" s="2">
        <v>48758</v>
      </c>
    </row>
    <row r="1560" spans="1:6" x14ac:dyDescent="0.2">
      <c r="A1560">
        <v>2017</v>
      </c>
      <c r="B1560" t="s">
        <v>52</v>
      </c>
      <c r="C1560" t="s">
        <v>25</v>
      </c>
      <c r="D1560" s="1">
        <v>1977</v>
      </c>
      <c r="E1560" s="1">
        <v>98082</v>
      </c>
      <c r="F1560" s="2">
        <v>49568</v>
      </c>
    </row>
    <row r="1561" spans="1:6" x14ac:dyDescent="0.2">
      <c r="A1561">
        <v>2017</v>
      </c>
      <c r="B1561" t="s">
        <v>52</v>
      </c>
      <c r="C1561" t="s">
        <v>26</v>
      </c>
      <c r="D1561" s="1">
        <v>2043</v>
      </c>
      <c r="E1561" s="1">
        <v>47800</v>
      </c>
      <c r="F1561" s="2">
        <v>56486</v>
      </c>
    </row>
    <row r="1562" spans="1:6" x14ac:dyDescent="0.2">
      <c r="A1562">
        <v>2017</v>
      </c>
      <c r="B1562" t="s">
        <v>52</v>
      </c>
      <c r="C1562" t="s">
        <v>27</v>
      </c>
      <c r="D1562" s="1">
        <v>2011</v>
      </c>
      <c r="E1562" s="1">
        <v>68971</v>
      </c>
      <c r="F1562" s="2">
        <v>70482</v>
      </c>
    </row>
    <row r="1563" spans="1:6" x14ac:dyDescent="0.2">
      <c r="A1563">
        <v>2017</v>
      </c>
      <c r="B1563" t="s">
        <v>52</v>
      </c>
      <c r="C1563" t="s">
        <v>28</v>
      </c>
      <c r="D1563" s="1">
        <v>8962</v>
      </c>
      <c r="E1563" s="1">
        <v>242476</v>
      </c>
      <c r="F1563" s="2">
        <v>78813</v>
      </c>
    </row>
    <row r="1564" spans="1:6" x14ac:dyDescent="0.2">
      <c r="A1564">
        <v>2017</v>
      </c>
      <c r="B1564" t="s">
        <v>52</v>
      </c>
      <c r="C1564" t="s">
        <v>29</v>
      </c>
      <c r="D1564" s="1">
        <v>1724</v>
      </c>
      <c r="E1564" s="1">
        <v>26398</v>
      </c>
      <c r="F1564" s="2">
        <v>53328</v>
      </c>
    </row>
    <row r="1565" spans="1:6" x14ac:dyDescent="0.2">
      <c r="A1565">
        <v>2017</v>
      </c>
      <c r="B1565" t="s">
        <v>52</v>
      </c>
      <c r="C1565" t="s">
        <v>30</v>
      </c>
      <c r="D1565" s="1">
        <v>17319</v>
      </c>
      <c r="E1565" s="1">
        <v>444182</v>
      </c>
      <c r="F1565" s="2">
        <v>65899</v>
      </c>
    </row>
    <row r="1566" spans="1:6" x14ac:dyDescent="0.2">
      <c r="A1566">
        <v>2017</v>
      </c>
      <c r="B1566" t="s">
        <v>52</v>
      </c>
      <c r="C1566" t="s">
        <v>31</v>
      </c>
      <c r="D1566" s="1">
        <v>10287</v>
      </c>
      <c r="E1566" s="1">
        <v>467306</v>
      </c>
      <c r="F1566" s="2">
        <v>58368</v>
      </c>
    </row>
    <row r="1567" spans="1:6" x14ac:dyDescent="0.2">
      <c r="A1567">
        <v>2017</v>
      </c>
      <c r="B1567" t="s">
        <v>52</v>
      </c>
      <c r="C1567" t="s">
        <v>32</v>
      </c>
      <c r="D1567">
        <v>810</v>
      </c>
      <c r="E1567" s="1">
        <v>24680</v>
      </c>
      <c r="F1567" s="2">
        <v>52594</v>
      </c>
    </row>
    <row r="1568" spans="1:6" x14ac:dyDescent="0.2">
      <c r="A1568">
        <v>2017</v>
      </c>
      <c r="B1568" t="s">
        <v>52</v>
      </c>
      <c r="C1568" t="s">
        <v>33</v>
      </c>
      <c r="D1568" s="1">
        <v>15430</v>
      </c>
      <c r="E1568" s="1">
        <v>685942</v>
      </c>
      <c r="F1568" s="2">
        <v>60002</v>
      </c>
    </row>
    <row r="1569" spans="1:6" x14ac:dyDescent="0.2">
      <c r="A1569">
        <v>2017</v>
      </c>
      <c r="B1569" t="s">
        <v>52</v>
      </c>
      <c r="C1569" t="s">
        <v>34</v>
      </c>
      <c r="D1569" s="1">
        <v>4230</v>
      </c>
      <c r="E1569" s="1">
        <v>128122</v>
      </c>
      <c r="F1569" s="2">
        <v>55496</v>
      </c>
    </row>
    <row r="1570" spans="1:6" x14ac:dyDescent="0.2">
      <c r="A1570">
        <v>2017</v>
      </c>
      <c r="B1570" t="s">
        <v>52</v>
      </c>
      <c r="C1570" t="s">
        <v>35</v>
      </c>
      <c r="D1570" s="1">
        <v>6175</v>
      </c>
      <c r="E1570" s="1">
        <v>189318</v>
      </c>
      <c r="F1570" s="2">
        <v>68161</v>
      </c>
    </row>
    <row r="1571" spans="1:6" x14ac:dyDescent="0.2">
      <c r="A1571">
        <v>2017</v>
      </c>
      <c r="B1571" t="s">
        <v>52</v>
      </c>
      <c r="C1571" t="s">
        <v>36</v>
      </c>
      <c r="D1571" s="1">
        <v>14414</v>
      </c>
      <c r="E1571" s="1">
        <v>561774</v>
      </c>
      <c r="F1571" s="2">
        <v>61111</v>
      </c>
    </row>
    <row r="1572" spans="1:6" x14ac:dyDescent="0.2">
      <c r="A1572">
        <v>2017</v>
      </c>
      <c r="B1572" t="s">
        <v>52</v>
      </c>
      <c r="C1572" t="s">
        <v>37</v>
      </c>
      <c r="D1572" s="1">
        <v>1567</v>
      </c>
      <c r="E1572" s="1">
        <v>40341</v>
      </c>
      <c r="F1572" s="2">
        <v>57616</v>
      </c>
    </row>
    <row r="1573" spans="1:6" x14ac:dyDescent="0.2">
      <c r="A1573">
        <v>2017</v>
      </c>
      <c r="B1573" t="s">
        <v>52</v>
      </c>
      <c r="C1573" t="s">
        <v>38</v>
      </c>
      <c r="D1573" s="1">
        <v>5906</v>
      </c>
      <c r="E1573" s="1">
        <v>240456</v>
      </c>
      <c r="F1573" s="2">
        <v>58927</v>
      </c>
    </row>
    <row r="1574" spans="1:6" x14ac:dyDescent="0.2">
      <c r="A1574">
        <v>2017</v>
      </c>
      <c r="B1574" t="s">
        <v>52</v>
      </c>
      <c r="C1574" t="s">
        <v>39</v>
      </c>
      <c r="D1574" s="1">
        <v>1091</v>
      </c>
      <c r="E1574" s="1">
        <v>43081</v>
      </c>
      <c r="F1574" s="2">
        <v>47877</v>
      </c>
    </row>
    <row r="1575" spans="1:6" x14ac:dyDescent="0.2">
      <c r="A1575">
        <v>2017</v>
      </c>
      <c r="B1575" t="s">
        <v>52</v>
      </c>
      <c r="C1575" t="s">
        <v>40</v>
      </c>
      <c r="D1575" s="1">
        <v>6835</v>
      </c>
      <c r="E1575" s="1">
        <v>348417</v>
      </c>
      <c r="F1575" s="2">
        <v>59526</v>
      </c>
    </row>
    <row r="1576" spans="1:6" x14ac:dyDescent="0.2">
      <c r="A1576">
        <v>2017</v>
      </c>
      <c r="B1576" t="s">
        <v>52</v>
      </c>
      <c r="C1576" t="s">
        <v>41</v>
      </c>
      <c r="D1576" s="1">
        <v>24275</v>
      </c>
      <c r="E1576" s="1">
        <v>851513</v>
      </c>
      <c r="F1576" s="2">
        <v>75813</v>
      </c>
    </row>
    <row r="1577" spans="1:6" x14ac:dyDescent="0.2">
      <c r="A1577">
        <v>2017</v>
      </c>
      <c r="B1577" t="s">
        <v>52</v>
      </c>
      <c r="C1577" t="s">
        <v>42</v>
      </c>
      <c r="D1577" s="1">
        <v>4248</v>
      </c>
      <c r="E1577" s="1">
        <v>128365</v>
      </c>
      <c r="F1577" s="2">
        <v>56723</v>
      </c>
    </row>
    <row r="1578" spans="1:6" x14ac:dyDescent="0.2">
      <c r="A1578">
        <v>2017</v>
      </c>
      <c r="B1578" t="s">
        <v>52</v>
      </c>
      <c r="C1578" t="s">
        <v>43</v>
      </c>
      <c r="D1578" s="1">
        <v>1105</v>
      </c>
      <c r="E1578" s="1">
        <v>29550</v>
      </c>
      <c r="F1578" s="2">
        <v>58004</v>
      </c>
    </row>
    <row r="1579" spans="1:6" x14ac:dyDescent="0.2">
      <c r="A1579">
        <v>2017</v>
      </c>
      <c r="B1579" t="s">
        <v>52</v>
      </c>
      <c r="C1579" t="s">
        <v>44</v>
      </c>
      <c r="D1579" s="1">
        <v>6475</v>
      </c>
      <c r="E1579" s="1">
        <v>232927</v>
      </c>
      <c r="F1579" s="2">
        <v>57894</v>
      </c>
    </row>
    <row r="1580" spans="1:6" x14ac:dyDescent="0.2">
      <c r="A1580">
        <v>2017</v>
      </c>
      <c r="B1580" t="s">
        <v>52</v>
      </c>
      <c r="C1580" t="s">
        <v>45</v>
      </c>
      <c r="D1580" s="1">
        <v>7671</v>
      </c>
      <c r="E1580" s="1">
        <v>280368</v>
      </c>
      <c r="F1580" s="2">
        <v>76290</v>
      </c>
    </row>
    <row r="1581" spans="1:6" x14ac:dyDescent="0.2">
      <c r="A1581">
        <v>2017</v>
      </c>
      <c r="B1581" t="s">
        <v>52</v>
      </c>
      <c r="C1581" t="s">
        <v>46</v>
      </c>
      <c r="D1581" s="1">
        <v>1272</v>
      </c>
      <c r="E1581" s="1">
        <v>46575</v>
      </c>
      <c r="F1581" s="2">
        <v>58624</v>
      </c>
    </row>
    <row r="1582" spans="1:6" x14ac:dyDescent="0.2">
      <c r="A1582">
        <v>2017</v>
      </c>
      <c r="B1582" t="s">
        <v>52</v>
      </c>
      <c r="C1582" t="s">
        <v>47</v>
      </c>
      <c r="D1582" s="1">
        <v>9356</v>
      </c>
      <c r="E1582" s="1">
        <v>466595</v>
      </c>
      <c r="F1582" s="2">
        <v>57001</v>
      </c>
    </row>
    <row r="1583" spans="1:6" x14ac:dyDescent="0.2">
      <c r="A1583">
        <v>2017</v>
      </c>
      <c r="B1583" t="s">
        <v>52</v>
      </c>
      <c r="C1583" t="s">
        <v>48</v>
      </c>
      <c r="D1583">
        <v>598</v>
      </c>
      <c r="E1583" s="1">
        <v>9378</v>
      </c>
      <c r="F1583" s="2">
        <v>65834</v>
      </c>
    </row>
    <row r="1584" spans="1:6" x14ac:dyDescent="0.2">
      <c r="A1584">
        <v>2017</v>
      </c>
      <c r="B1584" t="s">
        <v>54</v>
      </c>
      <c r="C1584" t="s">
        <v>1</v>
      </c>
      <c r="D1584" s="1">
        <v>32410</v>
      </c>
      <c r="E1584" s="1">
        <v>375653</v>
      </c>
      <c r="F1584" s="2">
        <v>40518</v>
      </c>
    </row>
    <row r="1585" spans="1:6" x14ac:dyDescent="0.2">
      <c r="A1585">
        <v>2017</v>
      </c>
      <c r="B1585" t="s">
        <v>54</v>
      </c>
      <c r="C1585" t="s">
        <v>2</v>
      </c>
      <c r="D1585" s="1">
        <v>29489</v>
      </c>
      <c r="E1585" s="1">
        <v>518475</v>
      </c>
      <c r="F1585" s="2">
        <v>45126</v>
      </c>
    </row>
    <row r="1586" spans="1:6" x14ac:dyDescent="0.2">
      <c r="A1586">
        <v>2017</v>
      </c>
      <c r="B1586" t="s">
        <v>54</v>
      </c>
      <c r="C1586" t="s">
        <v>3</v>
      </c>
      <c r="D1586" s="1">
        <v>21486</v>
      </c>
      <c r="E1586" s="1">
        <v>247661</v>
      </c>
      <c r="F1586" s="2">
        <v>40275</v>
      </c>
    </row>
    <row r="1587" spans="1:6" x14ac:dyDescent="0.2">
      <c r="A1587">
        <v>2017</v>
      </c>
      <c r="B1587" t="s">
        <v>54</v>
      </c>
      <c r="C1587" t="s">
        <v>4</v>
      </c>
      <c r="D1587" s="1">
        <v>185826</v>
      </c>
      <c r="E1587" s="1">
        <v>3010983</v>
      </c>
      <c r="F1587" s="2">
        <v>51095</v>
      </c>
    </row>
    <row r="1588" spans="1:6" x14ac:dyDescent="0.2">
      <c r="A1588">
        <v>2017</v>
      </c>
      <c r="B1588" t="s">
        <v>54</v>
      </c>
      <c r="C1588" t="s">
        <v>5</v>
      </c>
      <c r="D1588" s="1">
        <v>35715</v>
      </c>
      <c r="E1588" s="1">
        <v>458174</v>
      </c>
      <c r="F1588" s="2">
        <v>48601</v>
      </c>
    </row>
    <row r="1589" spans="1:6" x14ac:dyDescent="0.2">
      <c r="A1589">
        <v>2017</v>
      </c>
      <c r="B1589" t="s">
        <v>54</v>
      </c>
      <c r="C1589" t="s">
        <v>6</v>
      </c>
      <c r="D1589" s="1">
        <v>25027</v>
      </c>
      <c r="E1589" s="1">
        <v>297198</v>
      </c>
      <c r="F1589" s="2">
        <v>50064</v>
      </c>
    </row>
    <row r="1590" spans="1:6" x14ac:dyDescent="0.2">
      <c r="A1590">
        <v>2017</v>
      </c>
      <c r="B1590" t="s">
        <v>54</v>
      </c>
      <c r="C1590" t="s">
        <v>7</v>
      </c>
      <c r="D1590" s="1">
        <v>6681</v>
      </c>
      <c r="E1590" s="1">
        <v>79724</v>
      </c>
      <c r="F1590" s="2">
        <v>39700</v>
      </c>
    </row>
    <row r="1591" spans="1:6" x14ac:dyDescent="0.2">
      <c r="A1591">
        <v>2017</v>
      </c>
      <c r="B1591" t="s">
        <v>54</v>
      </c>
      <c r="C1591" t="s">
        <v>8</v>
      </c>
      <c r="D1591" s="1">
        <v>139501</v>
      </c>
      <c r="E1591" s="1">
        <v>1739867</v>
      </c>
      <c r="F1591" s="2">
        <v>43229</v>
      </c>
    </row>
    <row r="1592" spans="1:6" x14ac:dyDescent="0.2">
      <c r="A1592">
        <v>2017</v>
      </c>
      <c r="B1592" t="s">
        <v>54</v>
      </c>
      <c r="C1592" t="s">
        <v>9</v>
      </c>
      <c r="D1592" s="1">
        <v>60382</v>
      </c>
      <c r="E1592" s="1">
        <v>930943</v>
      </c>
      <c r="F1592" s="2">
        <v>48763</v>
      </c>
    </row>
    <row r="1593" spans="1:6" x14ac:dyDescent="0.2">
      <c r="A1593">
        <v>2017</v>
      </c>
      <c r="B1593" t="s">
        <v>54</v>
      </c>
      <c r="C1593" t="s">
        <v>10</v>
      </c>
      <c r="D1593" s="1">
        <v>11706</v>
      </c>
      <c r="E1593" s="1">
        <v>136606</v>
      </c>
      <c r="F1593" s="2">
        <v>38856</v>
      </c>
    </row>
    <row r="1594" spans="1:6" x14ac:dyDescent="0.2">
      <c r="A1594">
        <v>2017</v>
      </c>
      <c r="B1594" t="s">
        <v>54</v>
      </c>
      <c r="C1594" t="s">
        <v>11</v>
      </c>
      <c r="D1594" s="1">
        <v>77273</v>
      </c>
      <c r="E1594" s="1">
        <v>1192805</v>
      </c>
      <c r="F1594" s="2">
        <v>50025</v>
      </c>
    </row>
    <row r="1595" spans="1:6" x14ac:dyDescent="0.2">
      <c r="A1595">
        <v>2017</v>
      </c>
      <c r="B1595" t="s">
        <v>54</v>
      </c>
      <c r="C1595" t="s">
        <v>12</v>
      </c>
      <c r="D1595" s="1">
        <v>40630</v>
      </c>
      <c r="E1595" s="1">
        <v>588381</v>
      </c>
      <c r="F1595" s="2">
        <v>40479</v>
      </c>
    </row>
    <row r="1596" spans="1:6" x14ac:dyDescent="0.2">
      <c r="A1596">
        <v>2017</v>
      </c>
      <c r="B1596" t="s">
        <v>54</v>
      </c>
      <c r="C1596" t="s">
        <v>13</v>
      </c>
      <c r="D1596" s="1">
        <v>23446</v>
      </c>
      <c r="E1596" s="1">
        <v>311763</v>
      </c>
      <c r="F1596" s="2">
        <v>39025</v>
      </c>
    </row>
    <row r="1597" spans="1:6" x14ac:dyDescent="0.2">
      <c r="A1597">
        <v>2017</v>
      </c>
      <c r="B1597" t="s">
        <v>54</v>
      </c>
      <c r="C1597" t="s">
        <v>14</v>
      </c>
      <c r="D1597" s="1">
        <v>20676</v>
      </c>
      <c r="E1597" s="1">
        <v>263529</v>
      </c>
      <c r="F1597" s="2">
        <v>40705</v>
      </c>
    </row>
    <row r="1598" spans="1:6" x14ac:dyDescent="0.2">
      <c r="A1598">
        <v>2017</v>
      </c>
      <c r="B1598" t="s">
        <v>54</v>
      </c>
      <c r="C1598" t="s">
        <v>15</v>
      </c>
      <c r="D1598" s="1">
        <v>27941</v>
      </c>
      <c r="E1598" s="1">
        <v>398217</v>
      </c>
      <c r="F1598" s="2">
        <v>41261</v>
      </c>
    </row>
    <row r="1599" spans="1:6" x14ac:dyDescent="0.2">
      <c r="A1599">
        <v>2017</v>
      </c>
      <c r="B1599" t="s">
        <v>54</v>
      </c>
      <c r="C1599" t="s">
        <v>16</v>
      </c>
      <c r="D1599" s="1">
        <v>30444</v>
      </c>
      <c r="E1599" s="1">
        <v>378830</v>
      </c>
      <c r="F1599" s="2">
        <v>40938</v>
      </c>
    </row>
    <row r="1600" spans="1:6" x14ac:dyDescent="0.2">
      <c r="A1600">
        <v>2017</v>
      </c>
      <c r="B1600" t="s">
        <v>54</v>
      </c>
      <c r="C1600" t="s">
        <v>17</v>
      </c>
      <c r="D1600" s="1">
        <v>11060</v>
      </c>
      <c r="E1600" s="1">
        <v>119329</v>
      </c>
      <c r="F1600" s="2">
        <v>36287</v>
      </c>
    </row>
    <row r="1601" spans="1:6" x14ac:dyDescent="0.2">
      <c r="A1601">
        <v>2017</v>
      </c>
      <c r="B1601" t="s">
        <v>54</v>
      </c>
      <c r="C1601" t="s">
        <v>18</v>
      </c>
      <c r="D1601" s="1">
        <v>33064</v>
      </c>
      <c r="E1601" s="1">
        <v>462131</v>
      </c>
      <c r="F1601" s="2">
        <v>45367</v>
      </c>
    </row>
    <row r="1602" spans="1:6" x14ac:dyDescent="0.2">
      <c r="A1602">
        <v>2017</v>
      </c>
      <c r="B1602" t="s">
        <v>54</v>
      </c>
      <c r="C1602" t="s">
        <v>19</v>
      </c>
      <c r="D1602" s="1">
        <v>42906</v>
      </c>
      <c r="E1602" s="1">
        <v>577319</v>
      </c>
      <c r="F1602" s="2">
        <v>51500</v>
      </c>
    </row>
    <row r="1603" spans="1:6" x14ac:dyDescent="0.2">
      <c r="A1603">
        <v>2017</v>
      </c>
      <c r="B1603" t="s">
        <v>54</v>
      </c>
      <c r="C1603" t="s">
        <v>20</v>
      </c>
      <c r="D1603" s="1">
        <v>52149</v>
      </c>
      <c r="E1603" s="1">
        <v>784393</v>
      </c>
      <c r="F1603" s="2">
        <v>45628</v>
      </c>
    </row>
    <row r="1604" spans="1:6" x14ac:dyDescent="0.2">
      <c r="A1604">
        <v>2017</v>
      </c>
      <c r="B1604" t="s">
        <v>54</v>
      </c>
      <c r="C1604" t="s">
        <v>21</v>
      </c>
      <c r="D1604" s="1">
        <v>36334</v>
      </c>
      <c r="E1604" s="1">
        <v>531926</v>
      </c>
      <c r="F1604" s="2">
        <v>48273</v>
      </c>
    </row>
    <row r="1605" spans="1:6" x14ac:dyDescent="0.2">
      <c r="A1605">
        <v>2017</v>
      </c>
      <c r="B1605" t="s">
        <v>54</v>
      </c>
      <c r="C1605" t="s">
        <v>22</v>
      </c>
      <c r="D1605" s="1">
        <v>19589</v>
      </c>
      <c r="E1605" s="1">
        <v>229775</v>
      </c>
      <c r="F1605" s="2">
        <v>35324</v>
      </c>
    </row>
    <row r="1606" spans="1:6" x14ac:dyDescent="0.2">
      <c r="A1606">
        <v>2017</v>
      </c>
      <c r="B1606" t="s">
        <v>54</v>
      </c>
      <c r="C1606" t="s">
        <v>23</v>
      </c>
      <c r="D1606" s="1">
        <v>40324</v>
      </c>
      <c r="E1606" s="1">
        <v>538185</v>
      </c>
      <c r="F1606" s="2">
        <v>41095</v>
      </c>
    </row>
    <row r="1607" spans="1:6" x14ac:dyDescent="0.2">
      <c r="A1607">
        <v>2017</v>
      </c>
      <c r="B1607" t="s">
        <v>54</v>
      </c>
      <c r="C1607" t="s">
        <v>24</v>
      </c>
      <c r="D1607" s="1">
        <v>9270</v>
      </c>
      <c r="E1607" s="1">
        <v>91194</v>
      </c>
      <c r="F1607" s="2">
        <v>38067</v>
      </c>
    </row>
    <row r="1608" spans="1:6" x14ac:dyDescent="0.2">
      <c r="A1608">
        <v>2017</v>
      </c>
      <c r="B1608" t="s">
        <v>54</v>
      </c>
      <c r="C1608" t="s">
        <v>25</v>
      </c>
      <c r="D1608" s="1">
        <v>15024</v>
      </c>
      <c r="E1608" s="1">
        <v>190930</v>
      </c>
      <c r="F1608" s="2">
        <v>38493</v>
      </c>
    </row>
    <row r="1609" spans="1:6" x14ac:dyDescent="0.2">
      <c r="A1609">
        <v>2017</v>
      </c>
      <c r="B1609" t="s">
        <v>54</v>
      </c>
      <c r="C1609" t="s">
        <v>26</v>
      </c>
      <c r="D1609" s="1">
        <v>15910</v>
      </c>
      <c r="E1609" s="1">
        <v>247973</v>
      </c>
      <c r="F1609" s="2">
        <v>42847</v>
      </c>
    </row>
    <row r="1610" spans="1:6" x14ac:dyDescent="0.2">
      <c r="A1610">
        <v>2017</v>
      </c>
      <c r="B1610" t="s">
        <v>54</v>
      </c>
      <c r="C1610" t="s">
        <v>27</v>
      </c>
      <c r="D1610" s="1">
        <v>12612</v>
      </c>
      <c r="E1610" s="1">
        <v>139876</v>
      </c>
      <c r="F1610" s="2">
        <v>46101</v>
      </c>
    </row>
    <row r="1611" spans="1:6" x14ac:dyDescent="0.2">
      <c r="A1611">
        <v>2017</v>
      </c>
      <c r="B1611" t="s">
        <v>54</v>
      </c>
      <c r="C1611" t="s">
        <v>28</v>
      </c>
      <c r="D1611" s="1">
        <v>53977</v>
      </c>
      <c r="E1611" s="1">
        <v>872180</v>
      </c>
      <c r="F1611" s="2">
        <v>52631</v>
      </c>
    </row>
    <row r="1612" spans="1:6" x14ac:dyDescent="0.2">
      <c r="A1612">
        <v>2017</v>
      </c>
      <c r="B1612" t="s">
        <v>54</v>
      </c>
      <c r="C1612" t="s">
        <v>29</v>
      </c>
      <c r="D1612" s="1">
        <v>10538</v>
      </c>
      <c r="E1612" s="1">
        <v>134696</v>
      </c>
      <c r="F1612" s="2">
        <v>36519</v>
      </c>
    </row>
    <row r="1613" spans="1:6" x14ac:dyDescent="0.2">
      <c r="A1613">
        <v>2017</v>
      </c>
      <c r="B1613" t="s">
        <v>54</v>
      </c>
      <c r="C1613" t="s">
        <v>30</v>
      </c>
      <c r="D1613" s="1">
        <v>126549</v>
      </c>
      <c r="E1613" s="1">
        <v>1562385</v>
      </c>
      <c r="F1613" s="2">
        <v>50389</v>
      </c>
    </row>
    <row r="1614" spans="1:6" x14ac:dyDescent="0.2">
      <c r="A1614">
        <v>2017</v>
      </c>
      <c r="B1614" t="s">
        <v>54</v>
      </c>
      <c r="C1614" t="s">
        <v>31</v>
      </c>
      <c r="D1614" s="1">
        <v>61042</v>
      </c>
      <c r="E1614" s="1">
        <v>824989</v>
      </c>
      <c r="F1614" s="2">
        <v>41845</v>
      </c>
    </row>
    <row r="1615" spans="1:6" x14ac:dyDescent="0.2">
      <c r="A1615">
        <v>2017</v>
      </c>
      <c r="B1615" t="s">
        <v>54</v>
      </c>
      <c r="C1615" t="s">
        <v>32</v>
      </c>
      <c r="D1615" s="1">
        <v>7819</v>
      </c>
      <c r="E1615" s="1">
        <v>92052</v>
      </c>
      <c r="F1615" s="2">
        <v>47910</v>
      </c>
    </row>
    <row r="1616" spans="1:6" x14ac:dyDescent="0.2">
      <c r="A1616">
        <v>2017</v>
      </c>
      <c r="B1616" t="s">
        <v>54</v>
      </c>
      <c r="C1616" t="s">
        <v>33</v>
      </c>
      <c r="D1616" s="1">
        <v>68763</v>
      </c>
      <c r="E1616" s="1">
        <v>1018161</v>
      </c>
      <c r="F1616" s="2">
        <v>42564</v>
      </c>
    </row>
    <row r="1617" spans="1:6" x14ac:dyDescent="0.2">
      <c r="A1617">
        <v>2017</v>
      </c>
      <c r="B1617" t="s">
        <v>54</v>
      </c>
      <c r="C1617" t="s">
        <v>34</v>
      </c>
      <c r="D1617" s="1">
        <v>23838</v>
      </c>
      <c r="E1617" s="1">
        <v>301165</v>
      </c>
      <c r="F1617" s="2">
        <v>41040</v>
      </c>
    </row>
    <row r="1618" spans="1:6" x14ac:dyDescent="0.2">
      <c r="A1618">
        <v>2017</v>
      </c>
      <c r="B1618" t="s">
        <v>54</v>
      </c>
      <c r="C1618" t="s">
        <v>35</v>
      </c>
      <c r="D1618" s="1">
        <v>26684</v>
      </c>
      <c r="E1618" s="1">
        <v>347515</v>
      </c>
      <c r="F1618" s="2">
        <v>42870</v>
      </c>
    </row>
    <row r="1619" spans="1:6" x14ac:dyDescent="0.2">
      <c r="A1619">
        <v>2017</v>
      </c>
      <c r="B1619" t="s">
        <v>54</v>
      </c>
      <c r="C1619" t="s">
        <v>36</v>
      </c>
      <c r="D1619" s="1">
        <v>75374</v>
      </c>
      <c r="E1619" s="1">
        <v>1115565</v>
      </c>
      <c r="F1619" s="2">
        <v>43972</v>
      </c>
    </row>
    <row r="1620" spans="1:6" x14ac:dyDescent="0.2">
      <c r="A1620">
        <v>2017</v>
      </c>
      <c r="B1620" t="s">
        <v>54</v>
      </c>
      <c r="C1620" t="s">
        <v>37</v>
      </c>
      <c r="D1620" s="1">
        <v>7674</v>
      </c>
      <c r="E1620" s="1">
        <v>76263</v>
      </c>
      <c r="F1620" s="2">
        <v>42503</v>
      </c>
    </row>
    <row r="1621" spans="1:6" x14ac:dyDescent="0.2">
      <c r="A1621">
        <v>2017</v>
      </c>
      <c r="B1621" t="s">
        <v>54</v>
      </c>
      <c r="C1621" t="s">
        <v>38</v>
      </c>
      <c r="D1621" s="1">
        <v>29784</v>
      </c>
      <c r="E1621" s="1">
        <v>395329</v>
      </c>
      <c r="F1621" s="2">
        <v>38973</v>
      </c>
    </row>
    <row r="1622" spans="1:6" x14ac:dyDescent="0.2">
      <c r="A1622">
        <v>2017</v>
      </c>
      <c r="B1622" t="s">
        <v>54</v>
      </c>
      <c r="C1622" t="s">
        <v>39</v>
      </c>
      <c r="D1622" s="1">
        <v>8036</v>
      </c>
      <c r="E1622" s="1">
        <v>86427</v>
      </c>
      <c r="F1622" s="2">
        <v>38278</v>
      </c>
    </row>
    <row r="1623" spans="1:6" x14ac:dyDescent="0.2">
      <c r="A1623">
        <v>2017</v>
      </c>
      <c r="B1623" t="s">
        <v>54</v>
      </c>
      <c r="C1623" t="s">
        <v>40</v>
      </c>
      <c r="D1623" s="1">
        <v>39250</v>
      </c>
      <c r="E1623" s="1">
        <v>618046</v>
      </c>
      <c r="F1623" s="2">
        <v>44773</v>
      </c>
    </row>
    <row r="1624" spans="1:6" x14ac:dyDescent="0.2">
      <c r="A1624">
        <v>2017</v>
      </c>
      <c r="B1624" t="s">
        <v>54</v>
      </c>
      <c r="C1624" t="s">
        <v>41</v>
      </c>
      <c r="D1624" s="1">
        <v>145842</v>
      </c>
      <c r="E1624" s="1">
        <v>2432880</v>
      </c>
      <c r="F1624" s="2">
        <v>50316</v>
      </c>
    </row>
    <row r="1625" spans="1:6" x14ac:dyDescent="0.2">
      <c r="A1625">
        <v>2017</v>
      </c>
      <c r="B1625" t="s">
        <v>54</v>
      </c>
      <c r="C1625" t="s">
        <v>42</v>
      </c>
      <c r="D1625" s="1">
        <v>19048</v>
      </c>
      <c r="E1625" s="1">
        <v>276552</v>
      </c>
      <c r="F1625" s="2">
        <v>42378</v>
      </c>
    </row>
    <row r="1626" spans="1:6" x14ac:dyDescent="0.2">
      <c r="A1626">
        <v>2017</v>
      </c>
      <c r="B1626" t="s">
        <v>54</v>
      </c>
      <c r="C1626" t="s">
        <v>43</v>
      </c>
      <c r="D1626" s="1">
        <v>5138</v>
      </c>
      <c r="E1626" s="1">
        <v>55012</v>
      </c>
      <c r="F1626" s="2">
        <v>38650</v>
      </c>
    </row>
    <row r="1627" spans="1:6" x14ac:dyDescent="0.2">
      <c r="A1627">
        <v>2017</v>
      </c>
      <c r="B1627" t="s">
        <v>54</v>
      </c>
      <c r="C1627" t="s">
        <v>44</v>
      </c>
      <c r="D1627" s="1">
        <v>42996</v>
      </c>
      <c r="E1627" s="1">
        <v>652711</v>
      </c>
      <c r="F1627" s="2">
        <v>42291</v>
      </c>
    </row>
    <row r="1628" spans="1:6" x14ac:dyDescent="0.2">
      <c r="A1628">
        <v>2017</v>
      </c>
      <c r="B1628" t="s">
        <v>54</v>
      </c>
      <c r="C1628" t="s">
        <v>45</v>
      </c>
      <c r="D1628" s="1">
        <v>39715</v>
      </c>
      <c r="E1628" s="1">
        <v>610599</v>
      </c>
      <c r="F1628" s="2">
        <v>58924</v>
      </c>
    </row>
    <row r="1629" spans="1:6" x14ac:dyDescent="0.2">
      <c r="A1629">
        <v>2017</v>
      </c>
      <c r="B1629" t="s">
        <v>54</v>
      </c>
      <c r="C1629" t="s">
        <v>46</v>
      </c>
      <c r="D1629" s="1">
        <v>10925</v>
      </c>
      <c r="E1629" s="1">
        <v>129300</v>
      </c>
      <c r="F1629" s="2">
        <v>37489</v>
      </c>
    </row>
    <row r="1630" spans="1:6" x14ac:dyDescent="0.2">
      <c r="A1630">
        <v>2017</v>
      </c>
      <c r="B1630" t="s">
        <v>54</v>
      </c>
      <c r="C1630" t="s">
        <v>47</v>
      </c>
      <c r="D1630" s="1">
        <v>35433</v>
      </c>
      <c r="E1630" s="1">
        <v>539603</v>
      </c>
      <c r="F1630" s="2">
        <v>39831</v>
      </c>
    </row>
    <row r="1631" spans="1:6" x14ac:dyDescent="0.2">
      <c r="A1631">
        <v>2017</v>
      </c>
      <c r="B1631" t="s">
        <v>54</v>
      </c>
      <c r="C1631" t="s">
        <v>48</v>
      </c>
      <c r="D1631" s="1">
        <v>4822</v>
      </c>
      <c r="E1631" s="1">
        <v>49799</v>
      </c>
      <c r="F1631" s="2">
        <v>40999</v>
      </c>
    </row>
    <row r="1632" spans="1:6" x14ac:dyDescent="0.2">
      <c r="A1632">
        <v>2017</v>
      </c>
      <c r="B1632" t="s">
        <v>53</v>
      </c>
      <c r="C1632" t="s">
        <v>1</v>
      </c>
      <c r="D1632" s="1">
        <v>1969</v>
      </c>
      <c r="E1632" s="1">
        <v>20807</v>
      </c>
      <c r="F1632" s="2">
        <v>58932</v>
      </c>
    </row>
    <row r="1633" spans="1:6" x14ac:dyDescent="0.2">
      <c r="A1633">
        <v>2017</v>
      </c>
      <c r="B1633" t="s">
        <v>53</v>
      </c>
      <c r="C1633" t="s">
        <v>2</v>
      </c>
      <c r="D1633" s="1">
        <v>2461</v>
      </c>
      <c r="E1633" s="1">
        <v>44962</v>
      </c>
      <c r="F1633" s="2">
        <v>71171</v>
      </c>
    </row>
    <row r="1634" spans="1:6" x14ac:dyDescent="0.2">
      <c r="A1634">
        <v>2017</v>
      </c>
      <c r="B1634" t="s">
        <v>53</v>
      </c>
      <c r="C1634" t="s">
        <v>3</v>
      </c>
      <c r="D1634" s="1">
        <v>1123</v>
      </c>
      <c r="E1634" s="1">
        <v>12766</v>
      </c>
      <c r="F1634" s="2">
        <v>56682</v>
      </c>
    </row>
    <row r="1635" spans="1:6" x14ac:dyDescent="0.2">
      <c r="A1635">
        <v>2017</v>
      </c>
      <c r="B1635" t="s">
        <v>53</v>
      </c>
      <c r="C1635" t="s">
        <v>4</v>
      </c>
      <c r="D1635" s="1">
        <v>22519</v>
      </c>
      <c r="E1635" s="1">
        <v>513029</v>
      </c>
      <c r="F1635" s="2">
        <v>172309</v>
      </c>
    </row>
    <row r="1636" spans="1:6" x14ac:dyDescent="0.2">
      <c r="A1636">
        <v>2017</v>
      </c>
      <c r="B1636" t="s">
        <v>53</v>
      </c>
      <c r="C1636" t="s">
        <v>5</v>
      </c>
      <c r="D1636" s="1">
        <v>3891</v>
      </c>
      <c r="E1636" s="1">
        <v>71641</v>
      </c>
      <c r="F1636" s="2">
        <v>100781</v>
      </c>
    </row>
    <row r="1637" spans="1:6" x14ac:dyDescent="0.2">
      <c r="A1637">
        <v>2017</v>
      </c>
      <c r="B1637" t="s">
        <v>53</v>
      </c>
      <c r="C1637" t="s">
        <v>6</v>
      </c>
      <c r="D1637" s="1">
        <v>2146</v>
      </c>
      <c r="E1637" s="1">
        <v>31542</v>
      </c>
      <c r="F1637" s="2">
        <v>103094</v>
      </c>
    </row>
    <row r="1638" spans="1:6" x14ac:dyDescent="0.2">
      <c r="A1638">
        <v>2017</v>
      </c>
      <c r="B1638" t="s">
        <v>53</v>
      </c>
      <c r="C1638" t="s">
        <v>7</v>
      </c>
      <c r="D1638">
        <v>409</v>
      </c>
      <c r="E1638" s="1">
        <v>4560</v>
      </c>
      <c r="F1638" s="2">
        <v>64686</v>
      </c>
    </row>
    <row r="1639" spans="1:6" x14ac:dyDescent="0.2">
      <c r="A1639">
        <v>2017</v>
      </c>
      <c r="B1639" t="s">
        <v>53</v>
      </c>
      <c r="C1639" t="s">
        <v>8</v>
      </c>
      <c r="D1639" s="1">
        <v>10983</v>
      </c>
      <c r="E1639" s="1">
        <v>138039</v>
      </c>
      <c r="F1639" s="2">
        <v>80305</v>
      </c>
    </row>
    <row r="1640" spans="1:6" x14ac:dyDescent="0.2">
      <c r="A1640">
        <v>2017</v>
      </c>
      <c r="B1640" t="s">
        <v>53</v>
      </c>
      <c r="C1640" t="s">
        <v>9</v>
      </c>
      <c r="D1640" s="1">
        <v>4911</v>
      </c>
      <c r="E1640" s="1">
        <v>116074</v>
      </c>
      <c r="F1640" s="2">
        <v>96306</v>
      </c>
    </row>
    <row r="1641" spans="1:6" x14ac:dyDescent="0.2">
      <c r="A1641">
        <v>2017</v>
      </c>
      <c r="B1641" t="s">
        <v>53</v>
      </c>
      <c r="C1641" t="s">
        <v>10</v>
      </c>
      <c r="D1641" s="1">
        <v>1175</v>
      </c>
      <c r="E1641" s="1">
        <v>8923</v>
      </c>
      <c r="F1641" s="2">
        <v>51032</v>
      </c>
    </row>
    <row r="1642" spans="1:6" x14ac:dyDescent="0.2">
      <c r="A1642">
        <v>2017</v>
      </c>
      <c r="B1642" t="s">
        <v>53</v>
      </c>
      <c r="C1642" t="s">
        <v>11</v>
      </c>
      <c r="D1642" s="1">
        <v>6534</v>
      </c>
      <c r="E1642" s="1">
        <v>96181</v>
      </c>
      <c r="F1642" s="2">
        <v>85328</v>
      </c>
    </row>
    <row r="1643" spans="1:6" x14ac:dyDescent="0.2">
      <c r="A1643">
        <v>2017</v>
      </c>
      <c r="B1643" t="s">
        <v>53</v>
      </c>
      <c r="C1643" t="s">
        <v>12</v>
      </c>
      <c r="D1643" s="1">
        <v>2019</v>
      </c>
      <c r="E1643" s="1">
        <v>31465</v>
      </c>
      <c r="F1643" s="2">
        <v>59391</v>
      </c>
    </row>
    <row r="1644" spans="1:6" x14ac:dyDescent="0.2">
      <c r="A1644">
        <v>2017</v>
      </c>
      <c r="B1644" t="s">
        <v>53</v>
      </c>
      <c r="C1644" t="s">
        <v>13</v>
      </c>
      <c r="D1644" s="1">
        <v>1698</v>
      </c>
      <c r="E1644" s="1">
        <v>21891</v>
      </c>
      <c r="F1644" s="2">
        <v>55957</v>
      </c>
    </row>
    <row r="1645" spans="1:6" x14ac:dyDescent="0.2">
      <c r="A1645">
        <v>2017</v>
      </c>
      <c r="B1645" t="s">
        <v>53</v>
      </c>
      <c r="C1645" t="s">
        <v>14</v>
      </c>
      <c r="D1645" s="1">
        <v>1260</v>
      </c>
      <c r="E1645" s="1">
        <v>19279</v>
      </c>
      <c r="F1645" s="2">
        <v>61084</v>
      </c>
    </row>
    <row r="1646" spans="1:6" x14ac:dyDescent="0.2">
      <c r="A1646">
        <v>2017</v>
      </c>
      <c r="B1646" t="s">
        <v>53</v>
      </c>
      <c r="C1646" t="s">
        <v>15</v>
      </c>
      <c r="D1646" s="1">
        <v>1697</v>
      </c>
      <c r="E1646" s="1">
        <v>22698</v>
      </c>
      <c r="F1646" s="2">
        <v>54857</v>
      </c>
    </row>
    <row r="1647" spans="1:6" x14ac:dyDescent="0.2">
      <c r="A1647">
        <v>2017</v>
      </c>
      <c r="B1647" t="s">
        <v>53</v>
      </c>
      <c r="C1647" t="s">
        <v>16</v>
      </c>
      <c r="D1647" s="1">
        <v>1650</v>
      </c>
      <c r="E1647" s="1">
        <v>22941</v>
      </c>
      <c r="F1647" s="2">
        <v>55038</v>
      </c>
    </row>
    <row r="1648" spans="1:6" x14ac:dyDescent="0.2">
      <c r="A1648">
        <v>2017</v>
      </c>
      <c r="B1648" t="s">
        <v>53</v>
      </c>
      <c r="C1648" t="s">
        <v>17</v>
      </c>
      <c r="D1648">
        <v>843</v>
      </c>
      <c r="E1648" s="1">
        <v>7340</v>
      </c>
      <c r="F1648" s="2">
        <v>52561</v>
      </c>
    </row>
    <row r="1649" spans="1:6" x14ac:dyDescent="0.2">
      <c r="A1649">
        <v>2017</v>
      </c>
      <c r="B1649" t="s">
        <v>53</v>
      </c>
      <c r="C1649" t="s">
        <v>18</v>
      </c>
      <c r="D1649" s="1">
        <v>2719</v>
      </c>
      <c r="E1649" s="1">
        <v>37583</v>
      </c>
      <c r="F1649" s="2">
        <v>88009</v>
      </c>
    </row>
    <row r="1650" spans="1:6" x14ac:dyDescent="0.2">
      <c r="A1650">
        <v>2017</v>
      </c>
      <c r="B1650" t="s">
        <v>53</v>
      </c>
      <c r="C1650" t="s">
        <v>19</v>
      </c>
      <c r="D1650" s="1">
        <v>5143</v>
      </c>
      <c r="E1650" s="1">
        <v>91861</v>
      </c>
      <c r="F1650" s="2">
        <v>114166</v>
      </c>
    </row>
    <row r="1651" spans="1:6" x14ac:dyDescent="0.2">
      <c r="A1651">
        <v>2017</v>
      </c>
      <c r="B1651" t="s">
        <v>53</v>
      </c>
      <c r="C1651" t="s">
        <v>20</v>
      </c>
      <c r="D1651" s="1">
        <v>5934</v>
      </c>
      <c r="E1651" s="1">
        <v>56524</v>
      </c>
      <c r="F1651" s="2">
        <v>70884</v>
      </c>
    </row>
    <row r="1652" spans="1:6" x14ac:dyDescent="0.2">
      <c r="A1652">
        <v>2017</v>
      </c>
      <c r="B1652" t="s">
        <v>53</v>
      </c>
      <c r="C1652" t="s">
        <v>21</v>
      </c>
      <c r="D1652" s="1">
        <v>3663</v>
      </c>
      <c r="E1652" s="1">
        <v>50310</v>
      </c>
      <c r="F1652" s="2">
        <v>75459</v>
      </c>
    </row>
    <row r="1653" spans="1:6" x14ac:dyDescent="0.2">
      <c r="A1653">
        <v>2017</v>
      </c>
      <c r="B1653" t="s">
        <v>53</v>
      </c>
      <c r="C1653" t="s">
        <v>22</v>
      </c>
      <c r="D1653">
        <v>962</v>
      </c>
      <c r="E1653" s="1">
        <v>11593</v>
      </c>
      <c r="F1653" s="2">
        <v>48002</v>
      </c>
    </row>
    <row r="1654" spans="1:6" x14ac:dyDescent="0.2">
      <c r="A1654">
        <v>2017</v>
      </c>
      <c r="B1654" t="s">
        <v>53</v>
      </c>
      <c r="C1654" t="s">
        <v>23</v>
      </c>
      <c r="D1654" s="1">
        <v>3051</v>
      </c>
      <c r="E1654" s="1">
        <v>48249</v>
      </c>
      <c r="F1654" s="2">
        <v>73665</v>
      </c>
    </row>
    <row r="1655" spans="1:6" x14ac:dyDescent="0.2">
      <c r="A1655">
        <v>2017</v>
      </c>
      <c r="B1655" t="s">
        <v>53</v>
      </c>
      <c r="C1655" t="s">
        <v>24</v>
      </c>
      <c r="D1655">
        <v>759</v>
      </c>
      <c r="E1655" s="1">
        <v>6394</v>
      </c>
      <c r="F1655" s="2">
        <v>51903</v>
      </c>
    </row>
    <row r="1656" spans="1:6" x14ac:dyDescent="0.2">
      <c r="A1656">
        <v>2017</v>
      </c>
      <c r="B1656" t="s">
        <v>53</v>
      </c>
      <c r="C1656" t="s">
        <v>25</v>
      </c>
      <c r="D1656">
        <v>964</v>
      </c>
      <c r="E1656" s="1">
        <v>18204</v>
      </c>
      <c r="F1656" s="2">
        <v>61365</v>
      </c>
    </row>
    <row r="1657" spans="1:6" x14ac:dyDescent="0.2">
      <c r="A1657">
        <v>2017</v>
      </c>
      <c r="B1657" t="s">
        <v>53</v>
      </c>
      <c r="C1657" t="s">
        <v>26</v>
      </c>
      <c r="D1657" s="1">
        <v>1440</v>
      </c>
      <c r="E1657" s="1">
        <v>14735</v>
      </c>
      <c r="F1657" s="2">
        <v>65866</v>
      </c>
    </row>
    <row r="1658" spans="1:6" x14ac:dyDescent="0.2">
      <c r="A1658">
        <v>2017</v>
      </c>
      <c r="B1658" t="s">
        <v>53</v>
      </c>
      <c r="C1658" t="s">
        <v>27</v>
      </c>
      <c r="D1658">
        <v>843</v>
      </c>
      <c r="E1658" s="1">
        <v>12554</v>
      </c>
      <c r="F1658" s="2">
        <v>88119</v>
      </c>
    </row>
    <row r="1659" spans="1:6" x14ac:dyDescent="0.2">
      <c r="A1659">
        <v>2017</v>
      </c>
      <c r="B1659" t="s">
        <v>53</v>
      </c>
      <c r="C1659" t="s">
        <v>28</v>
      </c>
      <c r="D1659" s="1">
        <v>3595</v>
      </c>
      <c r="E1659" s="1">
        <v>70379</v>
      </c>
      <c r="F1659" s="2">
        <v>108638</v>
      </c>
    </row>
    <row r="1660" spans="1:6" x14ac:dyDescent="0.2">
      <c r="A1660">
        <v>2017</v>
      </c>
      <c r="B1660" t="s">
        <v>53</v>
      </c>
      <c r="C1660" t="s">
        <v>29</v>
      </c>
      <c r="D1660">
        <v>929</v>
      </c>
      <c r="E1660" s="1">
        <v>12398</v>
      </c>
      <c r="F1660" s="2">
        <v>51009</v>
      </c>
    </row>
    <row r="1661" spans="1:6" x14ac:dyDescent="0.2">
      <c r="A1661">
        <v>2017</v>
      </c>
      <c r="B1661" t="s">
        <v>53</v>
      </c>
      <c r="C1661" t="s">
        <v>30</v>
      </c>
      <c r="D1661" s="1">
        <v>12397</v>
      </c>
      <c r="E1661" s="1">
        <v>269233</v>
      </c>
      <c r="F1661" s="2">
        <v>119508</v>
      </c>
    </row>
    <row r="1662" spans="1:6" x14ac:dyDescent="0.2">
      <c r="A1662">
        <v>2017</v>
      </c>
      <c r="B1662" t="s">
        <v>53</v>
      </c>
      <c r="C1662" t="s">
        <v>31</v>
      </c>
      <c r="D1662" s="1">
        <v>5042</v>
      </c>
      <c r="E1662" s="1">
        <v>78826</v>
      </c>
      <c r="F1662" s="2">
        <v>80496</v>
      </c>
    </row>
    <row r="1663" spans="1:6" x14ac:dyDescent="0.2">
      <c r="A1663">
        <v>2017</v>
      </c>
      <c r="B1663" t="s">
        <v>53</v>
      </c>
      <c r="C1663" t="s">
        <v>32</v>
      </c>
      <c r="D1663">
        <v>396</v>
      </c>
      <c r="E1663" s="1">
        <v>6502</v>
      </c>
      <c r="F1663" s="2">
        <v>65114</v>
      </c>
    </row>
    <row r="1664" spans="1:6" x14ac:dyDescent="0.2">
      <c r="A1664">
        <v>2017</v>
      </c>
      <c r="B1664" t="s">
        <v>53</v>
      </c>
      <c r="C1664" t="s">
        <v>33</v>
      </c>
      <c r="D1664" s="1">
        <v>4456</v>
      </c>
      <c r="E1664" s="1">
        <v>71562</v>
      </c>
      <c r="F1664" s="2">
        <v>67912</v>
      </c>
    </row>
    <row r="1665" spans="1:6" x14ac:dyDescent="0.2">
      <c r="A1665">
        <v>2017</v>
      </c>
      <c r="B1665" t="s">
        <v>53</v>
      </c>
      <c r="C1665" t="s">
        <v>34</v>
      </c>
      <c r="D1665" s="1">
        <v>1491</v>
      </c>
      <c r="E1665" s="1">
        <v>20417</v>
      </c>
      <c r="F1665" s="2">
        <v>57922</v>
      </c>
    </row>
    <row r="1666" spans="1:6" x14ac:dyDescent="0.2">
      <c r="A1666">
        <v>2017</v>
      </c>
      <c r="B1666" t="s">
        <v>53</v>
      </c>
      <c r="C1666" t="s">
        <v>35</v>
      </c>
      <c r="D1666" s="1">
        <v>3521</v>
      </c>
      <c r="E1666" s="1">
        <v>34177</v>
      </c>
      <c r="F1666" s="2">
        <v>80210</v>
      </c>
    </row>
    <row r="1667" spans="1:6" x14ac:dyDescent="0.2">
      <c r="A1667">
        <v>2017</v>
      </c>
      <c r="B1667" t="s">
        <v>53</v>
      </c>
      <c r="C1667" t="s">
        <v>36</v>
      </c>
      <c r="D1667" s="1">
        <v>4664</v>
      </c>
      <c r="E1667" s="1">
        <v>83352</v>
      </c>
      <c r="F1667" s="2">
        <v>78987</v>
      </c>
    </row>
    <row r="1668" spans="1:6" x14ac:dyDescent="0.2">
      <c r="A1668">
        <v>2017</v>
      </c>
      <c r="B1668" t="s">
        <v>53</v>
      </c>
      <c r="C1668" t="s">
        <v>37</v>
      </c>
      <c r="D1668">
        <v>745</v>
      </c>
      <c r="E1668" s="1">
        <v>6125</v>
      </c>
      <c r="F1668" s="2">
        <v>70660</v>
      </c>
    </row>
    <row r="1669" spans="1:6" x14ac:dyDescent="0.2">
      <c r="A1669">
        <v>2017</v>
      </c>
      <c r="B1669" t="s">
        <v>53</v>
      </c>
      <c r="C1669" t="s">
        <v>38</v>
      </c>
      <c r="D1669" s="1">
        <v>2430</v>
      </c>
      <c r="E1669" s="1">
        <v>27428</v>
      </c>
      <c r="F1669" s="2">
        <v>61428</v>
      </c>
    </row>
    <row r="1670" spans="1:6" x14ac:dyDescent="0.2">
      <c r="A1670">
        <v>2017</v>
      </c>
      <c r="B1670" t="s">
        <v>53</v>
      </c>
      <c r="C1670" t="s">
        <v>39</v>
      </c>
      <c r="D1670">
        <v>561</v>
      </c>
      <c r="E1670" s="1">
        <v>5720</v>
      </c>
      <c r="F1670" s="2">
        <v>47231</v>
      </c>
    </row>
    <row r="1671" spans="1:6" x14ac:dyDescent="0.2">
      <c r="A1671">
        <v>2017</v>
      </c>
      <c r="B1671" t="s">
        <v>53</v>
      </c>
      <c r="C1671" t="s">
        <v>40</v>
      </c>
      <c r="D1671" s="1">
        <v>3260</v>
      </c>
      <c r="E1671" s="1">
        <v>45482</v>
      </c>
      <c r="F1671" s="2">
        <v>68381</v>
      </c>
    </row>
    <row r="1672" spans="1:6" x14ac:dyDescent="0.2">
      <c r="A1672">
        <v>2017</v>
      </c>
      <c r="B1672" t="s">
        <v>53</v>
      </c>
      <c r="C1672" t="s">
        <v>41</v>
      </c>
      <c r="D1672" s="1">
        <v>9521</v>
      </c>
      <c r="E1672" s="1">
        <v>201873</v>
      </c>
      <c r="F1672" s="2">
        <v>84394</v>
      </c>
    </row>
    <row r="1673" spans="1:6" x14ac:dyDescent="0.2">
      <c r="A1673">
        <v>2017</v>
      </c>
      <c r="B1673" t="s">
        <v>53</v>
      </c>
      <c r="C1673" t="s">
        <v>42</v>
      </c>
      <c r="D1673" s="1">
        <v>2347</v>
      </c>
      <c r="E1673" s="1">
        <v>37185</v>
      </c>
      <c r="F1673" s="2">
        <v>71167</v>
      </c>
    </row>
    <row r="1674" spans="1:6" x14ac:dyDescent="0.2">
      <c r="A1674">
        <v>2017</v>
      </c>
      <c r="B1674" t="s">
        <v>53</v>
      </c>
      <c r="C1674" t="s">
        <v>43</v>
      </c>
      <c r="D1674">
        <v>503</v>
      </c>
      <c r="E1674" s="1">
        <v>4478</v>
      </c>
      <c r="F1674" s="2">
        <v>58372</v>
      </c>
    </row>
    <row r="1675" spans="1:6" x14ac:dyDescent="0.2">
      <c r="A1675">
        <v>2017</v>
      </c>
      <c r="B1675" t="s">
        <v>53</v>
      </c>
      <c r="C1675" t="s">
        <v>44</v>
      </c>
      <c r="D1675" s="1">
        <v>4222</v>
      </c>
      <c r="E1675" s="1">
        <v>67623</v>
      </c>
      <c r="F1675" s="2">
        <v>98219</v>
      </c>
    </row>
    <row r="1676" spans="1:6" x14ac:dyDescent="0.2">
      <c r="A1676">
        <v>2017</v>
      </c>
      <c r="B1676" t="s">
        <v>53</v>
      </c>
      <c r="C1676" t="s">
        <v>45</v>
      </c>
      <c r="D1676" s="1">
        <v>4271</v>
      </c>
      <c r="E1676" s="1">
        <v>125798</v>
      </c>
      <c r="F1676" s="2">
        <v>172513</v>
      </c>
    </row>
    <row r="1677" spans="1:6" x14ac:dyDescent="0.2">
      <c r="A1677">
        <v>2017</v>
      </c>
      <c r="B1677" t="s">
        <v>53</v>
      </c>
      <c r="C1677" t="s">
        <v>46</v>
      </c>
      <c r="D1677">
        <v>764</v>
      </c>
      <c r="E1677" s="1">
        <v>8615</v>
      </c>
      <c r="F1677" s="2">
        <v>50474</v>
      </c>
    </row>
    <row r="1678" spans="1:6" x14ac:dyDescent="0.2">
      <c r="A1678">
        <v>2017</v>
      </c>
      <c r="B1678" t="s">
        <v>53</v>
      </c>
      <c r="C1678" t="s">
        <v>47</v>
      </c>
      <c r="D1678" s="1">
        <v>2126</v>
      </c>
      <c r="E1678" s="1">
        <v>47658</v>
      </c>
      <c r="F1678" s="2">
        <v>71912</v>
      </c>
    </row>
    <row r="1679" spans="1:6" x14ac:dyDescent="0.2">
      <c r="A1679">
        <v>2017</v>
      </c>
      <c r="B1679" t="s">
        <v>53</v>
      </c>
      <c r="C1679" t="s">
        <v>48</v>
      </c>
      <c r="D1679">
        <v>389</v>
      </c>
      <c r="E1679" s="1">
        <v>3680</v>
      </c>
      <c r="F1679" s="2">
        <v>46375</v>
      </c>
    </row>
    <row r="1680" spans="1:6" x14ac:dyDescent="0.2">
      <c r="A1680">
        <v>2017</v>
      </c>
      <c r="B1680" t="s">
        <v>56</v>
      </c>
      <c r="C1680" t="s">
        <v>1</v>
      </c>
      <c r="D1680" s="1">
        <v>13089</v>
      </c>
      <c r="E1680" s="1">
        <v>94756</v>
      </c>
      <c r="F1680" s="2">
        <v>66324</v>
      </c>
    </row>
    <row r="1681" spans="1:6" x14ac:dyDescent="0.2">
      <c r="A1681">
        <v>2017</v>
      </c>
      <c r="B1681" t="s">
        <v>56</v>
      </c>
      <c r="C1681" t="s">
        <v>2</v>
      </c>
      <c r="D1681" s="1">
        <v>15754</v>
      </c>
      <c r="E1681" s="1">
        <v>206540</v>
      </c>
      <c r="F1681" s="2">
        <v>68059</v>
      </c>
    </row>
    <row r="1682" spans="1:6" x14ac:dyDescent="0.2">
      <c r="A1682">
        <v>2017</v>
      </c>
      <c r="B1682" t="s">
        <v>56</v>
      </c>
      <c r="C1682" t="s">
        <v>3</v>
      </c>
      <c r="D1682" s="1">
        <v>8251</v>
      </c>
      <c r="E1682" s="1">
        <v>49596</v>
      </c>
      <c r="F1682" s="2">
        <v>55939</v>
      </c>
    </row>
    <row r="1683" spans="1:6" x14ac:dyDescent="0.2">
      <c r="A1683">
        <v>2017</v>
      </c>
      <c r="B1683" t="s">
        <v>56</v>
      </c>
      <c r="C1683" t="s">
        <v>4</v>
      </c>
      <c r="D1683" s="1">
        <v>98024</v>
      </c>
      <c r="E1683" s="1">
        <v>827494</v>
      </c>
      <c r="F1683" s="2">
        <v>104466</v>
      </c>
    </row>
    <row r="1684" spans="1:6" x14ac:dyDescent="0.2">
      <c r="A1684">
        <v>2017</v>
      </c>
      <c r="B1684" t="s">
        <v>56</v>
      </c>
      <c r="C1684" t="s">
        <v>5</v>
      </c>
      <c r="D1684" s="1">
        <v>22552</v>
      </c>
      <c r="E1684" s="1">
        <v>161870</v>
      </c>
      <c r="F1684" s="2">
        <v>81536</v>
      </c>
    </row>
    <row r="1685" spans="1:6" x14ac:dyDescent="0.2">
      <c r="A1685">
        <v>2017</v>
      </c>
      <c r="B1685" t="s">
        <v>56</v>
      </c>
      <c r="C1685" t="s">
        <v>6</v>
      </c>
      <c r="D1685" s="1">
        <v>10779</v>
      </c>
      <c r="E1685" s="1">
        <v>126051</v>
      </c>
      <c r="F1685" s="2">
        <v>152598</v>
      </c>
    </row>
    <row r="1686" spans="1:6" x14ac:dyDescent="0.2">
      <c r="A1686">
        <v>2017</v>
      </c>
      <c r="B1686" t="s">
        <v>56</v>
      </c>
      <c r="C1686" t="s">
        <v>7</v>
      </c>
      <c r="D1686" s="1">
        <v>2800</v>
      </c>
      <c r="E1686" s="1">
        <v>47894</v>
      </c>
      <c r="F1686" s="2">
        <v>92267</v>
      </c>
    </row>
    <row r="1687" spans="1:6" x14ac:dyDescent="0.2">
      <c r="A1687">
        <v>2017</v>
      </c>
      <c r="B1687" t="s">
        <v>56</v>
      </c>
      <c r="C1687" t="s">
        <v>8</v>
      </c>
      <c r="D1687" s="1">
        <v>71616</v>
      </c>
      <c r="E1687" s="1">
        <v>556510</v>
      </c>
      <c r="F1687" s="2">
        <v>72708</v>
      </c>
    </row>
    <row r="1688" spans="1:6" x14ac:dyDescent="0.2">
      <c r="A1688">
        <v>2017</v>
      </c>
      <c r="B1688" t="s">
        <v>56</v>
      </c>
      <c r="C1688" t="s">
        <v>9</v>
      </c>
      <c r="D1688" s="1">
        <v>25978</v>
      </c>
      <c r="E1688" s="1">
        <v>233995</v>
      </c>
      <c r="F1688" s="2">
        <v>81197</v>
      </c>
    </row>
    <row r="1689" spans="1:6" x14ac:dyDescent="0.2">
      <c r="A1689">
        <v>2017</v>
      </c>
      <c r="B1689" t="s">
        <v>56</v>
      </c>
      <c r="C1689" t="s">
        <v>10</v>
      </c>
      <c r="D1689" s="1">
        <v>5522</v>
      </c>
      <c r="E1689" s="1">
        <v>31064</v>
      </c>
      <c r="F1689" s="2">
        <v>53820</v>
      </c>
    </row>
    <row r="1690" spans="1:6" x14ac:dyDescent="0.2">
      <c r="A1690">
        <v>2017</v>
      </c>
      <c r="B1690" t="s">
        <v>56</v>
      </c>
      <c r="C1690" t="s">
        <v>11</v>
      </c>
      <c r="D1690" s="1">
        <v>32114</v>
      </c>
      <c r="E1690" s="1">
        <v>370517</v>
      </c>
      <c r="F1690" s="2">
        <v>104689</v>
      </c>
    </row>
    <row r="1691" spans="1:6" x14ac:dyDescent="0.2">
      <c r="A1691">
        <v>2017</v>
      </c>
      <c r="B1691" t="s">
        <v>56</v>
      </c>
      <c r="C1691" t="s">
        <v>12</v>
      </c>
      <c r="D1691" s="1">
        <v>16124</v>
      </c>
      <c r="E1691" s="1">
        <v>131758</v>
      </c>
      <c r="F1691" s="2">
        <v>62518</v>
      </c>
    </row>
    <row r="1692" spans="1:6" x14ac:dyDescent="0.2">
      <c r="A1692">
        <v>2017</v>
      </c>
      <c r="B1692" t="s">
        <v>56</v>
      </c>
      <c r="C1692" t="s">
        <v>13</v>
      </c>
      <c r="D1692" s="1">
        <v>9983</v>
      </c>
      <c r="E1692" s="1">
        <v>108983</v>
      </c>
      <c r="F1692" s="2">
        <v>71597</v>
      </c>
    </row>
    <row r="1693" spans="1:6" x14ac:dyDescent="0.2">
      <c r="A1693">
        <v>2017</v>
      </c>
      <c r="B1693" t="s">
        <v>56</v>
      </c>
      <c r="C1693" t="s">
        <v>14</v>
      </c>
      <c r="D1693" s="1">
        <v>8858</v>
      </c>
      <c r="E1693" s="1">
        <v>74321</v>
      </c>
      <c r="F1693" s="2">
        <v>65845</v>
      </c>
    </row>
    <row r="1694" spans="1:6" x14ac:dyDescent="0.2">
      <c r="A1694">
        <v>2017</v>
      </c>
      <c r="B1694" t="s">
        <v>56</v>
      </c>
      <c r="C1694" t="s">
        <v>15</v>
      </c>
      <c r="D1694" s="1">
        <v>10845</v>
      </c>
      <c r="E1694" s="1">
        <v>93126</v>
      </c>
      <c r="F1694" s="2">
        <v>64967</v>
      </c>
    </row>
    <row r="1695" spans="1:6" x14ac:dyDescent="0.2">
      <c r="A1695">
        <v>2017</v>
      </c>
      <c r="B1695" t="s">
        <v>56</v>
      </c>
      <c r="C1695" t="s">
        <v>16</v>
      </c>
      <c r="D1695" s="1">
        <v>13618</v>
      </c>
      <c r="E1695" s="1">
        <v>85771</v>
      </c>
      <c r="F1695" s="2">
        <v>59758</v>
      </c>
    </row>
    <row r="1696" spans="1:6" x14ac:dyDescent="0.2">
      <c r="A1696">
        <v>2017</v>
      </c>
      <c r="B1696" t="s">
        <v>56</v>
      </c>
      <c r="C1696" t="s">
        <v>17</v>
      </c>
      <c r="D1696" s="1">
        <v>3827</v>
      </c>
      <c r="E1696" s="1">
        <v>29417</v>
      </c>
      <c r="F1696" s="2">
        <v>65934</v>
      </c>
    </row>
    <row r="1697" spans="1:6" x14ac:dyDescent="0.2">
      <c r="A1697">
        <v>2017</v>
      </c>
      <c r="B1697" t="s">
        <v>56</v>
      </c>
      <c r="C1697" t="s">
        <v>18</v>
      </c>
      <c r="D1697" s="1">
        <v>15099</v>
      </c>
      <c r="E1697" s="1">
        <v>140287</v>
      </c>
      <c r="F1697" s="2">
        <v>90791</v>
      </c>
    </row>
    <row r="1698" spans="1:6" x14ac:dyDescent="0.2">
      <c r="A1698">
        <v>2017</v>
      </c>
      <c r="B1698" t="s">
        <v>56</v>
      </c>
      <c r="C1698" t="s">
        <v>19</v>
      </c>
      <c r="D1698" s="1">
        <v>17270</v>
      </c>
      <c r="E1698" s="1">
        <v>216567</v>
      </c>
      <c r="F1698" s="2">
        <v>136040</v>
      </c>
    </row>
    <row r="1699" spans="1:6" x14ac:dyDescent="0.2">
      <c r="A1699">
        <v>2017</v>
      </c>
      <c r="B1699" t="s">
        <v>56</v>
      </c>
      <c r="C1699" t="s">
        <v>20</v>
      </c>
      <c r="D1699" s="1">
        <v>18942</v>
      </c>
      <c r="E1699" s="1">
        <v>202358</v>
      </c>
      <c r="F1699" s="2">
        <v>69275</v>
      </c>
    </row>
    <row r="1700" spans="1:6" x14ac:dyDescent="0.2">
      <c r="A1700">
        <v>2017</v>
      </c>
      <c r="B1700" t="s">
        <v>56</v>
      </c>
      <c r="C1700" t="s">
        <v>21</v>
      </c>
      <c r="D1700" s="1">
        <v>15467</v>
      </c>
      <c r="E1700" s="1">
        <v>175945</v>
      </c>
      <c r="F1700" s="2">
        <v>91036</v>
      </c>
    </row>
    <row r="1701" spans="1:6" x14ac:dyDescent="0.2">
      <c r="A1701">
        <v>2017</v>
      </c>
      <c r="B1701" t="s">
        <v>56</v>
      </c>
      <c r="C1701" t="s">
        <v>22</v>
      </c>
      <c r="D1701" s="1">
        <v>7854</v>
      </c>
      <c r="E1701" s="1">
        <v>42981</v>
      </c>
      <c r="F1701" s="2">
        <v>51222</v>
      </c>
    </row>
    <row r="1702" spans="1:6" x14ac:dyDescent="0.2">
      <c r="A1702">
        <v>2017</v>
      </c>
      <c r="B1702" t="s">
        <v>56</v>
      </c>
      <c r="C1702" t="s">
        <v>23</v>
      </c>
      <c r="D1702" s="1">
        <v>17661</v>
      </c>
      <c r="E1702" s="1">
        <v>163353</v>
      </c>
      <c r="F1702" s="2">
        <v>68974</v>
      </c>
    </row>
    <row r="1703" spans="1:6" x14ac:dyDescent="0.2">
      <c r="A1703">
        <v>2017</v>
      </c>
      <c r="B1703" t="s">
        <v>56</v>
      </c>
      <c r="C1703" t="s">
        <v>24</v>
      </c>
      <c r="D1703" s="1">
        <v>4178</v>
      </c>
      <c r="E1703" s="1">
        <v>20935</v>
      </c>
      <c r="F1703" s="2">
        <v>56708</v>
      </c>
    </row>
    <row r="1704" spans="1:6" x14ac:dyDescent="0.2">
      <c r="A1704">
        <v>2017</v>
      </c>
      <c r="B1704" t="s">
        <v>56</v>
      </c>
      <c r="C1704" t="s">
        <v>25</v>
      </c>
      <c r="D1704" s="1">
        <v>6481</v>
      </c>
      <c r="E1704" s="1">
        <v>66237</v>
      </c>
      <c r="F1704" s="2">
        <v>63484</v>
      </c>
    </row>
    <row r="1705" spans="1:6" x14ac:dyDescent="0.2">
      <c r="A1705">
        <v>2017</v>
      </c>
      <c r="B1705" t="s">
        <v>56</v>
      </c>
      <c r="C1705" t="s">
        <v>26</v>
      </c>
      <c r="D1705" s="1">
        <v>8856</v>
      </c>
      <c r="E1705" s="1">
        <v>61375</v>
      </c>
      <c r="F1705" s="2">
        <v>63979</v>
      </c>
    </row>
    <row r="1706" spans="1:6" x14ac:dyDescent="0.2">
      <c r="A1706">
        <v>2017</v>
      </c>
      <c r="B1706" t="s">
        <v>56</v>
      </c>
      <c r="C1706" t="s">
        <v>27</v>
      </c>
      <c r="D1706" s="1">
        <v>3835</v>
      </c>
      <c r="E1706" s="1">
        <v>33894</v>
      </c>
      <c r="F1706" s="2">
        <v>91139</v>
      </c>
    </row>
    <row r="1707" spans="1:6" x14ac:dyDescent="0.2">
      <c r="A1707">
        <v>2017</v>
      </c>
      <c r="B1707" t="s">
        <v>56</v>
      </c>
      <c r="C1707" t="s">
        <v>28</v>
      </c>
      <c r="D1707" s="1">
        <v>19625</v>
      </c>
      <c r="E1707" s="1">
        <v>241026</v>
      </c>
      <c r="F1707" s="2">
        <v>111862</v>
      </c>
    </row>
    <row r="1708" spans="1:6" x14ac:dyDescent="0.2">
      <c r="A1708">
        <v>2017</v>
      </c>
      <c r="B1708" t="s">
        <v>56</v>
      </c>
      <c r="C1708" t="s">
        <v>29</v>
      </c>
      <c r="D1708" s="1">
        <v>5092</v>
      </c>
      <c r="E1708" s="1">
        <v>32604</v>
      </c>
      <c r="F1708" s="2">
        <v>53932</v>
      </c>
    </row>
    <row r="1709" spans="1:6" x14ac:dyDescent="0.2">
      <c r="A1709">
        <v>2017</v>
      </c>
      <c r="B1709" t="s">
        <v>56</v>
      </c>
      <c r="C1709" t="s">
        <v>30</v>
      </c>
      <c r="D1709" s="1">
        <v>65326</v>
      </c>
      <c r="E1709" s="1">
        <v>708995</v>
      </c>
      <c r="F1709" s="2">
        <v>189559</v>
      </c>
    </row>
    <row r="1710" spans="1:6" x14ac:dyDescent="0.2">
      <c r="A1710">
        <v>2017</v>
      </c>
      <c r="B1710" t="s">
        <v>56</v>
      </c>
      <c r="C1710" t="s">
        <v>31</v>
      </c>
      <c r="D1710" s="1">
        <v>27332</v>
      </c>
      <c r="E1710" s="1">
        <v>226679</v>
      </c>
      <c r="F1710" s="2">
        <v>82975</v>
      </c>
    </row>
    <row r="1711" spans="1:6" x14ac:dyDescent="0.2">
      <c r="A1711">
        <v>2017</v>
      </c>
      <c r="B1711" t="s">
        <v>56</v>
      </c>
      <c r="C1711" t="s">
        <v>32</v>
      </c>
      <c r="D1711" s="1">
        <v>2979</v>
      </c>
      <c r="E1711" s="1">
        <v>23135</v>
      </c>
      <c r="F1711" s="2">
        <v>60044</v>
      </c>
    </row>
    <row r="1712" spans="1:6" x14ac:dyDescent="0.2">
      <c r="A1712">
        <v>2017</v>
      </c>
      <c r="B1712" t="s">
        <v>56</v>
      </c>
      <c r="C1712" t="s">
        <v>33</v>
      </c>
      <c r="D1712" s="1">
        <v>28537</v>
      </c>
      <c r="E1712" s="1">
        <v>288615</v>
      </c>
      <c r="F1712" s="2">
        <v>69967</v>
      </c>
    </row>
    <row r="1713" spans="1:6" x14ac:dyDescent="0.2">
      <c r="A1713">
        <v>2017</v>
      </c>
      <c r="B1713" t="s">
        <v>56</v>
      </c>
      <c r="C1713" t="s">
        <v>34</v>
      </c>
      <c r="D1713" s="1">
        <v>11379</v>
      </c>
      <c r="E1713" s="1">
        <v>76757</v>
      </c>
      <c r="F1713" s="2">
        <v>56323</v>
      </c>
    </row>
    <row r="1714" spans="1:6" x14ac:dyDescent="0.2">
      <c r="A1714">
        <v>2017</v>
      </c>
      <c r="B1714" t="s">
        <v>56</v>
      </c>
      <c r="C1714" t="s">
        <v>35</v>
      </c>
      <c r="D1714" s="1">
        <v>12686</v>
      </c>
      <c r="E1714" s="1">
        <v>83715</v>
      </c>
      <c r="F1714" s="2">
        <v>67638</v>
      </c>
    </row>
    <row r="1715" spans="1:6" x14ac:dyDescent="0.2">
      <c r="A1715">
        <v>2017</v>
      </c>
      <c r="B1715" t="s">
        <v>56</v>
      </c>
      <c r="C1715" t="s">
        <v>36</v>
      </c>
      <c r="D1715" s="1">
        <v>28479</v>
      </c>
      <c r="E1715" s="1">
        <v>321121</v>
      </c>
      <c r="F1715" s="2">
        <v>85405</v>
      </c>
    </row>
    <row r="1716" spans="1:6" x14ac:dyDescent="0.2">
      <c r="A1716">
        <v>2017</v>
      </c>
      <c r="B1716" t="s">
        <v>56</v>
      </c>
      <c r="C1716" t="s">
        <v>37</v>
      </c>
      <c r="D1716" s="1">
        <v>2802</v>
      </c>
      <c r="E1716" s="1">
        <v>32758</v>
      </c>
      <c r="F1716" s="2">
        <v>89570</v>
      </c>
    </row>
    <row r="1717" spans="1:6" x14ac:dyDescent="0.2">
      <c r="A1717">
        <v>2017</v>
      </c>
      <c r="B1717" t="s">
        <v>56</v>
      </c>
      <c r="C1717" t="s">
        <v>38</v>
      </c>
      <c r="D1717" s="1">
        <v>12653</v>
      </c>
      <c r="E1717" s="1">
        <v>98790</v>
      </c>
      <c r="F1717" s="2">
        <v>59859</v>
      </c>
    </row>
    <row r="1718" spans="1:6" x14ac:dyDescent="0.2">
      <c r="A1718">
        <v>2017</v>
      </c>
      <c r="B1718" t="s">
        <v>56</v>
      </c>
      <c r="C1718" t="s">
        <v>39</v>
      </c>
      <c r="D1718" s="1">
        <v>3221</v>
      </c>
      <c r="E1718" s="1">
        <v>28761</v>
      </c>
      <c r="F1718" s="2">
        <v>57506</v>
      </c>
    </row>
    <row r="1719" spans="1:6" x14ac:dyDescent="0.2">
      <c r="A1719">
        <v>2017</v>
      </c>
      <c r="B1719" t="s">
        <v>56</v>
      </c>
      <c r="C1719" t="s">
        <v>40</v>
      </c>
      <c r="D1719" s="1">
        <v>15531</v>
      </c>
      <c r="E1719" s="1">
        <v>148433</v>
      </c>
      <c r="F1719" s="2">
        <v>71601</v>
      </c>
    </row>
    <row r="1720" spans="1:6" x14ac:dyDescent="0.2">
      <c r="A1720">
        <v>2017</v>
      </c>
      <c r="B1720" t="s">
        <v>56</v>
      </c>
      <c r="C1720" t="s">
        <v>41</v>
      </c>
      <c r="D1720" s="1">
        <v>71279</v>
      </c>
      <c r="E1720" s="1">
        <v>740328</v>
      </c>
      <c r="F1720" s="2">
        <v>80242</v>
      </c>
    </row>
    <row r="1721" spans="1:6" x14ac:dyDescent="0.2">
      <c r="A1721">
        <v>2017</v>
      </c>
      <c r="B1721" t="s">
        <v>56</v>
      </c>
      <c r="C1721" t="s">
        <v>42</v>
      </c>
      <c r="D1721" s="1">
        <v>11066</v>
      </c>
      <c r="E1721" s="1">
        <v>84072</v>
      </c>
      <c r="F1721" s="2">
        <v>64760</v>
      </c>
    </row>
    <row r="1722" spans="1:6" x14ac:dyDescent="0.2">
      <c r="A1722">
        <v>2017</v>
      </c>
      <c r="B1722" t="s">
        <v>56</v>
      </c>
      <c r="C1722" t="s">
        <v>43</v>
      </c>
      <c r="D1722" s="1">
        <v>1700</v>
      </c>
      <c r="E1722" s="1">
        <v>11731</v>
      </c>
      <c r="F1722" s="2">
        <v>70768</v>
      </c>
    </row>
    <row r="1723" spans="1:6" x14ac:dyDescent="0.2">
      <c r="A1723">
        <v>2017</v>
      </c>
      <c r="B1723" t="s">
        <v>56</v>
      </c>
      <c r="C1723" t="s">
        <v>44</v>
      </c>
      <c r="D1723" s="1">
        <v>21609</v>
      </c>
      <c r="E1723" s="1">
        <v>192079</v>
      </c>
      <c r="F1723" s="2">
        <v>82201</v>
      </c>
    </row>
    <row r="1724" spans="1:6" x14ac:dyDescent="0.2">
      <c r="A1724">
        <v>2017</v>
      </c>
      <c r="B1724" t="s">
        <v>56</v>
      </c>
      <c r="C1724" t="s">
        <v>45</v>
      </c>
      <c r="D1724" s="1">
        <v>17184</v>
      </c>
      <c r="E1724" s="1">
        <v>144458</v>
      </c>
      <c r="F1724" s="2">
        <v>76957</v>
      </c>
    </row>
    <row r="1725" spans="1:6" x14ac:dyDescent="0.2">
      <c r="A1725">
        <v>2017</v>
      </c>
      <c r="B1725" t="s">
        <v>56</v>
      </c>
      <c r="C1725" t="s">
        <v>46</v>
      </c>
      <c r="D1725" s="1">
        <v>3992</v>
      </c>
      <c r="E1725" s="1">
        <v>24123</v>
      </c>
      <c r="F1725" s="2">
        <v>50354</v>
      </c>
    </row>
    <row r="1726" spans="1:6" x14ac:dyDescent="0.2">
      <c r="A1726">
        <v>2017</v>
      </c>
      <c r="B1726" t="s">
        <v>56</v>
      </c>
      <c r="C1726" t="s">
        <v>47</v>
      </c>
      <c r="D1726" s="1">
        <v>13244</v>
      </c>
      <c r="E1726" s="1">
        <v>148873</v>
      </c>
      <c r="F1726" s="2">
        <v>68759</v>
      </c>
    </row>
    <row r="1727" spans="1:6" x14ac:dyDescent="0.2">
      <c r="A1727">
        <v>2017</v>
      </c>
      <c r="B1727" t="s">
        <v>56</v>
      </c>
      <c r="C1727" t="s">
        <v>48</v>
      </c>
      <c r="D1727" s="1">
        <v>2248</v>
      </c>
      <c r="E1727" s="1">
        <v>10938</v>
      </c>
      <c r="F1727" s="2">
        <v>54692</v>
      </c>
    </row>
    <row r="1728" spans="1:6" x14ac:dyDescent="0.2">
      <c r="A1728">
        <v>2017</v>
      </c>
      <c r="B1728" t="s">
        <v>57</v>
      </c>
      <c r="C1728" t="s">
        <v>1</v>
      </c>
      <c r="D1728" s="1">
        <v>21426</v>
      </c>
      <c r="E1728" s="1">
        <v>239356</v>
      </c>
      <c r="F1728" s="2">
        <v>53774</v>
      </c>
    </row>
    <row r="1729" spans="1:6" x14ac:dyDescent="0.2">
      <c r="A1729">
        <v>2017</v>
      </c>
      <c r="B1729" t="s">
        <v>57</v>
      </c>
      <c r="C1729" t="s">
        <v>2</v>
      </c>
      <c r="D1729" s="1">
        <v>31059</v>
      </c>
      <c r="E1729" s="1">
        <v>417456</v>
      </c>
      <c r="F1729" s="2">
        <v>55334</v>
      </c>
    </row>
    <row r="1730" spans="1:6" x14ac:dyDescent="0.2">
      <c r="A1730">
        <v>2017</v>
      </c>
      <c r="B1730" t="s">
        <v>57</v>
      </c>
      <c r="C1730" t="s">
        <v>3</v>
      </c>
      <c r="D1730" s="1">
        <v>13845</v>
      </c>
      <c r="E1730" s="1">
        <v>144215</v>
      </c>
      <c r="F1730" s="2">
        <v>59263</v>
      </c>
    </row>
    <row r="1731" spans="1:6" x14ac:dyDescent="0.2">
      <c r="A1731">
        <v>2017</v>
      </c>
      <c r="B1731" t="s">
        <v>57</v>
      </c>
      <c r="C1731" t="s">
        <v>4</v>
      </c>
      <c r="D1731" s="1">
        <v>188712</v>
      </c>
      <c r="E1731" s="1">
        <v>2551444</v>
      </c>
      <c r="F1731" s="2">
        <v>86955</v>
      </c>
    </row>
    <row r="1732" spans="1:6" x14ac:dyDescent="0.2">
      <c r="A1732">
        <v>2017</v>
      </c>
      <c r="B1732" t="s">
        <v>57</v>
      </c>
      <c r="C1732" t="s">
        <v>5</v>
      </c>
      <c r="D1732" s="1">
        <v>50576</v>
      </c>
      <c r="E1732" s="1">
        <v>412889</v>
      </c>
      <c r="F1732" s="2">
        <v>78698</v>
      </c>
    </row>
    <row r="1733" spans="1:6" x14ac:dyDescent="0.2">
      <c r="A1733">
        <v>2017</v>
      </c>
      <c r="B1733" t="s">
        <v>57</v>
      </c>
      <c r="C1733" t="s">
        <v>6</v>
      </c>
      <c r="D1733" s="1">
        <v>22807</v>
      </c>
      <c r="E1733" s="1">
        <v>218450</v>
      </c>
      <c r="F1733" s="2">
        <v>87307</v>
      </c>
    </row>
    <row r="1734" spans="1:6" x14ac:dyDescent="0.2">
      <c r="A1734">
        <v>2017</v>
      </c>
      <c r="B1734" t="s">
        <v>57</v>
      </c>
      <c r="C1734" t="s">
        <v>7</v>
      </c>
      <c r="D1734" s="1">
        <v>8644</v>
      </c>
      <c r="E1734" s="1">
        <v>61956</v>
      </c>
      <c r="F1734" s="2">
        <v>80600</v>
      </c>
    </row>
    <row r="1735" spans="1:6" x14ac:dyDescent="0.2">
      <c r="A1735">
        <v>2017</v>
      </c>
      <c r="B1735" t="s">
        <v>57</v>
      </c>
      <c r="C1735" t="s">
        <v>8</v>
      </c>
      <c r="D1735" s="1">
        <v>156978</v>
      </c>
      <c r="E1735" s="1">
        <v>1322562</v>
      </c>
      <c r="F1735" s="2">
        <v>58653</v>
      </c>
    </row>
    <row r="1736" spans="1:6" x14ac:dyDescent="0.2">
      <c r="A1736">
        <v>2017</v>
      </c>
      <c r="B1736" t="s">
        <v>57</v>
      </c>
      <c r="C1736" t="s">
        <v>9</v>
      </c>
      <c r="D1736" s="1">
        <v>54102</v>
      </c>
      <c r="E1736" s="1">
        <v>668820</v>
      </c>
      <c r="F1736" s="2">
        <v>64724</v>
      </c>
    </row>
    <row r="1737" spans="1:6" x14ac:dyDescent="0.2">
      <c r="A1737">
        <v>2017</v>
      </c>
      <c r="B1737" t="s">
        <v>57</v>
      </c>
      <c r="C1737" t="s">
        <v>10</v>
      </c>
      <c r="D1737" s="1">
        <v>11075</v>
      </c>
      <c r="E1737" s="1">
        <v>88110</v>
      </c>
      <c r="F1737" s="2">
        <v>48653</v>
      </c>
    </row>
    <row r="1738" spans="1:6" x14ac:dyDescent="0.2">
      <c r="A1738">
        <v>2017</v>
      </c>
      <c r="B1738" t="s">
        <v>57</v>
      </c>
      <c r="C1738" t="s">
        <v>11</v>
      </c>
      <c r="D1738" s="1">
        <v>73447</v>
      </c>
      <c r="E1738" s="1">
        <v>942202</v>
      </c>
      <c r="F1738" s="2">
        <v>73829</v>
      </c>
    </row>
    <row r="1739" spans="1:6" x14ac:dyDescent="0.2">
      <c r="A1739">
        <v>2017</v>
      </c>
      <c r="B1739" t="s">
        <v>57</v>
      </c>
      <c r="C1739" t="s">
        <v>12</v>
      </c>
      <c r="D1739" s="1">
        <v>29045</v>
      </c>
      <c r="E1739" s="1">
        <v>336985</v>
      </c>
      <c r="F1739" s="2">
        <v>50796</v>
      </c>
    </row>
    <row r="1740" spans="1:6" x14ac:dyDescent="0.2">
      <c r="A1740">
        <v>2017</v>
      </c>
      <c r="B1740" t="s">
        <v>57</v>
      </c>
      <c r="C1740" t="s">
        <v>13</v>
      </c>
      <c r="D1740" s="1">
        <v>15401</v>
      </c>
      <c r="E1740" s="1">
        <v>139096</v>
      </c>
      <c r="F1740" s="2">
        <v>52293</v>
      </c>
    </row>
    <row r="1741" spans="1:6" x14ac:dyDescent="0.2">
      <c r="A1741">
        <v>2017</v>
      </c>
      <c r="B1741" t="s">
        <v>57</v>
      </c>
      <c r="C1741" t="s">
        <v>14</v>
      </c>
      <c r="D1741" s="1">
        <v>16569</v>
      </c>
      <c r="E1741" s="1">
        <v>177353</v>
      </c>
      <c r="F1741" s="2">
        <v>59048</v>
      </c>
    </row>
    <row r="1742" spans="1:6" x14ac:dyDescent="0.2">
      <c r="A1742">
        <v>2017</v>
      </c>
      <c r="B1742" t="s">
        <v>57</v>
      </c>
      <c r="C1742" t="s">
        <v>15</v>
      </c>
      <c r="D1742" s="1">
        <v>20206</v>
      </c>
      <c r="E1742" s="1">
        <v>214141</v>
      </c>
      <c r="F1742" s="2">
        <v>48829</v>
      </c>
    </row>
    <row r="1743" spans="1:6" x14ac:dyDescent="0.2">
      <c r="A1743">
        <v>2017</v>
      </c>
      <c r="B1743" t="s">
        <v>57</v>
      </c>
      <c r="C1743" t="s">
        <v>16</v>
      </c>
      <c r="D1743" s="1">
        <v>24001</v>
      </c>
      <c r="E1743" s="1">
        <v>209874</v>
      </c>
      <c r="F1743" s="2">
        <v>55218</v>
      </c>
    </row>
    <row r="1744" spans="1:6" x14ac:dyDescent="0.2">
      <c r="A1744">
        <v>2017</v>
      </c>
      <c r="B1744" t="s">
        <v>57</v>
      </c>
      <c r="C1744" t="s">
        <v>17</v>
      </c>
      <c r="D1744" s="1">
        <v>9912</v>
      </c>
      <c r="E1744" s="1">
        <v>66736</v>
      </c>
      <c r="F1744" s="2">
        <v>55405</v>
      </c>
    </row>
    <row r="1745" spans="1:6" x14ac:dyDescent="0.2">
      <c r="A1745">
        <v>2017</v>
      </c>
      <c r="B1745" t="s">
        <v>57</v>
      </c>
      <c r="C1745" t="s">
        <v>18</v>
      </c>
      <c r="D1745" s="1">
        <v>42175</v>
      </c>
      <c r="E1745" s="1">
        <v>443764</v>
      </c>
      <c r="F1745" s="2">
        <v>77259</v>
      </c>
    </row>
    <row r="1746" spans="1:6" x14ac:dyDescent="0.2">
      <c r="A1746">
        <v>2017</v>
      </c>
      <c r="B1746" t="s">
        <v>57</v>
      </c>
      <c r="C1746" t="s">
        <v>19</v>
      </c>
      <c r="D1746" s="1">
        <v>47186</v>
      </c>
      <c r="E1746" s="1">
        <v>566190</v>
      </c>
      <c r="F1746" s="2">
        <v>102580</v>
      </c>
    </row>
    <row r="1747" spans="1:6" x14ac:dyDescent="0.2">
      <c r="A1747">
        <v>2017</v>
      </c>
      <c r="B1747" t="s">
        <v>57</v>
      </c>
      <c r="C1747" t="s">
        <v>20</v>
      </c>
      <c r="D1747" s="1">
        <v>42271</v>
      </c>
      <c r="E1747" s="1">
        <v>645279</v>
      </c>
      <c r="F1747" s="2">
        <v>68677</v>
      </c>
    </row>
    <row r="1748" spans="1:6" x14ac:dyDescent="0.2">
      <c r="A1748">
        <v>2017</v>
      </c>
      <c r="B1748" t="s">
        <v>57</v>
      </c>
      <c r="C1748" t="s">
        <v>21</v>
      </c>
      <c r="D1748" s="1">
        <v>29916</v>
      </c>
      <c r="E1748" s="1">
        <v>373603</v>
      </c>
      <c r="F1748" s="2">
        <v>80794</v>
      </c>
    </row>
    <row r="1749" spans="1:6" x14ac:dyDescent="0.2">
      <c r="A1749">
        <v>2017</v>
      </c>
      <c r="B1749" t="s">
        <v>57</v>
      </c>
      <c r="C1749" t="s">
        <v>22</v>
      </c>
      <c r="D1749" s="1">
        <v>11953</v>
      </c>
      <c r="E1749" s="1">
        <v>107737</v>
      </c>
      <c r="F1749" s="2">
        <v>41461</v>
      </c>
    </row>
    <row r="1750" spans="1:6" x14ac:dyDescent="0.2">
      <c r="A1750">
        <v>2017</v>
      </c>
      <c r="B1750" t="s">
        <v>57</v>
      </c>
      <c r="C1750" t="s">
        <v>23</v>
      </c>
      <c r="D1750" s="1">
        <v>33699</v>
      </c>
      <c r="E1750" s="1">
        <v>381525</v>
      </c>
      <c r="F1750" s="2">
        <v>63932</v>
      </c>
    </row>
    <row r="1751" spans="1:6" x14ac:dyDescent="0.2">
      <c r="A1751">
        <v>2017</v>
      </c>
      <c r="B1751" t="s">
        <v>57</v>
      </c>
      <c r="C1751" t="s">
        <v>24</v>
      </c>
      <c r="D1751" s="1">
        <v>8994</v>
      </c>
      <c r="E1751" s="1">
        <v>41010</v>
      </c>
      <c r="F1751" s="2">
        <v>50921</v>
      </c>
    </row>
    <row r="1752" spans="1:6" x14ac:dyDescent="0.2">
      <c r="A1752">
        <v>2017</v>
      </c>
      <c r="B1752" t="s">
        <v>57</v>
      </c>
      <c r="C1752" t="s">
        <v>25</v>
      </c>
      <c r="D1752" s="1">
        <v>11395</v>
      </c>
      <c r="E1752" s="1">
        <v>117542</v>
      </c>
      <c r="F1752" s="2">
        <v>59204</v>
      </c>
    </row>
    <row r="1753" spans="1:6" x14ac:dyDescent="0.2">
      <c r="A1753">
        <v>2017</v>
      </c>
      <c r="B1753" t="s">
        <v>57</v>
      </c>
      <c r="C1753" t="s">
        <v>26</v>
      </c>
      <c r="D1753" s="1">
        <v>19521</v>
      </c>
      <c r="E1753" s="1">
        <v>181485</v>
      </c>
      <c r="F1753" s="2">
        <v>58283</v>
      </c>
    </row>
    <row r="1754" spans="1:6" x14ac:dyDescent="0.2">
      <c r="A1754">
        <v>2017</v>
      </c>
      <c r="B1754" t="s">
        <v>57</v>
      </c>
      <c r="C1754" t="s">
        <v>27</v>
      </c>
      <c r="D1754" s="1">
        <v>11938</v>
      </c>
      <c r="E1754" s="1">
        <v>81761</v>
      </c>
      <c r="F1754" s="2">
        <v>75584</v>
      </c>
    </row>
    <row r="1755" spans="1:6" x14ac:dyDescent="0.2">
      <c r="A1755">
        <v>2017</v>
      </c>
      <c r="B1755" t="s">
        <v>57</v>
      </c>
      <c r="C1755" t="s">
        <v>28</v>
      </c>
      <c r="D1755" s="1">
        <v>50907</v>
      </c>
      <c r="E1755" s="1">
        <v>663584</v>
      </c>
      <c r="F1755" s="2">
        <v>88404</v>
      </c>
    </row>
    <row r="1756" spans="1:6" x14ac:dyDescent="0.2">
      <c r="A1756">
        <v>2017</v>
      </c>
      <c r="B1756" t="s">
        <v>57</v>
      </c>
      <c r="C1756" t="s">
        <v>29</v>
      </c>
      <c r="D1756" s="1">
        <v>10062</v>
      </c>
      <c r="E1756" s="1">
        <v>104434</v>
      </c>
      <c r="F1756" s="2">
        <v>60086</v>
      </c>
    </row>
    <row r="1757" spans="1:6" x14ac:dyDescent="0.2">
      <c r="A1757">
        <v>2017</v>
      </c>
      <c r="B1757" t="s">
        <v>57</v>
      </c>
      <c r="C1757" t="s">
        <v>30</v>
      </c>
      <c r="D1757" s="1">
        <v>111646</v>
      </c>
      <c r="E1757" s="1">
        <v>1314408</v>
      </c>
      <c r="F1757" s="2">
        <v>92549</v>
      </c>
    </row>
    <row r="1758" spans="1:6" x14ac:dyDescent="0.2">
      <c r="A1758">
        <v>2017</v>
      </c>
      <c r="B1758" t="s">
        <v>57</v>
      </c>
      <c r="C1758" t="s">
        <v>31</v>
      </c>
      <c r="D1758" s="1">
        <v>57179</v>
      </c>
      <c r="E1758" s="1">
        <v>616193</v>
      </c>
      <c r="F1758" s="2">
        <v>62617</v>
      </c>
    </row>
    <row r="1759" spans="1:6" x14ac:dyDescent="0.2">
      <c r="A1759">
        <v>2017</v>
      </c>
      <c r="B1759" t="s">
        <v>57</v>
      </c>
      <c r="C1759" t="s">
        <v>32</v>
      </c>
      <c r="D1759" s="1">
        <v>4917</v>
      </c>
      <c r="E1759" s="1">
        <v>34300</v>
      </c>
      <c r="F1759" s="2">
        <v>59438</v>
      </c>
    </row>
    <row r="1760" spans="1:6" x14ac:dyDescent="0.2">
      <c r="A1760">
        <v>2017</v>
      </c>
      <c r="B1760" t="s">
        <v>57</v>
      </c>
      <c r="C1760" t="s">
        <v>33</v>
      </c>
      <c r="D1760" s="1">
        <v>52650</v>
      </c>
      <c r="E1760" s="1">
        <v>724748</v>
      </c>
      <c r="F1760" s="2">
        <v>62445</v>
      </c>
    </row>
    <row r="1761" spans="1:6" x14ac:dyDescent="0.2">
      <c r="A1761">
        <v>2017</v>
      </c>
      <c r="B1761" t="s">
        <v>57</v>
      </c>
      <c r="C1761" t="s">
        <v>34</v>
      </c>
      <c r="D1761" s="1">
        <v>20434</v>
      </c>
      <c r="E1761" s="1">
        <v>185534</v>
      </c>
      <c r="F1761" s="2">
        <v>50640</v>
      </c>
    </row>
    <row r="1762" spans="1:6" x14ac:dyDescent="0.2">
      <c r="A1762">
        <v>2017</v>
      </c>
      <c r="B1762" t="s">
        <v>57</v>
      </c>
      <c r="C1762" t="s">
        <v>35</v>
      </c>
      <c r="D1762" s="1">
        <v>24942</v>
      </c>
      <c r="E1762" s="1">
        <v>242708</v>
      </c>
      <c r="F1762" s="2">
        <v>67873</v>
      </c>
    </row>
    <row r="1763" spans="1:6" x14ac:dyDescent="0.2">
      <c r="A1763">
        <v>2017</v>
      </c>
      <c r="B1763" t="s">
        <v>57</v>
      </c>
      <c r="C1763" t="s">
        <v>36</v>
      </c>
      <c r="D1763" s="1">
        <v>61779</v>
      </c>
      <c r="E1763" s="1">
        <v>799939</v>
      </c>
      <c r="F1763" s="2">
        <v>76029</v>
      </c>
    </row>
    <row r="1764" spans="1:6" x14ac:dyDescent="0.2">
      <c r="A1764">
        <v>2017</v>
      </c>
      <c r="B1764" t="s">
        <v>57</v>
      </c>
      <c r="C1764" t="s">
        <v>37</v>
      </c>
      <c r="D1764" s="1">
        <v>8350</v>
      </c>
      <c r="E1764" s="1">
        <v>67366</v>
      </c>
      <c r="F1764" s="2">
        <v>67763</v>
      </c>
    </row>
    <row r="1765" spans="1:6" x14ac:dyDescent="0.2">
      <c r="A1765">
        <v>2017</v>
      </c>
      <c r="B1765" t="s">
        <v>57</v>
      </c>
      <c r="C1765" t="s">
        <v>38</v>
      </c>
      <c r="D1765" s="1">
        <v>25902</v>
      </c>
      <c r="E1765" s="1">
        <v>280711</v>
      </c>
      <c r="F1765" s="2">
        <v>49505</v>
      </c>
    </row>
    <row r="1766" spans="1:6" x14ac:dyDescent="0.2">
      <c r="A1766">
        <v>2017</v>
      </c>
      <c r="B1766" t="s">
        <v>57</v>
      </c>
      <c r="C1766" t="s">
        <v>39</v>
      </c>
      <c r="D1766" s="1">
        <v>5030</v>
      </c>
      <c r="E1766" s="1">
        <v>31264</v>
      </c>
      <c r="F1766" s="2">
        <v>55293</v>
      </c>
    </row>
    <row r="1767" spans="1:6" x14ac:dyDescent="0.2">
      <c r="A1767">
        <v>2017</v>
      </c>
      <c r="B1767" t="s">
        <v>57</v>
      </c>
      <c r="C1767" t="s">
        <v>40</v>
      </c>
      <c r="D1767" s="1">
        <v>28315</v>
      </c>
      <c r="E1767" s="1">
        <v>407133</v>
      </c>
      <c r="F1767" s="2">
        <v>56172</v>
      </c>
    </row>
    <row r="1768" spans="1:6" x14ac:dyDescent="0.2">
      <c r="A1768">
        <v>2017</v>
      </c>
      <c r="B1768" t="s">
        <v>57</v>
      </c>
      <c r="C1768" t="s">
        <v>41</v>
      </c>
      <c r="D1768" s="1">
        <v>129242</v>
      </c>
      <c r="E1768" s="1">
        <v>1666865</v>
      </c>
      <c r="F1768" s="2">
        <v>71507</v>
      </c>
    </row>
    <row r="1769" spans="1:6" x14ac:dyDescent="0.2">
      <c r="A1769">
        <v>2017</v>
      </c>
      <c r="B1769" t="s">
        <v>57</v>
      </c>
      <c r="C1769" t="s">
        <v>42</v>
      </c>
      <c r="D1769" s="1">
        <v>21911</v>
      </c>
      <c r="E1769" s="1">
        <v>205052</v>
      </c>
      <c r="F1769" s="2">
        <v>56815</v>
      </c>
    </row>
    <row r="1770" spans="1:6" x14ac:dyDescent="0.2">
      <c r="A1770">
        <v>2017</v>
      </c>
      <c r="B1770" t="s">
        <v>57</v>
      </c>
      <c r="C1770" t="s">
        <v>43</v>
      </c>
      <c r="D1770" s="1">
        <v>5488</v>
      </c>
      <c r="E1770" s="1">
        <v>28484</v>
      </c>
      <c r="F1770" s="2">
        <v>63457</v>
      </c>
    </row>
    <row r="1771" spans="1:6" x14ac:dyDescent="0.2">
      <c r="A1771">
        <v>2017</v>
      </c>
      <c r="B1771" t="s">
        <v>57</v>
      </c>
      <c r="C1771" t="s">
        <v>44</v>
      </c>
      <c r="D1771" s="1">
        <v>57146</v>
      </c>
      <c r="E1771" s="1">
        <v>725936</v>
      </c>
      <c r="F1771" s="2">
        <v>84971</v>
      </c>
    </row>
    <row r="1772" spans="1:6" x14ac:dyDescent="0.2">
      <c r="A1772">
        <v>2017</v>
      </c>
      <c r="B1772" t="s">
        <v>57</v>
      </c>
      <c r="C1772" t="s">
        <v>45</v>
      </c>
      <c r="D1772" s="1">
        <v>39177</v>
      </c>
      <c r="E1772" s="1">
        <v>404782</v>
      </c>
      <c r="F1772" s="2">
        <v>76348</v>
      </c>
    </row>
    <row r="1773" spans="1:6" x14ac:dyDescent="0.2">
      <c r="A1773">
        <v>2017</v>
      </c>
      <c r="B1773" t="s">
        <v>57</v>
      </c>
      <c r="C1773" t="s">
        <v>46</v>
      </c>
      <c r="D1773" s="1">
        <v>8077</v>
      </c>
      <c r="E1773" s="1">
        <v>66420</v>
      </c>
      <c r="F1773" s="2">
        <v>48213</v>
      </c>
    </row>
    <row r="1774" spans="1:6" x14ac:dyDescent="0.2">
      <c r="A1774">
        <v>2017</v>
      </c>
      <c r="B1774" t="s">
        <v>57</v>
      </c>
      <c r="C1774" t="s">
        <v>47</v>
      </c>
      <c r="D1774" s="1">
        <v>23769</v>
      </c>
      <c r="E1774" s="1">
        <v>324012</v>
      </c>
      <c r="F1774" s="2">
        <v>57868</v>
      </c>
    </row>
    <row r="1775" spans="1:6" x14ac:dyDescent="0.2">
      <c r="A1775">
        <v>2017</v>
      </c>
      <c r="B1775" t="s">
        <v>57</v>
      </c>
      <c r="C1775" t="s">
        <v>48</v>
      </c>
      <c r="D1775" s="1">
        <v>4417</v>
      </c>
      <c r="E1775" s="1">
        <v>18050</v>
      </c>
      <c r="F1775" s="2">
        <v>50226</v>
      </c>
    </row>
    <row r="1776" spans="1:6" x14ac:dyDescent="0.2">
      <c r="A1776">
        <v>2017</v>
      </c>
      <c r="B1776" t="s">
        <v>58</v>
      </c>
      <c r="C1776" t="s">
        <v>1</v>
      </c>
      <c r="D1776" s="1">
        <v>12429</v>
      </c>
      <c r="E1776" s="1">
        <v>229821</v>
      </c>
      <c r="F1776" s="2">
        <v>45641</v>
      </c>
    </row>
    <row r="1777" spans="1:6" x14ac:dyDescent="0.2">
      <c r="A1777">
        <v>2017</v>
      </c>
      <c r="B1777" t="s">
        <v>58</v>
      </c>
      <c r="C1777" t="s">
        <v>2</v>
      </c>
      <c r="D1777" s="1">
        <v>16509</v>
      </c>
      <c r="E1777" s="1">
        <v>420129</v>
      </c>
      <c r="F1777" s="2">
        <v>50240</v>
      </c>
    </row>
    <row r="1778" spans="1:6" x14ac:dyDescent="0.2">
      <c r="A1778">
        <v>2017</v>
      </c>
      <c r="B1778" t="s">
        <v>58</v>
      </c>
      <c r="C1778" t="s">
        <v>3</v>
      </c>
      <c r="D1778" s="1">
        <v>15762</v>
      </c>
      <c r="E1778" s="1">
        <v>183433</v>
      </c>
      <c r="F1778" s="2">
        <v>41521</v>
      </c>
    </row>
    <row r="1779" spans="1:6" x14ac:dyDescent="0.2">
      <c r="A1779">
        <v>2017</v>
      </c>
      <c r="B1779" t="s">
        <v>58</v>
      </c>
      <c r="C1779" t="s">
        <v>4</v>
      </c>
      <c r="D1779" s="1">
        <v>593987</v>
      </c>
      <c r="E1779" s="1">
        <v>2560907</v>
      </c>
      <c r="F1779" s="2">
        <v>50766</v>
      </c>
    </row>
    <row r="1780" spans="1:6" x14ac:dyDescent="0.2">
      <c r="A1780">
        <v>2017</v>
      </c>
      <c r="B1780" t="s">
        <v>58</v>
      </c>
      <c r="C1780" t="s">
        <v>5</v>
      </c>
      <c r="D1780" s="1">
        <v>21356</v>
      </c>
      <c r="E1780" s="1">
        <v>328843</v>
      </c>
      <c r="F1780" s="2">
        <v>48754</v>
      </c>
    </row>
    <row r="1781" spans="1:6" x14ac:dyDescent="0.2">
      <c r="A1781">
        <v>2017</v>
      </c>
      <c r="B1781" t="s">
        <v>58</v>
      </c>
      <c r="C1781" t="s">
        <v>6</v>
      </c>
      <c r="D1781" s="1">
        <v>12701</v>
      </c>
      <c r="E1781" s="1">
        <v>325348</v>
      </c>
      <c r="F1781" s="2">
        <v>53993</v>
      </c>
    </row>
    <row r="1782" spans="1:6" x14ac:dyDescent="0.2">
      <c r="A1782">
        <v>2017</v>
      </c>
      <c r="B1782" t="s">
        <v>58</v>
      </c>
      <c r="C1782" t="s">
        <v>7</v>
      </c>
      <c r="D1782" s="1">
        <v>4626</v>
      </c>
      <c r="E1782" s="1">
        <v>73879</v>
      </c>
      <c r="F1782" s="2">
        <v>53083</v>
      </c>
    </row>
    <row r="1783" spans="1:6" x14ac:dyDescent="0.2">
      <c r="A1783">
        <v>2017</v>
      </c>
      <c r="B1783" t="s">
        <v>58</v>
      </c>
      <c r="C1783" t="s">
        <v>8</v>
      </c>
      <c r="D1783" s="1">
        <v>71929</v>
      </c>
      <c r="E1783" s="1">
        <v>1258710</v>
      </c>
      <c r="F1783" s="2">
        <v>49450</v>
      </c>
    </row>
    <row r="1784" spans="1:6" x14ac:dyDescent="0.2">
      <c r="A1784">
        <v>2017</v>
      </c>
      <c r="B1784" t="s">
        <v>58</v>
      </c>
      <c r="C1784" t="s">
        <v>9</v>
      </c>
      <c r="D1784" s="1">
        <v>28426</v>
      </c>
      <c r="E1784" s="1">
        <v>546707</v>
      </c>
      <c r="F1784" s="2">
        <v>50819</v>
      </c>
    </row>
    <row r="1785" spans="1:6" x14ac:dyDescent="0.2">
      <c r="A1785">
        <v>2017</v>
      </c>
      <c r="B1785" t="s">
        <v>58</v>
      </c>
      <c r="C1785" t="s">
        <v>10</v>
      </c>
      <c r="D1785" s="1">
        <v>7292</v>
      </c>
      <c r="E1785" s="1">
        <v>96246</v>
      </c>
      <c r="F1785" s="2">
        <v>40927</v>
      </c>
    </row>
    <row r="1786" spans="1:6" x14ac:dyDescent="0.2">
      <c r="A1786">
        <v>2017</v>
      </c>
      <c r="B1786" t="s">
        <v>58</v>
      </c>
      <c r="C1786" t="s">
        <v>11</v>
      </c>
      <c r="D1786" s="1">
        <v>34414</v>
      </c>
      <c r="E1786" s="1">
        <v>910288</v>
      </c>
      <c r="F1786" s="2">
        <v>49347</v>
      </c>
    </row>
    <row r="1787" spans="1:6" x14ac:dyDescent="0.2">
      <c r="A1787">
        <v>2017</v>
      </c>
      <c r="B1787" t="s">
        <v>58</v>
      </c>
      <c r="C1787" t="s">
        <v>12</v>
      </c>
      <c r="D1787" s="1">
        <v>15254</v>
      </c>
      <c r="E1787" s="1">
        <v>452646</v>
      </c>
      <c r="F1787" s="2">
        <v>46791</v>
      </c>
    </row>
    <row r="1788" spans="1:6" x14ac:dyDescent="0.2">
      <c r="A1788">
        <v>2017</v>
      </c>
      <c r="B1788" t="s">
        <v>58</v>
      </c>
      <c r="C1788" t="s">
        <v>13</v>
      </c>
      <c r="D1788" s="1">
        <v>11324</v>
      </c>
      <c r="E1788" s="1">
        <v>219362</v>
      </c>
      <c r="F1788" s="2">
        <v>42092</v>
      </c>
    </row>
    <row r="1789" spans="1:6" x14ac:dyDescent="0.2">
      <c r="A1789">
        <v>2017</v>
      </c>
      <c r="B1789" t="s">
        <v>58</v>
      </c>
      <c r="C1789" t="s">
        <v>14</v>
      </c>
      <c r="D1789" s="1">
        <v>10129</v>
      </c>
      <c r="E1789" s="1">
        <v>192638</v>
      </c>
      <c r="F1789" s="2">
        <v>41465</v>
      </c>
    </row>
    <row r="1790" spans="1:6" x14ac:dyDescent="0.2">
      <c r="A1790">
        <v>2017</v>
      </c>
      <c r="B1790" t="s">
        <v>58</v>
      </c>
      <c r="C1790" t="s">
        <v>15</v>
      </c>
      <c r="D1790" s="1">
        <v>17849</v>
      </c>
      <c r="E1790" s="1">
        <v>262151</v>
      </c>
      <c r="F1790" s="2">
        <v>47340</v>
      </c>
    </row>
    <row r="1791" spans="1:6" x14ac:dyDescent="0.2">
      <c r="A1791">
        <v>2017</v>
      </c>
      <c r="B1791" t="s">
        <v>58</v>
      </c>
      <c r="C1791" t="s">
        <v>16</v>
      </c>
      <c r="D1791" s="1">
        <v>15003</v>
      </c>
      <c r="E1791" s="1">
        <v>297694</v>
      </c>
      <c r="F1791" s="2">
        <v>42305</v>
      </c>
    </row>
    <row r="1792" spans="1:6" x14ac:dyDescent="0.2">
      <c r="A1792">
        <v>2017</v>
      </c>
      <c r="B1792" t="s">
        <v>58</v>
      </c>
      <c r="C1792" t="s">
        <v>17</v>
      </c>
      <c r="D1792" s="1">
        <v>6292</v>
      </c>
      <c r="E1792" s="1">
        <v>118412</v>
      </c>
      <c r="F1792" s="2">
        <v>45937</v>
      </c>
    </row>
    <row r="1793" spans="1:6" x14ac:dyDescent="0.2">
      <c r="A1793">
        <v>2017</v>
      </c>
      <c r="B1793" t="s">
        <v>58</v>
      </c>
      <c r="C1793" t="s">
        <v>18</v>
      </c>
      <c r="D1793" s="1">
        <v>20270</v>
      </c>
      <c r="E1793" s="1">
        <v>436185</v>
      </c>
      <c r="F1793" s="2">
        <v>53201</v>
      </c>
    </row>
    <row r="1794" spans="1:6" x14ac:dyDescent="0.2">
      <c r="A1794">
        <v>2017</v>
      </c>
      <c r="B1794" t="s">
        <v>58</v>
      </c>
      <c r="C1794" t="s">
        <v>19</v>
      </c>
      <c r="D1794" s="1">
        <v>61589</v>
      </c>
      <c r="E1794" s="1">
        <v>769824</v>
      </c>
      <c r="F1794" s="2">
        <v>57794</v>
      </c>
    </row>
    <row r="1795" spans="1:6" x14ac:dyDescent="0.2">
      <c r="A1795">
        <v>2017</v>
      </c>
      <c r="B1795" t="s">
        <v>58</v>
      </c>
      <c r="C1795" t="s">
        <v>20</v>
      </c>
      <c r="D1795" s="1">
        <v>24957</v>
      </c>
      <c r="E1795" s="1">
        <v>656020</v>
      </c>
      <c r="F1795" s="2">
        <v>48406</v>
      </c>
    </row>
    <row r="1796" spans="1:6" x14ac:dyDescent="0.2">
      <c r="A1796">
        <v>2017</v>
      </c>
      <c r="B1796" t="s">
        <v>58</v>
      </c>
      <c r="C1796" t="s">
        <v>21</v>
      </c>
      <c r="D1796" s="1">
        <v>17543</v>
      </c>
      <c r="E1796" s="1">
        <v>514711</v>
      </c>
      <c r="F1796" s="2">
        <v>49720</v>
      </c>
    </row>
    <row r="1797" spans="1:6" x14ac:dyDescent="0.2">
      <c r="A1797">
        <v>2017</v>
      </c>
      <c r="B1797" t="s">
        <v>58</v>
      </c>
      <c r="C1797" t="s">
        <v>22</v>
      </c>
      <c r="D1797" s="1">
        <v>7420</v>
      </c>
      <c r="E1797" s="1">
        <v>142412</v>
      </c>
      <c r="F1797" s="2">
        <v>40426</v>
      </c>
    </row>
    <row r="1798" spans="1:6" x14ac:dyDescent="0.2">
      <c r="A1798">
        <v>2017</v>
      </c>
      <c r="B1798" t="s">
        <v>58</v>
      </c>
      <c r="C1798" t="s">
        <v>23</v>
      </c>
      <c r="D1798" s="1">
        <v>48626</v>
      </c>
      <c r="E1798" s="1">
        <v>450671</v>
      </c>
      <c r="F1798" s="2">
        <v>44800</v>
      </c>
    </row>
    <row r="1799" spans="1:6" x14ac:dyDescent="0.2">
      <c r="A1799">
        <v>2017</v>
      </c>
      <c r="B1799" t="s">
        <v>58</v>
      </c>
      <c r="C1799" t="s">
        <v>24</v>
      </c>
      <c r="D1799" s="1">
        <v>4448</v>
      </c>
      <c r="E1799" s="1">
        <v>73262</v>
      </c>
      <c r="F1799" s="2">
        <v>46171</v>
      </c>
    </row>
    <row r="1800" spans="1:6" x14ac:dyDescent="0.2">
      <c r="A1800">
        <v>2017</v>
      </c>
      <c r="B1800" t="s">
        <v>58</v>
      </c>
      <c r="C1800" t="s">
        <v>25</v>
      </c>
      <c r="D1800" s="1">
        <v>13241</v>
      </c>
      <c r="E1800" s="1">
        <v>136970</v>
      </c>
      <c r="F1800" s="2">
        <v>44565</v>
      </c>
    </row>
    <row r="1801" spans="1:6" x14ac:dyDescent="0.2">
      <c r="A1801">
        <v>2017</v>
      </c>
      <c r="B1801" t="s">
        <v>58</v>
      </c>
      <c r="C1801" t="s">
        <v>26</v>
      </c>
      <c r="D1801" s="1">
        <v>8681</v>
      </c>
      <c r="E1801" s="1">
        <v>131756</v>
      </c>
      <c r="F1801" s="2">
        <v>53119</v>
      </c>
    </row>
    <row r="1802" spans="1:6" x14ac:dyDescent="0.2">
      <c r="A1802">
        <v>2017</v>
      </c>
      <c r="B1802" t="s">
        <v>58</v>
      </c>
      <c r="C1802" t="s">
        <v>27</v>
      </c>
      <c r="D1802" s="1">
        <v>4635</v>
      </c>
      <c r="E1802" s="1">
        <v>111212</v>
      </c>
      <c r="F1802" s="2">
        <v>54599</v>
      </c>
    </row>
    <row r="1803" spans="1:6" x14ac:dyDescent="0.2">
      <c r="A1803">
        <v>2017</v>
      </c>
      <c r="B1803" t="s">
        <v>58</v>
      </c>
      <c r="C1803" t="s">
        <v>28</v>
      </c>
      <c r="D1803" s="1">
        <v>33411</v>
      </c>
      <c r="E1803" s="1">
        <v>644049</v>
      </c>
      <c r="F1803" s="2">
        <v>52138</v>
      </c>
    </row>
    <row r="1804" spans="1:6" x14ac:dyDescent="0.2">
      <c r="A1804">
        <v>2017</v>
      </c>
      <c r="B1804" t="s">
        <v>58</v>
      </c>
      <c r="C1804" t="s">
        <v>29</v>
      </c>
      <c r="D1804" s="1">
        <v>9629</v>
      </c>
      <c r="E1804" s="1">
        <v>127804</v>
      </c>
      <c r="F1804" s="2">
        <v>40621</v>
      </c>
    </row>
    <row r="1805" spans="1:6" x14ac:dyDescent="0.2">
      <c r="A1805">
        <v>2017</v>
      </c>
      <c r="B1805" t="s">
        <v>58</v>
      </c>
      <c r="C1805" t="s">
        <v>30</v>
      </c>
      <c r="D1805" s="1">
        <v>67533</v>
      </c>
      <c r="E1805" s="1">
        <v>1847585</v>
      </c>
      <c r="F1805" s="2">
        <v>51932</v>
      </c>
    </row>
    <row r="1806" spans="1:6" x14ac:dyDescent="0.2">
      <c r="A1806">
        <v>2017</v>
      </c>
      <c r="B1806" t="s">
        <v>58</v>
      </c>
      <c r="C1806" t="s">
        <v>31</v>
      </c>
      <c r="D1806" s="1">
        <v>26885</v>
      </c>
      <c r="E1806" s="1">
        <v>578637</v>
      </c>
      <c r="F1806" s="2">
        <v>47135</v>
      </c>
    </row>
    <row r="1807" spans="1:6" x14ac:dyDescent="0.2">
      <c r="A1807">
        <v>2017</v>
      </c>
      <c r="B1807" t="s">
        <v>58</v>
      </c>
      <c r="C1807" t="s">
        <v>32</v>
      </c>
      <c r="D1807" s="1">
        <v>2484</v>
      </c>
      <c r="E1807" s="1">
        <v>61847</v>
      </c>
      <c r="F1807" s="2">
        <v>49915</v>
      </c>
    </row>
    <row r="1808" spans="1:6" x14ac:dyDescent="0.2">
      <c r="A1808">
        <v>2017</v>
      </c>
      <c r="B1808" t="s">
        <v>58</v>
      </c>
      <c r="C1808" t="s">
        <v>33</v>
      </c>
      <c r="D1808" s="1">
        <v>34090</v>
      </c>
      <c r="E1808" s="1">
        <v>897244</v>
      </c>
      <c r="F1808" s="2">
        <v>45314</v>
      </c>
    </row>
    <row r="1809" spans="1:6" x14ac:dyDescent="0.2">
      <c r="A1809">
        <v>2017</v>
      </c>
      <c r="B1809" t="s">
        <v>58</v>
      </c>
      <c r="C1809" t="s">
        <v>34</v>
      </c>
      <c r="D1809" s="1">
        <v>13367</v>
      </c>
      <c r="E1809" s="1">
        <v>208934</v>
      </c>
      <c r="F1809" s="2">
        <v>44167</v>
      </c>
    </row>
    <row r="1810" spans="1:6" x14ac:dyDescent="0.2">
      <c r="A1810">
        <v>2017</v>
      </c>
      <c r="B1810" t="s">
        <v>58</v>
      </c>
      <c r="C1810" t="s">
        <v>35</v>
      </c>
      <c r="D1810" s="1">
        <v>15363</v>
      </c>
      <c r="E1810" s="1">
        <v>266489</v>
      </c>
      <c r="F1810" s="2">
        <v>50908</v>
      </c>
    </row>
    <row r="1811" spans="1:6" x14ac:dyDescent="0.2">
      <c r="A1811">
        <v>2017</v>
      </c>
      <c r="B1811" t="s">
        <v>58</v>
      </c>
      <c r="C1811" t="s">
        <v>36</v>
      </c>
      <c r="D1811" s="1">
        <v>58709</v>
      </c>
      <c r="E1811" s="1">
        <v>1179271</v>
      </c>
      <c r="F1811" s="2">
        <v>50500</v>
      </c>
    </row>
    <row r="1812" spans="1:6" x14ac:dyDescent="0.2">
      <c r="A1812">
        <v>2017</v>
      </c>
      <c r="B1812" t="s">
        <v>58</v>
      </c>
      <c r="C1812" t="s">
        <v>37</v>
      </c>
      <c r="D1812" s="1">
        <v>4485</v>
      </c>
      <c r="E1812" s="1">
        <v>99581</v>
      </c>
      <c r="F1812" s="2">
        <v>47941</v>
      </c>
    </row>
    <row r="1813" spans="1:6" x14ac:dyDescent="0.2">
      <c r="A1813">
        <v>2017</v>
      </c>
      <c r="B1813" t="s">
        <v>58</v>
      </c>
      <c r="C1813" t="s">
        <v>38</v>
      </c>
      <c r="D1813" s="1">
        <v>11574</v>
      </c>
      <c r="E1813" s="1">
        <v>226255</v>
      </c>
      <c r="F1813" s="2">
        <v>45624</v>
      </c>
    </row>
    <row r="1814" spans="1:6" x14ac:dyDescent="0.2">
      <c r="A1814">
        <v>2017</v>
      </c>
      <c r="B1814" t="s">
        <v>58</v>
      </c>
      <c r="C1814" t="s">
        <v>39</v>
      </c>
      <c r="D1814" s="1">
        <v>2732</v>
      </c>
      <c r="E1814" s="1">
        <v>66629</v>
      </c>
      <c r="F1814" s="2">
        <v>49512</v>
      </c>
    </row>
    <row r="1815" spans="1:6" x14ac:dyDescent="0.2">
      <c r="A1815">
        <v>2017</v>
      </c>
      <c r="B1815" t="s">
        <v>58</v>
      </c>
      <c r="C1815" t="s">
        <v>40</v>
      </c>
      <c r="D1815" s="1">
        <v>15761</v>
      </c>
      <c r="E1815" s="1">
        <v>416511</v>
      </c>
      <c r="F1815" s="2">
        <v>50938</v>
      </c>
    </row>
    <row r="1816" spans="1:6" x14ac:dyDescent="0.2">
      <c r="A1816">
        <v>2017</v>
      </c>
      <c r="B1816" t="s">
        <v>58</v>
      </c>
      <c r="C1816" t="s">
        <v>41</v>
      </c>
      <c r="D1816" s="1">
        <v>87635</v>
      </c>
      <c r="E1816" s="1">
        <v>1607487</v>
      </c>
      <c r="F1816" s="2">
        <v>47096</v>
      </c>
    </row>
    <row r="1817" spans="1:6" x14ac:dyDescent="0.2">
      <c r="A1817">
        <v>2017</v>
      </c>
      <c r="B1817" t="s">
        <v>58</v>
      </c>
      <c r="C1817" t="s">
        <v>42</v>
      </c>
      <c r="D1817" s="1">
        <v>11679</v>
      </c>
      <c r="E1817" s="1">
        <v>181402</v>
      </c>
      <c r="F1817" s="2">
        <v>42492</v>
      </c>
    </row>
    <row r="1818" spans="1:6" x14ac:dyDescent="0.2">
      <c r="A1818">
        <v>2017</v>
      </c>
      <c r="B1818" t="s">
        <v>58</v>
      </c>
      <c r="C1818" t="s">
        <v>43</v>
      </c>
      <c r="D1818" s="1">
        <v>2460</v>
      </c>
      <c r="E1818" s="1">
        <v>62109</v>
      </c>
      <c r="F1818" s="2">
        <v>45259</v>
      </c>
    </row>
    <row r="1819" spans="1:6" x14ac:dyDescent="0.2">
      <c r="A1819">
        <v>2017</v>
      </c>
      <c r="B1819" t="s">
        <v>58</v>
      </c>
      <c r="C1819" t="s">
        <v>44</v>
      </c>
      <c r="D1819" s="1">
        <v>42910</v>
      </c>
      <c r="E1819" s="1">
        <v>496944</v>
      </c>
      <c r="F1819" s="2">
        <v>48573</v>
      </c>
    </row>
    <row r="1820" spans="1:6" x14ac:dyDescent="0.2">
      <c r="A1820">
        <v>2017</v>
      </c>
      <c r="B1820" t="s">
        <v>58</v>
      </c>
      <c r="C1820" t="s">
        <v>45</v>
      </c>
      <c r="D1820" s="1">
        <v>56689</v>
      </c>
      <c r="E1820" s="1">
        <v>451563</v>
      </c>
      <c r="F1820" s="2">
        <v>49782</v>
      </c>
    </row>
    <row r="1821" spans="1:6" x14ac:dyDescent="0.2">
      <c r="A1821">
        <v>2017</v>
      </c>
      <c r="B1821" t="s">
        <v>58</v>
      </c>
      <c r="C1821" t="s">
        <v>46</v>
      </c>
      <c r="D1821" s="1">
        <v>5679</v>
      </c>
      <c r="E1821" s="1">
        <v>123772</v>
      </c>
      <c r="F1821" s="2">
        <v>44732</v>
      </c>
    </row>
    <row r="1822" spans="1:6" x14ac:dyDescent="0.2">
      <c r="A1822">
        <v>2017</v>
      </c>
      <c r="B1822" t="s">
        <v>58</v>
      </c>
      <c r="C1822" t="s">
        <v>47</v>
      </c>
      <c r="D1822" s="1">
        <v>25989</v>
      </c>
      <c r="E1822" s="1">
        <v>428367</v>
      </c>
      <c r="F1822" s="2">
        <v>47663</v>
      </c>
    </row>
    <row r="1823" spans="1:6" x14ac:dyDescent="0.2">
      <c r="A1823">
        <v>2017</v>
      </c>
      <c r="B1823" t="s">
        <v>58</v>
      </c>
      <c r="C1823" t="s">
        <v>48</v>
      </c>
      <c r="D1823" s="1">
        <v>3268</v>
      </c>
      <c r="E1823" s="1">
        <v>26479</v>
      </c>
      <c r="F1823" s="2">
        <v>41913</v>
      </c>
    </row>
    <row r="1824" spans="1:6" x14ac:dyDescent="0.2">
      <c r="A1824">
        <v>2017</v>
      </c>
      <c r="B1824" t="s">
        <v>59</v>
      </c>
      <c r="C1824" t="s">
        <v>1</v>
      </c>
      <c r="D1824" s="1">
        <v>10741</v>
      </c>
      <c r="E1824" s="1">
        <v>202336</v>
      </c>
      <c r="F1824" s="2">
        <v>16222</v>
      </c>
    </row>
    <row r="1825" spans="1:6" x14ac:dyDescent="0.2">
      <c r="A1825">
        <v>2017</v>
      </c>
      <c r="B1825" t="s">
        <v>59</v>
      </c>
      <c r="C1825" t="s">
        <v>2</v>
      </c>
      <c r="D1825" s="1">
        <v>12771</v>
      </c>
      <c r="E1825" s="1">
        <v>317076</v>
      </c>
      <c r="F1825" s="2">
        <v>23505</v>
      </c>
    </row>
    <row r="1826" spans="1:6" x14ac:dyDescent="0.2">
      <c r="A1826">
        <v>2017</v>
      </c>
      <c r="B1826" t="s">
        <v>59</v>
      </c>
      <c r="C1826" t="s">
        <v>3</v>
      </c>
      <c r="D1826" s="1">
        <v>7024</v>
      </c>
      <c r="E1826" s="1">
        <v>116690</v>
      </c>
      <c r="F1826" s="2">
        <v>16181</v>
      </c>
    </row>
    <row r="1827" spans="1:6" x14ac:dyDescent="0.2">
      <c r="A1827">
        <v>2017</v>
      </c>
      <c r="B1827" t="s">
        <v>59</v>
      </c>
      <c r="C1827" t="s">
        <v>4</v>
      </c>
      <c r="D1827" s="1">
        <v>103495</v>
      </c>
      <c r="E1827" s="1">
        <v>1935980</v>
      </c>
      <c r="F1827" s="2">
        <v>29214</v>
      </c>
    </row>
    <row r="1828" spans="1:6" x14ac:dyDescent="0.2">
      <c r="A1828">
        <v>2017</v>
      </c>
      <c r="B1828" t="s">
        <v>59</v>
      </c>
      <c r="C1828" t="s">
        <v>5</v>
      </c>
      <c r="D1828" s="1">
        <v>16627</v>
      </c>
      <c r="E1828" s="1">
        <v>333190</v>
      </c>
      <c r="F1828" s="2">
        <v>24462</v>
      </c>
    </row>
    <row r="1829" spans="1:6" x14ac:dyDescent="0.2">
      <c r="A1829">
        <v>2017</v>
      </c>
      <c r="B1829" t="s">
        <v>59</v>
      </c>
      <c r="C1829" t="s">
        <v>6</v>
      </c>
      <c r="D1829" s="1">
        <v>10338</v>
      </c>
      <c r="E1829" s="1">
        <v>156514</v>
      </c>
      <c r="F1829" s="2">
        <v>23066</v>
      </c>
    </row>
    <row r="1830" spans="1:6" x14ac:dyDescent="0.2">
      <c r="A1830">
        <v>2017</v>
      </c>
      <c r="B1830" t="s">
        <v>59</v>
      </c>
      <c r="C1830" t="s">
        <v>7</v>
      </c>
      <c r="D1830" s="1">
        <v>2565</v>
      </c>
      <c r="E1830" s="1">
        <v>50272</v>
      </c>
      <c r="F1830" s="2">
        <v>19997</v>
      </c>
    </row>
    <row r="1831" spans="1:6" x14ac:dyDescent="0.2">
      <c r="A1831">
        <v>2017</v>
      </c>
      <c r="B1831" t="s">
        <v>59</v>
      </c>
      <c r="C1831" t="s">
        <v>8</v>
      </c>
      <c r="D1831" s="1">
        <v>55396</v>
      </c>
      <c r="E1831" s="1">
        <v>1198478</v>
      </c>
      <c r="F1831" s="2">
        <v>24953</v>
      </c>
    </row>
    <row r="1832" spans="1:6" x14ac:dyDescent="0.2">
      <c r="A1832">
        <v>2017</v>
      </c>
      <c r="B1832" t="s">
        <v>59</v>
      </c>
      <c r="C1832" t="s">
        <v>9</v>
      </c>
      <c r="D1832" s="1">
        <v>23538</v>
      </c>
      <c r="E1832" s="1">
        <v>476035</v>
      </c>
      <c r="F1832" s="2">
        <v>20142</v>
      </c>
    </row>
    <row r="1833" spans="1:6" x14ac:dyDescent="0.2">
      <c r="A1833">
        <v>2017</v>
      </c>
      <c r="B1833" t="s">
        <v>59</v>
      </c>
      <c r="C1833" t="s">
        <v>10</v>
      </c>
      <c r="D1833" s="1">
        <v>4906</v>
      </c>
      <c r="E1833" s="1">
        <v>74928</v>
      </c>
      <c r="F1833" s="2">
        <v>16382</v>
      </c>
    </row>
    <row r="1834" spans="1:6" x14ac:dyDescent="0.2">
      <c r="A1834">
        <v>2017</v>
      </c>
      <c r="B1834" t="s">
        <v>59</v>
      </c>
      <c r="C1834" t="s">
        <v>11</v>
      </c>
      <c r="D1834" s="1">
        <v>32076</v>
      </c>
      <c r="E1834" s="1">
        <v>610100</v>
      </c>
      <c r="F1834" s="2">
        <v>22930</v>
      </c>
    </row>
    <row r="1835" spans="1:6" x14ac:dyDescent="0.2">
      <c r="A1835">
        <v>2017</v>
      </c>
      <c r="B1835" t="s">
        <v>59</v>
      </c>
      <c r="C1835" t="s">
        <v>12</v>
      </c>
      <c r="D1835" s="1">
        <v>15273</v>
      </c>
      <c r="E1835" s="1">
        <v>308506</v>
      </c>
      <c r="F1835" s="2">
        <v>18223</v>
      </c>
    </row>
    <row r="1836" spans="1:6" x14ac:dyDescent="0.2">
      <c r="A1836">
        <v>2017</v>
      </c>
      <c r="B1836" t="s">
        <v>59</v>
      </c>
      <c r="C1836" t="s">
        <v>13</v>
      </c>
      <c r="D1836" s="1">
        <v>8532</v>
      </c>
      <c r="E1836" s="1">
        <v>143101</v>
      </c>
      <c r="F1836" s="2">
        <v>16280</v>
      </c>
    </row>
    <row r="1837" spans="1:6" x14ac:dyDescent="0.2">
      <c r="A1837">
        <v>2017</v>
      </c>
      <c r="B1837" t="s">
        <v>59</v>
      </c>
      <c r="C1837" t="s">
        <v>14</v>
      </c>
      <c r="D1837" s="1">
        <v>6839</v>
      </c>
      <c r="E1837" s="1">
        <v>128449</v>
      </c>
      <c r="F1837" s="2">
        <v>16257</v>
      </c>
    </row>
    <row r="1838" spans="1:6" x14ac:dyDescent="0.2">
      <c r="A1838">
        <v>2017</v>
      </c>
      <c r="B1838" t="s">
        <v>59</v>
      </c>
      <c r="C1838" t="s">
        <v>15</v>
      </c>
      <c r="D1838" s="1">
        <v>10063</v>
      </c>
      <c r="E1838" s="1">
        <v>196846</v>
      </c>
      <c r="F1838" s="2">
        <v>17160</v>
      </c>
    </row>
    <row r="1839" spans="1:6" x14ac:dyDescent="0.2">
      <c r="A1839">
        <v>2017</v>
      </c>
      <c r="B1839" t="s">
        <v>59</v>
      </c>
      <c r="C1839" t="s">
        <v>16</v>
      </c>
      <c r="D1839" s="1">
        <v>12015</v>
      </c>
      <c r="E1839" s="1">
        <v>233109</v>
      </c>
      <c r="F1839" s="2">
        <v>20623</v>
      </c>
    </row>
    <row r="1840" spans="1:6" x14ac:dyDescent="0.2">
      <c r="A1840">
        <v>2017</v>
      </c>
      <c r="B1840" t="s">
        <v>59</v>
      </c>
      <c r="C1840" t="s">
        <v>17</v>
      </c>
      <c r="D1840" s="1">
        <v>5119</v>
      </c>
      <c r="E1840" s="1">
        <v>67354</v>
      </c>
      <c r="F1840" s="2">
        <v>21119</v>
      </c>
    </row>
    <row r="1841" spans="1:6" x14ac:dyDescent="0.2">
      <c r="A1841">
        <v>2017</v>
      </c>
      <c r="B1841" t="s">
        <v>59</v>
      </c>
      <c r="C1841" t="s">
        <v>18</v>
      </c>
      <c r="D1841" s="1">
        <v>14733</v>
      </c>
      <c r="E1841" s="1">
        <v>280195</v>
      </c>
      <c r="F1841" s="2">
        <v>23436</v>
      </c>
    </row>
    <row r="1842" spans="1:6" x14ac:dyDescent="0.2">
      <c r="A1842">
        <v>2017</v>
      </c>
      <c r="B1842" t="s">
        <v>59</v>
      </c>
      <c r="C1842" t="s">
        <v>19</v>
      </c>
      <c r="D1842" s="1">
        <v>20695</v>
      </c>
      <c r="E1842" s="1">
        <v>369350</v>
      </c>
      <c r="F1842" s="2">
        <v>26779</v>
      </c>
    </row>
    <row r="1843" spans="1:6" x14ac:dyDescent="0.2">
      <c r="A1843">
        <v>2017</v>
      </c>
      <c r="B1843" t="s">
        <v>59</v>
      </c>
      <c r="C1843" t="s">
        <v>20</v>
      </c>
      <c r="D1843" s="1">
        <v>21783</v>
      </c>
      <c r="E1843" s="1">
        <v>431316</v>
      </c>
      <c r="F1843" s="2">
        <v>19834</v>
      </c>
    </row>
    <row r="1844" spans="1:6" x14ac:dyDescent="0.2">
      <c r="A1844">
        <v>2017</v>
      </c>
      <c r="B1844" t="s">
        <v>59</v>
      </c>
      <c r="C1844" t="s">
        <v>21</v>
      </c>
      <c r="D1844" s="1">
        <v>14729</v>
      </c>
      <c r="E1844" s="1">
        <v>270490</v>
      </c>
      <c r="F1844" s="2">
        <v>21386</v>
      </c>
    </row>
    <row r="1845" spans="1:6" x14ac:dyDescent="0.2">
      <c r="A1845">
        <v>2017</v>
      </c>
      <c r="B1845" t="s">
        <v>59</v>
      </c>
      <c r="C1845" t="s">
        <v>22</v>
      </c>
      <c r="D1845" s="1">
        <v>6381</v>
      </c>
      <c r="E1845" s="1">
        <v>134613</v>
      </c>
      <c r="F1845" s="2">
        <v>17011</v>
      </c>
    </row>
    <row r="1846" spans="1:6" x14ac:dyDescent="0.2">
      <c r="A1846">
        <v>2017</v>
      </c>
      <c r="B1846" t="s">
        <v>59</v>
      </c>
      <c r="C1846" t="s">
        <v>23</v>
      </c>
      <c r="D1846" s="1">
        <v>14797</v>
      </c>
      <c r="E1846" s="1">
        <v>303022</v>
      </c>
      <c r="F1846" s="2">
        <v>20276</v>
      </c>
    </row>
    <row r="1847" spans="1:6" x14ac:dyDescent="0.2">
      <c r="A1847">
        <v>2017</v>
      </c>
      <c r="B1847" t="s">
        <v>59</v>
      </c>
      <c r="C1847" t="s">
        <v>24</v>
      </c>
      <c r="D1847" s="1">
        <v>4978</v>
      </c>
      <c r="E1847" s="1">
        <v>64958</v>
      </c>
      <c r="F1847" s="2">
        <v>18625</v>
      </c>
    </row>
    <row r="1848" spans="1:6" x14ac:dyDescent="0.2">
      <c r="A1848">
        <v>2017</v>
      </c>
      <c r="B1848" t="s">
        <v>59</v>
      </c>
      <c r="C1848" t="s">
        <v>25</v>
      </c>
      <c r="D1848" s="1">
        <v>5508</v>
      </c>
      <c r="E1848" s="1">
        <v>91776</v>
      </c>
      <c r="F1848" s="2">
        <v>16253</v>
      </c>
    </row>
    <row r="1849" spans="1:6" x14ac:dyDescent="0.2">
      <c r="A1849">
        <v>2017</v>
      </c>
      <c r="B1849" t="s">
        <v>59</v>
      </c>
      <c r="C1849" t="s">
        <v>26</v>
      </c>
      <c r="D1849" s="1">
        <v>8246</v>
      </c>
      <c r="E1849" s="1">
        <v>348888</v>
      </c>
      <c r="F1849" s="2">
        <v>33048</v>
      </c>
    </row>
    <row r="1850" spans="1:6" x14ac:dyDescent="0.2">
      <c r="A1850">
        <v>2017</v>
      </c>
      <c r="B1850" t="s">
        <v>59</v>
      </c>
      <c r="C1850" t="s">
        <v>27</v>
      </c>
      <c r="D1850" s="1">
        <v>4512</v>
      </c>
      <c r="E1850" s="1">
        <v>70729</v>
      </c>
      <c r="F1850" s="2">
        <v>21058</v>
      </c>
    </row>
    <row r="1851" spans="1:6" x14ac:dyDescent="0.2">
      <c r="A1851">
        <v>2017</v>
      </c>
      <c r="B1851" t="s">
        <v>59</v>
      </c>
      <c r="C1851" t="s">
        <v>28</v>
      </c>
      <c r="D1851" s="1">
        <v>23501</v>
      </c>
      <c r="E1851" s="1">
        <v>372798</v>
      </c>
      <c r="F1851" s="2">
        <v>24851</v>
      </c>
    </row>
    <row r="1852" spans="1:6" x14ac:dyDescent="0.2">
      <c r="A1852">
        <v>2017</v>
      </c>
      <c r="B1852" t="s">
        <v>59</v>
      </c>
      <c r="C1852" t="s">
        <v>29</v>
      </c>
      <c r="D1852" s="1">
        <v>4929</v>
      </c>
      <c r="E1852" s="1">
        <v>96321</v>
      </c>
      <c r="F1852" s="2">
        <v>17901</v>
      </c>
    </row>
    <row r="1853" spans="1:6" x14ac:dyDescent="0.2">
      <c r="A1853">
        <v>2017</v>
      </c>
      <c r="B1853" t="s">
        <v>59</v>
      </c>
      <c r="C1853" t="s">
        <v>30</v>
      </c>
      <c r="D1853" s="1">
        <v>66166</v>
      </c>
      <c r="E1853" s="1">
        <v>944545</v>
      </c>
      <c r="F1853" s="2">
        <v>32365</v>
      </c>
    </row>
    <row r="1854" spans="1:6" x14ac:dyDescent="0.2">
      <c r="A1854">
        <v>2017</v>
      </c>
      <c r="B1854" t="s">
        <v>59</v>
      </c>
      <c r="C1854" t="s">
        <v>31</v>
      </c>
      <c r="D1854" s="1">
        <v>25235</v>
      </c>
      <c r="E1854" s="1">
        <v>493758</v>
      </c>
      <c r="F1854" s="2">
        <v>19111</v>
      </c>
    </row>
    <row r="1855" spans="1:6" x14ac:dyDescent="0.2">
      <c r="A1855">
        <v>2017</v>
      </c>
      <c r="B1855" t="s">
        <v>59</v>
      </c>
      <c r="C1855" t="s">
        <v>32</v>
      </c>
      <c r="D1855" s="1">
        <v>2600</v>
      </c>
      <c r="E1855" s="1">
        <v>39316</v>
      </c>
      <c r="F1855" s="2">
        <v>17400</v>
      </c>
    </row>
    <row r="1856" spans="1:6" x14ac:dyDescent="0.2">
      <c r="A1856">
        <v>2017</v>
      </c>
      <c r="B1856" t="s">
        <v>59</v>
      </c>
      <c r="C1856" t="s">
        <v>33</v>
      </c>
      <c r="D1856" s="1">
        <v>28218</v>
      </c>
      <c r="E1856" s="1">
        <v>560257</v>
      </c>
      <c r="F1856" s="2">
        <v>18856</v>
      </c>
    </row>
    <row r="1857" spans="1:6" x14ac:dyDescent="0.2">
      <c r="A1857">
        <v>2017</v>
      </c>
      <c r="B1857" t="s">
        <v>59</v>
      </c>
      <c r="C1857" t="s">
        <v>34</v>
      </c>
      <c r="D1857" s="1">
        <v>8969</v>
      </c>
      <c r="E1857" s="1">
        <v>167540</v>
      </c>
      <c r="F1857" s="2">
        <v>17729</v>
      </c>
    </row>
    <row r="1858" spans="1:6" x14ac:dyDescent="0.2">
      <c r="A1858">
        <v>2017</v>
      </c>
      <c r="B1858" t="s">
        <v>59</v>
      </c>
      <c r="C1858" t="s">
        <v>35</v>
      </c>
      <c r="D1858" s="1">
        <v>13588</v>
      </c>
      <c r="E1858" s="1">
        <v>205823</v>
      </c>
      <c r="F1858" s="2">
        <v>21379</v>
      </c>
    </row>
    <row r="1859" spans="1:6" x14ac:dyDescent="0.2">
      <c r="A1859">
        <v>2017</v>
      </c>
      <c r="B1859" t="s">
        <v>59</v>
      </c>
      <c r="C1859" t="s">
        <v>36</v>
      </c>
      <c r="D1859" s="1">
        <v>33146</v>
      </c>
      <c r="E1859" s="1">
        <v>566779</v>
      </c>
      <c r="F1859" s="2">
        <v>20389</v>
      </c>
    </row>
    <row r="1860" spans="1:6" x14ac:dyDescent="0.2">
      <c r="A1860">
        <v>2017</v>
      </c>
      <c r="B1860" t="s">
        <v>59</v>
      </c>
      <c r="C1860" t="s">
        <v>37</v>
      </c>
      <c r="D1860" s="1">
        <v>3683</v>
      </c>
      <c r="E1860" s="1">
        <v>58183</v>
      </c>
      <c r="F1860" s="2">
        <v>22353</v>
      </c>
    </row>
    <row r="1861" spans="1:6" x14ac:dyDescent="0.2">
      <c r="A1861">
        <v>2017</v>
      </c>
      <c r="B1861" t="s">
        <v>59</v>
      </c>
      <c r="C1861" t="s">
        <v>38</v>
      </c>
      <c r="D1861" s="1">
        <v>12337</v>
      </c>
      <c r="E1861" s="1">
        <v>254069</v>
      </c>
      <c r="F1861" s="2">
        <v>17885</v>
      </c>
    </row>
    <row r="1862" spans="1:6" x14ac:dyDescent="0.2">
      <c r="A1862">
        <v>2017</v>
      </c>
      <c r="B1862" t="s">
        <v>59</v>
      </c>
      <c r="C1862" t="s">
        <v>39</v>
      </c>
      <c r="D1862" s="1">
        <v>3109</v>
      </c>
      <c r="E1862" s="1">
        <v>46967</v>
      </c>
      <c r="F1862" s="2">
        <v>16460</v>
      </c>
    </row>
    <row r="1863" spans="1:6" x14ac:dyDescent="0.2">
      <c r="A1863">
        <v>2017</v>
      </c>
      <c r="B1863" t="s">
        <v>59</v>
      </c>
      <c r="C1863" t="s">
        <v>40</v>
      </c>
      <c r="D1863" s="1">
        <v>15932</v>
      </c>
      <c r="E1863" s="1">
        <v>328856</v>
      </c>
      <c r="F1863" s="2">
        <v>22398</v>
      </c>
    </row>
    <row r="1864" spans="1:6" x14ac:dyDescent="0.2">
      <c r="A1864">
        <v>2017</v>
      </c>
      <c r="B1864" t="s">
        <v>59</v>
      </c>
      <c r="C1864" t="s">
        <v>41</v>
      </c>
      <c r="D1864" s="1">
        <v>60744</v>
      </c>
      <c r="E1864" s="1">
        <v>1317762</v>
      </c>
      <c r="F1864" s="2">
        <v>21234</v>
      </c>
    </row>
    <row r="1865" spans="1:6" x14ac:dyDescent="0.2">
      <c r="A1865">
        <v>2017</v>
      </c>
      <c r="B1865" t="s">
        <v>59</v>
      </c>
      <c r="C1865" t="s">
        <v>42</v>
      </c>
      <c r="D1865" s="1">
        <v>7068</v>
      </c>
      <c r="E1865" s="1">
        <v>142985</v>
      </c>
      <c r="F1865" s="2">
        <v>19510</v>
      </c>
    </row>
    <row r="1866" spans="1:6" x14ac:dyDescent="0.2">
      <c r="A1866">
        <v>2017</v>
      </c>
      <c r="B1866" t="s">
        <v>59</v>
      </c>
      <c r="C1866" t="s">
        <v>43</v>
      </c>
      <c r="D1866" s="1">
        <v>2266</v>
      </c>
      <c r="E1866" s="1">
        <v>37337</v>
      </c>
      <c r="F1866" s="2">
        <v>22375</v>
      </c>
    </row>
    <row r="1867" spans="1:6" x14ac:dyDescent="0.2">
      <c r="A1867">
        <v>2017</v>
      </c>
      <c r="B1867" t="s">
        <v>59</v>
      </c>
      <c r="C1867" t="s">
        <v>44</v>
      </c>
      <c r="D1867" s="1">
        <v>20269</v>
      </c>
      <c r="E1867" s="1">
        <v>402475</v>
      </c>
      <c r="F1867" s="2">
        <v>20078</v>
      </c>
    </row>
    <row r="1868" spans="1:6" x14ac:dyDescent="0.2">
      <c r="A1868">
        <v>2017</v>
      </c>
      <c r="B1868" t="s">
        <v>59</v>
      </c>
      <c r="C1868" t="s">
        <v>45</v>
      </c>
      <c r="D1868" s="1">
        <v>20065</v>
      </c>
      <c r="E1868" s="1">
        <v>325141</v>
      </c>
      <c r="F1868" s="2">
        <v>24250</v>
      </c>
    </row>
    <row r="1869" spans="1:6" x14ac:dyDescent="0.2">
      <c r="A1869">
        <v>2017</v>
      </c>
      <c r="B1869" t="s">
        <v>59</v>
      </c>
      <c r="C1869" t="s">
        <v>46</v>
      </c>
      <c r="D1869" s="1">
        <v>4646</v>
      </c>
      <c r="E1869" s="1">
        <v>74275</v>
      </c>
      <c r="F1869" s="2">
        <v>17335</v>
      </c>
    </row>
    <row r="1870" spans="1:6" x14ac:dyDescent="0.2">
      <c r="A1870">
        <v>2017</v>
      </c>
      <c r="B1870" t="s">
        <v>59</v>
      </c>
      <c r="C1870" t="s">
        <v>47</v>
      </c>
      <c r="D1870" s="1">
        <v>16599</v>
      </c>
      <c r="E1870" s="1">
        <v>279749</v>
      </c>
      <c r="F1870" s="2">
        <v>17248</v>
      </c>
    </row>
    <row r="1871" spans="1:6" x14ac:dyDescent="0.2">
      <c r="A1871">
        <v>2017</v>
      </c>
      <c r="B1871" t="s">
        <v>59</v>
      </c>
      <c r="C1871" t="s">
        <v>48</v>
      </c>
      <c r="D1871" s="1">
        <v>2355</v>
      </c>
      <c r="E1871" s="1">
        <v>36297</v>
      </c>
      <c r="F1871" s="2">
        <v>19867</v>
      </c>
    </row>
    <row r="1872" spans="1:6" x14ac:dyDescent="0.2">
      <c r="A1872">
        <v>2017</v>
      </c>
      <c r="B1872" t="s">
        <v>60</v>
      </c>
      <c r="C1872" t="s">
        <v>1</v>
      </c>
      <c r="D1872" s="1">
        <v>9603</v>
      </c>
      <c r="E1872" s="1">
        <v>45296</v>
      </c>
      <c r="F1872" s="2">
        <v>36539</v>
      </c>
    </row>
    <row r="1873" spans="1:6" x14ac:dyDescent="0.2">
      <c r="A1873">
        <v>2017</v>
      </c>
      <c r="B1873" t="s">
        <v>60</v>
      </c>
      <c r="C1873" t="s">
        <v>2</v>
      </c>
      <c r="D1873" s="1">
        <v>10297</v>
      </c>
      <c r="E1873" s="1">
        <v>71320</v>
      </c>
      <c r="F1873" s="2">
        <v>37061</v>
      </c>
    </row>
    <row r="1874" spans="1:6" x14ac:dyDescent="0.2">
      <c r="A1874">
        <v>2017</v>
      </c>
      <c r="B1874" t="s">
        <v>60</v>
      </c>
      <c r="C1874" t="s">
        <v>3</v>
      </c>
      <c r="D1874" s="1">
        <v>5315</v>
      </c>
      <c r="E1874" s="1">
        <v>24804</v>
      </c>
      <c r="F1874" s="2">
        <v>33179</v>
      </c>
    </row>
    <row r="1875" spans="1:6" x14ac:dyDescent="0.2">
      <c r="A1875">
        <v>2017</v>
      </c>
      <c r="B1875" t="s">
        <v>60</v>
      </c>
      <c r="C1875" t="s">
        <v>4</v>
      </c>
      <c r="D1875" s="1">
        <v>88470</v>
      </c>
      <c r="E1875" s="1">
        <v>527915</v>
      </c>
      <c r="F1875" s="2">
        <v>40412</v>
      </c>
    </row>
    <row r="1876" spans="1:6" x14ac:dyDescent="0.2">
      <c r="A1876">
        <v>2017</v>
      </c>
      <c r="B1876" t="s">
        <v>60</v>
      </c>
      <c r="C1876" t="s">
        <v>5</v>
      </c>
      <c r="D1876" s="1">
        <v>15777</v>
      </c>
      <c r="E1876" s="1">
        <v>80034</v>
      </c>
      <c r="F1876" s="2">
        <v>39558</v>
      </c>
    </row>
    <row r="1877" spans="1:6" x14ac:dyDescent="0.2">
      <c r="A1877">
        <v>2017</v>
      </c>
      <c r="B1877" t="s">
        <v>60</v>
      </c>
      <c r="C1877" t="s">
        <v>6</v>
      </c>
      <c r="D1877" s="1">
        <v>16529</v>
      </c>
      <c r="E1877" s="1">
        <v>64279</v>
      </c>
      <c r="F1877" s="2">
        <v>33397</v>
      </c>
    </row>
    <row r="1878" spans="1:6" x14ac:dyDescent="0.2">
      <c r="A1878">
        <v>2017</v>
      </c>
      <c r="B1878" t="s">
        <v>60</v>
      </c>
      <c r="C1878" t="s">
        <v>7</v>
      </c>
      <c r="D1878" s="1">
        <v>2003</v>
      </c>
      <c r="E1878" s="1">
        <v>11881</v>
      </c>
      <c r="F1878" s="2">
        <v>33610</v>
      </c>
    </row>
    <row r="1879" spans="1:6" x14ac:dyDescent="0.2">
      <c r="A1879">
        <v>2017</v>
      </c>
      <c r="B1879" t="s">
        <v>60</v>
      </c>
      <c r="C1879" t="s">
        <v>8</v>
      </c>
      <c r="D1879" s="1">
        <v>54928</v>
      </c>
      <c r="E1879" s="1">
        <v>273903</v>
      </c>
      <c r="F1879" s="2">
        <v>35319</v>
      </c>
    </row>
    <row r="1880" spans="1:6" x14ac:dyDescent="0.2">
      <c r="A1880">
        <v>2017</v>
      </c>
      <c r="B1880" t="s">
        <v>60</v>
      </c>
      <c r="C1880" t="s">
        <v>9</v>
      </c>
      <c r="D1880" s="1">
        <v>18097</v>
      </c>
      <c r="E1880" s="1">
        <v>106445</v>
      </c>
      <c r="F1880" s="2">
        <v>35520</v>
      </c>
    </row>
    <row r="1881" spans="1:6" x14ac:dyDescent="0.2">
      <c r="A1881">
        <v>2017</v>
      </c>
      <c r="B1881" t="s">
        <v>60</v>
      </c>
      <c r="C1881" t="s">
        <v>10</v>
      </c>
      <c r="D1881" s="1">
        <v>3888</v>
      </c>
      <c r="E1881" s="1">
        <v>17915</v>
      </c>
      <c r="F1881" s="2">
        <v>30056</v>
      </c>
    </row>
    <row r="1882" spans="1:6" x14ac:dyDescent="0.2">
      <c r="A1882">
        <v>2017</v>
      </c>
      <c r="B1882" t="s">
        <v>60</v>
      </c>
      <c r="C1882" t="s">
        <v>11</v>
      </c>
      <c r="D1882" s="1">
        <v>39500</v>
      </c>
      <c r="E1882" s="1">
        <v>206494</v>
      </c>
      <c r="F1882" s="2">
        <v>41240</v>
      </c>
    </row>
    <row r="1883" spans="1:6" x14ac:dyDescent="0.2">
      <c r="A1883">
        <v>2017</v>
      </c>
      <c r="B1883" t="s">
        <v>60</v>
      </c>
      <c r="C1883" t="s">
        <v>12</v>
      </c>
      <c r="D1883" s="1">
        <v>13113</v>
      </c>
      <c r="E1883" s="1">
        <v>86944</v>
      </c>
      <c r="F1883" s="2">
        <v>31882</v>
      </c>
    </row>
    <row r="1884" spans="1:6" x14ac:dyDescent="0.2">
      <c r="A1884">
        <v>2017</v>
      </c>
      <c r="B1884" t="s">
        <v>60</v>
      </c>
      <c r="C1884" t="s">
        <v>13</v>
      </c>
      <c r="D1884" s="1">
        <v>8710</v>
      </c>
      <c r="E1884" s="1">
        <v>42498</v>
      </c>
      <c r="F1884" s="2">
        <v>33069</v>
      </c>
    </row>
    <row r="1885" spans="1:6" x14ac:dyDescent="0.2">
      <c r="A1885">
        <v>2017</v>
      </c>
      <c r="B1885" t="s">
        <v>60</v>
      </c>
      <c r="C1885" t="s">
        <v>14</v>
      </c>
      <c r="D1885" s="1">
        <v>6031</v>
      </c>
      <c r="E1885" s="1">
        <v>33578</v>
      </c>
      <c r="F1885" s="2">
        <v>33575</v>
      </c>
    </row>
    <row r="1886" spans="1:6" x14ac:dyDescent="0.2">
      <c r="A1886">
        <v>2017</v>
      </c>
      <c r="B1886" t="s">
        <v>60</v>
      </c>
      <c r="C1886" t="s">
        <v>15</v>
      </c>
      <c r="D1886" s="1">
        <v>10912</v>
      </c>
      <c r="E1886" s="1">
        <v>46382</v>
      </c>
      <c r="F1886" s="2">
        <v>32330</v>
      </c>
    </row>
    <row r="1887" spans="1:6" x14ac:dyDescent="0.2">
      <c r="A1887">
        <v>2017</v>
      </c>
      <c r="B1887" t="s">
        <v>60</v>
      </c>
      <c r="C1887" t="s">
        <v>16</v>
      </c>
      <c r="D1887" s="1">
        <v>9250</v>
      </c>
      <c r="E1887" s="1">
        <v>45963</v>
      </c>
      <c r="F1887" s="2">
        <v>36468</v>
      </c>
    </row>
    <row r="1888" spans="1:6" x14ac:dyDescent="0.2">
      <c r="A1888">
        <v>2017</v>
      </c>
      <c r="B1888" t="s">
        <v>60</v>
      </c>
      <c r="C1888" t="s">
        <v>17</v>
      </c>
      <c r="D1888" s="1">
        <v>4028</v>
      </c>
      <c r="E1888" s="1">
        <v>17774</v>
      </c>
      <c r="F1888" s="2">
        <v>32993</v>
      </c>
    </row>
    <row r="1889" spans="1:6" x14ac:dyDescent="0.2">
      <c r="A1889">
        <v>2017</v>
      </c>
      <c r="B1889" t="s">
        <v>60</v>
      </c>
      <c r="C1889" t="s">
        <v>18</v>
      </c>
      <c r="D1889" s="1">
        <v>19506</v>
      </c>
      <c r="E1889" s="1">
        <v>91492</v>
      </c>
      <c r="F1889" s="2">
        <v>41793</v>
      </c>
    </row>
    <row r="1890" spans="1:6" x14ac:dyDescent="0.2">
      <c r="A1890">
        <v>2017</v>
      </c>
      <c r="B1890" t="s">
        <v>60</v>
      </c>
      <c r="C1890" t="s">
        <v>19</v>
      </c>
      <c r="D1890" s="1">
        <v>21677</v>
      </c>
      <c r="E1890" s="1">
        <v>118160</v>
      </c>
      <c r="F1890" s="2">
        <v>37032</v>
      </c>
    </row>
    <row r="1891" spans="1:6" x14ac:dyDescent="0.2">
      <c r="A1891">
        <v>2017</v>
      </c>
      <c r="B1891" t="s">
        <v>60</v>
      </c>
      <c r="C1891" t="s">
        <v>20</v>
      </c>
      <c r="D1891" s="1">
        <v>29930</v>
      </c>
      <c r="E1891" s="1">
        <v>137568</v>
      </c>
      <c r="F1891" s="2">
        <v>32157</v>
      </c>
    </row>
    <row r="1892" spans="1:6" x14ac:dyDescent="0.2">
      <c r="A1892">
        <v>2017</v>
      </c>
      <c r="B1892" t="s">
        <v>60</v>
      </c>
      <c r="C1892" t="s">
        <v>21</v>
      </c>
      <c r="D1892" s="1">
        <v>16226</v>
      </c>
      <c r="E1892" s="1">
        <v>90138</v>
      </c>
      <c r="F1892" s="2">
        <v>33237</v>
      </c>
    </row>
    <row r="1893" spans="1:6" x14ac:dyDescent="0.2">
      <c r="A1893">
        <v>2017</v>
      </c>
      <c r="B1893" t="s">
        <v>60</v>
      </c>
      <c r="C1893" t="s">
        <v>22</v>
      </c>
      <c r="D1893" s="1">
        <v>4726</v>
      </c>
      <c r="E1893" s="1">
        <v>21154</v>
      </c>
      <c r="F1893" s="2">
        <v>33958</v>
      </c>
    </row>
    <row r="1894" spans="1:6" x14ac:dyDescent="0.2">
      <c r="A1894">
        <v>2017</v>
      </c>
      <c r="B1894" t="s">
        <v>60</v>
      </c>
      <c r="C1894" t="s">
        <v>23</v>
      </c>
      <c r="D1894" s="1">
        <v>13734</v>
      </c>
      <c r="E1894" s="1">
        <v>76037</v>
      </c>
      <c r="F1894" s="2">
        <v>32705</v>
      </c>
    </row>
    <row r="1895" spans="1:6" x14ac:dyDescent="0.2">
      <c r="A1895">
        <v>2017</v>
      </c>
      <c r="B1895" t="s">
        <v>60</v>
      </c>
      <c r="C1895" t="s">
        <v>24</v>
      </c>
      <c r="D1895" s="1">
        <v>4094</v>
      </c>
      <c r="E1895" s="1">
        <v>17909</v>
      </c>
      <c r="F1895" s="2">
        <v>29177</v>
      </c>
    </row>
    <row r="1896" spans="1:6" x14ac:dyDescent="0.2">
      <c r="A1896">
        <v>2017</v>
      </c>
      <c r="B1896" t="s">
        <v>60</v>
      </c>
      <c r="C1896" t="s">
        <v>25</v>
      </c>
      <c r="D1896" s="1">
        <v>4671</v>
      </c>
      <c r="E1896" s="1">
        <v>25082</v>
      </c>
      <c r="F1896" s="2">
        <v>31310</v>
      </c>
    </row>
    <row r="1897" spans="1:6" x14ac:dyDescent="0.2">
      <c r="A1897">
        <v>2017</v>
      </c>
      <c r="B1897" t="s">
        <v>60</v>
      </c>
      <c r="C1897" t="s">
        <v>26</v>
      </c>
      <c r="D1897" s="1">
        <v>4959</v>
      </c>
      <c r="E1897" s="1">
        <v>33667</v>
      </c>
      <c r="F1897" s="2">
        <v>36336</v>
      </c>
    </row>
    <row r="1898" spans="1:6" x14ac:dyDescent="0.2">
      <c r="A1898">
        <v>2017</v>
      </c>
      <c r="B1898" t="s">
        <v>60</v>
      </c>
      <c r="C1898" t="s">
        <v>27</v>
      </c>
      <c r="D1898" s="1">
        <v>3871</v>
      </c>
      <c r="E1898" s="1">
        <v>20493</v>
      </c>
      <c r="F1898" s="2">
        <v>36646</v>
      </c>
    </row>
    <row r="1899" spans="1:6" x14ac:dyDescent="0.2">
      <c r="A1899">
        <v>2017</v>
      </c>
      <c r="B1899" t="s">
        <v>60</v>
      </c>
      <c r="C1899" t="s">
        <v>28</v>
      </c>
      <c r="D1899" s="1">
        <v>25881</v>
      </c>
      <c r="E1899" s="1">
        <v>136480</v>
      </c>
      <c r="F1899" s="2">
        <v>35059</v>
      </c>
    </row>
    <row r="1900" spans="1:6" x14ac:dyDescent="0.2">
      <c r="A1900">
        <v>2017</v>
      </c>
      <c r="B1900" t="s">
        <v>60</v>
      </c>
      <c r="C1900" t="s">
        <v>29</v>
      </c>
      <c r="D1900" s="1">
        <v>3961</v>
      </c>
      <c r="E1900" s="1">
        <v>20593</v>
      </c>
      <c r="F1900" s="2">
        <v>32578</v>
      </c>
    </row>
    <row r="1901" spans="1:6" x14ac:dyDescent="0.2">
      <c r="A1901">
        <v>2017</v>
      </c>
      <c r="B1901" t="s">
        <v>60</v>
      </c>
      <c r="C1901" t="s">
        <v>30</v>
      </c>
      <c r="D1901" s="1">
        <v>74536</v>
      </c>
      <c r="E1901" s="1">
        <v>369805</v>
      </c>
      <c r="F1901" s="2">
        <v>40436</v>
      </c>
    </row>
    <row r="1902" spans="1:6" x14ac:dyDescent="0.2">
      <c r="A1902">
        <v>2017</v>
      </c>
      <c r="B1902" t="s">
        <v>60</v>
      </c>
      <c r="C1902" t="s">
        <v>31</v>
      </c>
      <c r="D1902" s="1">
        <v>23024</v>
      </c>
      <c r="E1902" s="1">
        <v>107404</v>
      </c>
      <c r="F1902" s="2">
        <v>33978</v>
      </c>
    </row>
    <row r="1903" spans="1:6" x14ac:dyDescent="0.2">
      <c r="A1903">
        <v>2017</v>
      </c>
      <c r="B1903" t="s">
        <v>60</v>
      </c>
      <c r="C1903" t="s">
        <v>32</v>
      </c>
      <c r="D1903" s="1">
        <v>2040</v>
      </c>
      <c r="E1903" s="1">
        <v>12231</v>
      </c>
      <c r="F1903" s="2">
        <v>34167</v>
      </c>
    </row>
    <row r="1904" spans="1:6" x14ac:dyDescent="0.2">
      <c r="A1904">
        <v>2017</v>
      </c>
      <c r="B1904" t="s">
        <v>60</v>
      </c>
      <c r="C1904" t="s">
        <v>33</v>
      </c>
      <c r="D1904" s="1">
        <v>23601</v>
      </c>
      <c r="E1904" s="1">
        <v>155257</v>
      </c>
      <c r="F1904" s="2">
        <v>33039</v>
      </c>
    </row>
    <row r="1905" spans="1:6" x14ac:dyDescent="0.2">
      <c r="A1905">
        <v>2017</v>
      </c>
      <c r="B1905" t="s">
        <v>60</v>
      </c>
      <c r="C1905" t="s">
        <v>34</v>
      </c>
      <c r="D1905" s="1">
        <v>6751</v>
      </c>
      <c r="E1905" s="1">
        <v>35772</v>
      </c>
      <c r="F1905" s="2">
        <v>34306</v>
      </c>
    </row>
    <row r="1906" spans="1:6" x14ac:dyDescent="0.2">
      <c r="A1906">
        <v>2017</v>
      </c>
      <c r="B1906" t="s">
        <v>60</v>
      </c>
      <c r="C1906" t="s">
        <v>35</v>
      </c>
      <c r="D1906" s="1">
        <v>22753</v>
      </c>
      <c r="E1906" s="1">
        <v>77028</v>
      </c>
      <c r="F1906" s="2">
        <v>31901</v>
      </c>
    </row>
    <row r="1907" spans="1:6" x14ac:dyDescent="0.2">
      <c r="A1907">
        <v>2017</v>
      </c>
      <c r="B1907" t="s">
        <v>60</v>
      </c>
      <c r="C1907" t="s">
        <v>36</v>
      </c>
      <c r="D1907" s="1">
        <v>32259</v>
      </c>
      <c r="E1907" s="1">
        <v>197527</v>
      </c>
      <c r="F1907" s="2">
        <v>32593</v>
      </c>
    </row>
    <row r="1908" spans="1:6" x14ac:dyDescent="0.2">
      <c r="A1908">
        <v>2017</v>
      </c>
      <c r="B1908" t="s">
        <v>60</v>
      </c>
      <c r="C1908" t="s">
        <v>37</v>
      </c>
      <c r="D1908" s="1">
        <v>3395</v>
      </c>
      <c r="E1908" s="1">
        <v>17959</v>
      </c>
      <c r="F1908" s="2">
        <v>32566</v>
      </c>
    </row>
    <row r="1909" spans="1:6" x14ac:dyDescent="0.2">
      <c r="A1909">
        <v>2017</v>
      </c>
      <c r="B1909" t="s">
        <v>60</v>
      </c>
      <c r="C1909" t="s">
        <v>38</v>
      </c>
      <c r="D1909" s="1">
        <v>11490</v>
      </c>
      <c r="E1909" s="1">
        <v>51779</v>
      </c>
      <c r="F1909" s="2">
        <v>32842</v>
      </c>
    </row>
    <row r="1910" spans="1:6" x14ac:dyDescent="0.2">
      <c r="A1910">
        <v>2017</v>
      </c>
      <c r="B1910" t="s">
        <v>60</v>
      </c>
      <c r="C1910" t="s">
        <v>39</v>
      </c>
      <c r="D1910" s="1">
        <v>2171</v>
      </c>
      <c r="E1910" s="1">
        <v>11078</v>
      </c>
      <c r="F1910" s="2">
        <v>31403</v>
      </c>
    </row>
    <row r="1911" spans="1:6" x14ac:dyDescent="0.2">
      <c r="A1911">
        <v>2017</v>
      </c>
      <c r="B1911" t="s">
        <v>60</v>
      </c>
      <c r="C1911" t="s">
        <v>40</v>
      </c>
      <c r="D1911" s="1">
        <v>14618</v>
      </c>
      <c r="E1911" s="1">
        <v>76045</v>
      </c>
      <c r="F1911" s="2">
        <v>34443</v>
      </c>
    </row>
    <row r="1912" spans="1:6" x14ac:dyDescent="0.2">
      <c r="A1912">
        <v>2017</v>
      </c>
      <c r="B1912" t="s">
        <v>60</v>
      </c>
      <c r="C1912" t="s">
        <v>41</v>
      </c>
      <c r="D1912" s="1">
        <v>56060</v>
      </c>
      <c r="E1912" s="1">
        <v>328026</v>
      </c>
      <c r="F1912" s="2">
        <v>37841</v>
      </c>
    </row>
    <row r="1913" spans="1:6" x14ac:dyDescent="0.2">
      <c r="A1913">
        <v>2017</v>
      </c>
      <c r="B1913" t="s">
        <v>60</v>
      </c>
      <c r="C1913" t="s">
        <v>42</v>
      </c>
      <c r="D1913" s="1">
        <v>6084</v>
      </c>
      <c r="E1913" s="1">
        <v>35143</v>
      </c>
      <c r="F1913" s="2">
        <v>34421</v>
      </c>
    </row>
    <row r="1914" spans="1:6" x14ac:dyDescent="0.2">
      <c r="A1914">
        <v>2017</v>
      </c>
      <c r="B1914" t="s">
        <v>60</v>
      </c>
      <c r="C1914" t="s">
        <v>43</v>
      </c>
      <c r="D1914" s="1">
        <v>1958</v>
      </c>
      <c r="E1914" s="1">
        <v>8658</v>
      </c>
      <c r="F1914" s="2">
        <v>34757</v>
      </c>
    </row>
    <row r="1915" spans="1:6" x14ac:dyDescent="0.2">
      <c r="A1915">
        <v>2017</v>
      </c>
      <c r="B1915" t="s">
        <v>60</v>
      </c>
      <c r="C1915" t="s">
        <v>44</v>
      </c>
      <c r="D1915" s="1">
        <v>32154</v>
      </c>
      <c r="E1915" s="1">
        <v>141985</v>
      </c>
      <c r="F1915" s="2">
        <v>42290</v>
      </c>
    </row>
    <row r="1916" spans="1:6" x14ac:dyDescent="0.2">
      <c r="A1916">
        <v>2017</v>
      </c>
      <c r="B1916" t="s">
        <v>60</v>
      </c>
      <c r="C1916" t="s">
        <v>45</v>
      </c>
      <c r="D1916" s="1">
        <v>19701</v>
      </c>
      <c r="E1916" s="1">
        <v>97492</v>
      </c>
      <c r="F1916" s="2">
        <v>38822</v>
      </c>
    </row>
    <row r="1917" spans="1:6" x14ac:dyDescent="0.2">
      <c r="A1917">
        <v>2017</v>
      </c>
      <c r="B1917" t="s">
        <v>60</v>
      </c>
      <c r="C1917" t="s">
        <v>46</v>
      </c>
      <c r="D1917" s="1">
        <v>5237</v>
      </c>
      <c r="E1917" s="1">
        <v>19979</v>
      </c>
      <c r="F1917" s="2">
        <v>29927</v>
      </c>
    </row>
    <row r="1918" spans="1:6" x14ac:dyDescent="0.2">
      <c r="A1918">
        <v>2017</v>
      </c>
      <c r="B1918" t="s">
        <v>60</v>
      </c>
      <c r="C1918" t="s">
        <v>47</v>
      </c>
      <c r="D1918" s="1">
        <v>14001</v>
      </c>
      <c r="E1918" s="1">
        <v>84153</v>
      </c>
      <c r="F1918" s="2">
        <v>29242</v>
      </c>
    </row>
    <row r="1919" spans="1:6" x14ac:dyDescent="0.2">
      <c r="A1919">
        <v>2017</v>
      </c>
      <c r="B1919" t="s">
        <v>60</v>
      </c>
      <c r="C1919" t="s">
        <v>48</v>
      </c>
      <c r="D1919" s="1">
        <v>1656</v>
      </c>
      <c r="E1919" s="1">
        <v>7231</v>
      </c>
      <c r="F1919" s="2">
        <v>35035</v>
      </c>
    </row>
  </sheetData>
  <customSheetViews>
    <customSheetView guid="{A1F01C08-243B-48FC-94A8-F102AEB1706D}">
      <selection activeCell="F150" sqref="F150"/>
      <pageMargins left="0.7" right="0.7" top="0.75" bottom="0.75" header="0.3" footer="0.3"/>
      <pageSetup orientation="portrait" r:id="rId1"/>
    </customSheetView>
    <customSheetView guid="{948164EF-B902-4A6C-8E3C-A935061C5153}" state="hidden">
      <selection activeCell="F150" sqref="F150"/>
      <pageMargins left="0.7" right="0.7" top="0.75" bottom="0.75" header="0.3" footer="0.3"/>
      <pageSetup orientation="portrait" r:id="rId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1792F-A349-E846-BB5F-1CD9F71D562F}">
  <dimension ref="A1:X50"/>
  <sheetViews>
    <sheetView topLeftCell="B1" workbookViewId="0">
      <selection activeCell="C2" sqref="C2:C1919"/>
    </sheetView>
  </sheetViews>
  <sheetFormatPr baseColWidth="10" defaultRowHeight="15" x14ac:dyDescent="0.2"/>
  <cols>
    <col min="1" max="1" width="18.83203125" bestFit="1" customWidth="1"/>
    <col min="2" max="2" width="18.1640625" customWidth="1"/>
    <col min="4" max="4" width="18.83203125" bestFit="1" customWidth="1"/>
    <col min="5" max="5" width="20.33203125" customWidth="1"/>
    <col min="8" max="8" width="20" customWidth="1"/>
    <col min="9" max="9" width="15.6640625" customWidth="1"/>
    <col min="15" max="15" width="13" bestFit="1" customWidth="1"/>
    <col min="18" max="18" width="22.33203125" bestFit="1" customWidth="1"/>
    <col min="19" max="19" width="12.83203125" bestFit="1" customWidth="1"/>
    <col min="20" max="20" width="22.33203125" bestFit="1" customWidth="1"/>
    <col min="23" max="23" width="13" bestFit="1" customWidth="1"/>
  </cols>
  <sheetData>
    <row r="1" spans="1:24" x14ac:dyDescent="0.2">
      <c r="A1" s="8" t="s">
        <v>64</v>
      </c>
      <c r="B1" s="8"/>
      <c r="D1" s="7" t="s">
        <v>68</v>
      </c>
      <c r="E1" s="7"/>
      <c r="F1" s="7"/>
      <c r="H1" s="7" t="s">
        <v>70</v>
      </c>
      <c r="I1" s="7"/>
      <c r="K1" s="7" t="s">
        <v>72</v>
      </c>
      <c r="L1" s="7"/>
      <c r="M1" s="7"/>
      <c r="O1" s="7" t="s">
        <v>75</v>
      </c>
      <c r="P1" s="7"/>
      <c r="Q1" s="7"/>
      <c r="R1" s="7"/>
      <c r="S1" s="7"/>
      <c r="T1" s="7"/>
    </row>
    <row r="2" spans="1:24" x14ac:dyDescent="0.2">
      <c r="A2" s="6" t="s">
        <v>49</v>
      </c>
      <c r="B2" s="6" t="s">
        <v>65</v>
      </c>
      <c r="D2" s="9" t="s">
        <v>69</v>
      </c>
      <c r="E2" s="9" t="s">
        <v>63</v>
      </c>
      <c r="F2" s="9" t="s">
        <v>65</v>
      </c>
      <c r="H2" s="9" t="s">
        <v>49</v>
      </c>
      <c r="I2" s="9" t="s">
        <v>62</v>
      </c>
      <c r="K2" s="9" t="s">
        <v>73</v>
      </c>
      <c r="L2" s="9" t="s">
        <v>74</v>
      </c>
      <c r="M2" s="9" t="s">
        <v>62</v>
      </c>
      <c r="O2" s="9" t="s">
        <v>0</v>
      </c>
      <c r="P2" s="9" t="s">
        <v>62</v>
      </c>
      <c r="Q2" s="9" t="s">
        <v>76</v>
      </c>
      <c r="R2" s="9" t="s">
        <v>77</v>
      </c>
      <c r="S2" s="9" t="s">
        <v>80</v>
      </c>
      <c r="T2" s="9" t="str">
        <f>$B$18</f>
        <v>Average Wages</v>
      </c>
    </row>
    <row r="3" spans="1:24" x14ac:dyDescent="0.2">
      <c r="A3" t="s">
        <v>57</v>
      </c>
      <c r="B3" t="str">
        <f>Dashboard!B6</f>
        <v>Natural Resources</v>
      </c>
      <c r="D3" t="s">
        <v>53</v>
      </c>
      <c r="E3" s="10">
        <f>AVERAGEIFS(Data!F:F,Data!B:B,D3,Data!A:A,$B$15)</f>
        <v>93586.333333333328</v>
      </c>
      <c r="F3">
        <f>IF(D3=$B$3,E3,0)</f>
        <v>0</v>
      </c>
      <c r="H3" t="s">
        <v>54</v>
      </c>
      <c r="I3" s="1">
        <f>SUMIFS(Data!E:E,Data!B:B,H3,Data!A:A,$B$15)</f>
        <v>26277342</v>
      </c>
      <c r="K3">
        <v>2017</v>
      </c>
      <c r="L3" s="10">
        <f>AVERAGEIFS(Data!F:F,Data!B:B,'Data Prep'!$B$3,Data!A:A,'Data Prep'!K3)</f>
        <v>51626.702127659577</v>
      </c>
      <c r="M3" s="1">
        <f>SUMIFS(Data!E:E,Data!B:B,'Data Prep'!$B$3,Data!A:A,'Data Prep'!K3)</f>
        <v>1864222</v>
      </c>
      <c r="O3" t="s">
        <v>1</v>
      </c>
      <c r="P3" s="1">
        <f>SUMIFS(Data!E:E,Data!B:B,'Data Prep'!$B$3,Data!A:A,'Data Prep'!$B$15,Data!C:C,'Data Prep'!O3)</f>
        <v>18051</v>
      </c>
      <c r="Q3" vm="1">
        <v>5024279</v>
      </c>
      <c r="R3" s="11">
        <f>P3/Q3*1000</f>
        <v>3.5927543036523253</v>
      </c>
      <c r="S3" s="10">
        <f>AVERAGEIFS(Data!F:F,Data!B:B,'Data Prep'!$B$3,Data!A:A,'Data Prep'!$B$15,Data!C:C,'Data Prep'!O3)</f>
        <v>58872</v>
      </c>
      <c r="T3" s="12">
        <f>IF($T$2=$S$2,-S3,R3)</f>
        <v>-58872</v>
      </c>
      <c r="W3" t="e" vm="2">
        <v>#VALUE!</v>
      </c>
      <c r="X3" cm="1" vm="1">
        <f t="array" ref="X3">_FV(W3,"Population")</f>
        <v>5024279</v>
      </c>
    </row>
    <row r="4" spans="1:24" x14ac:dyDescent="0.2">
      <c r="A4" t="s">
        <v>51</v>
      </c>
      <c r="D4" t="s">
        <v>56</v>
      </c>
      <c r="E4" s="10">
        <f>AVERAGEIFS(Data!F:F,Data!B:B,D4,Data!A:A,$B$15)</f>
        <v>90040.666666666672</v>
      </c>
      <c r="F4">
        <f t="shared" ref="F4:F12" si="0">IF(D4=$B$3,E4,0)</f>
        <v>0</v>
      </c>
      <c r="H4" t="s">
        <v>58</v>
      </c>
      <c r="I4" s="1">
        <f>SUMIFS(Data!E:E,Data!B:B,H4,Data!A:A,$B$15)</f>
        <v>22035033</v>
      </c>
      <c r="K4">
        <v>2018</v>
      </c>
      <c r="L4" s="10">
        <f>AVERAGEIFS(Data!F:F,Data!B:B,'Data Prep'!$B$3,Data!A:A,'Data Prep'!K4)</f>
        <v>53173.9375</v>
      </c>
      <c r="M4" s="1">
        <f>SUMIFS(Data!E:E,Data!B:B,'Data Prep'!$B$3,Data!A:A,'Data Prep'!K4)</f>
        <v>1917445</v>
      </c>
      <c r="O4" t="s">
        <v>2</v>
      </c>
      <c r="P4" s="1">
        <f>SUMIFS(Data!E:E,Data!B:B,'Data Prep'!$B$3,Data!A:A,'Data Prep'!$B$15,Data!C:C,'Data Prep'!O4)</f>
        <v>35607</v>
      </c>
      <c r="Q4" vm="3">
        <v>7151502</v>
      </c>
      <c r="R4" s="11">
        <f t="shared" ref="R4:R50" si="1">P4/Q4*1000</f>
        <v>4.9789540714663856</v>
      </c>
      <c r="S4" s="10">
        <f>AVERAGEIFS(Data!F:F,Data!B:B,'Data Prep'!$B$3,Data!A:A,'Data Prep'!$B$15,Data!C:C,'Data Prep'!O4)</f>
        <v>55216</v>
      </c>
      <c r="T4" s="12">
        <f t="shared" ref="T4:T50" si="2">IF($T$2=$S$2,-S4,R4)</f>
        <v>-55216</v>
      </c>
      <c r="W4" t="e" vm="4">
        <v>#VALUE!</v>
      </c>
      <c r="X4" cm="1" vm="3">
        <f t="array" ref="X4">_FV(W4,"Population")</f>
        <v>7151502</v>
      </c>
    </row>
    <row r="5" spans="1:24" x14ac:dyDescent="0.2">
      <c r="A5" t="s">
        <v>58</v>
      </c>
      <c r="D5" t="s">
        <v>57</v>
      </c>
      <c r="E5" s="10">
        <f>AVERAGEIFS(Data!F:F,Data!B:B,D5,Data!A:A,$B$15)</f>
        <v>74713.0625</v>
      </c>
      <c r="F5">
        <f t="shared" si="0"/>
        <v>0</v>
      </c>
      <c r="H5" t="s">
        <v>57</v>
      </c>
      <c r="I5" s="1">
        <f>SUMIFS(Data!E:E,Data!B:B,H5,Data!A:A,$B$15)</f>
        <v>20065896</v>
      </c>
      <c r="K5">
        <v>2019</v>
      </c>
      <c r="L5" s="10">
        <f>AVERAGEIFS(Data!F:F,Data!B:B,'Data Prep'!$B$3,Data!A:A,'Data Prep'!K5)</f>
        <v>54723.895833333336</v>
      </c>
      <c r="M5" s="1">
        <f>SUMIFS(Data!E:E,Data!B:B,'Data Prep'!$B$3,Data!A:A,'Data Prep'!K5)</f>
        <v>1917640</v>
      </c>
      <c r="O5" t="s">
        <v>3</v>
      </c>
      <c r="P5" s="1">
        <f>SUMIFS(Data!E:E,Data!B:B,'Data Prep'!$B$3,Data!A:A,'Data Prep'!$B$15,Data!C:C,'Data Prep'!O5)</f>
        <v>15961</v>
      </c>
      <c r="Q5" vm="5">
        <v>3011524</v>
      </c>
      <c r="R5" s="11">
        <f t="shared" si="1"/>
        <v>5.2999743651387146</v>
      </c>
      <c r="S5" s="10">
        <f>AVERAGEIFS(Data!F:F,Data!B:B,'Data Prep'!$B$3,Data!A:A,'Data Prep'!$B$15,Data!C:C,'Data Prep'!O5)</f>
        <v>49909</v>
      </c>
      <c r="T5" s="12">
        <f t="shared" si="2"/>
        <v>-49909</v>
      </c>
      <c r="W5" t="e" vm="6">
        <v>#VALUE!</v>
      </c>
      <c r="X5" cm="1" vm="5">
        <f t="array" ref="X5">_FV(W5,"Population")</f>
        <v>3011524</v>
      </c>
    </row>
    <row r="6" spans="1:24" x14ac:dyDescent="0.2">
      <c r="A6" t="s">
        <v>56</v>
      </c>
      <c r="D6" t="s">
        <v>52</v>
      </c>
      <c r="E6" s="10">
        <f>AVERAGEIFS(Data!F:F,Data!B:B,D6,Data!A:A,$B$15)</f>
        <v>68427.875</v>
      </c>
      <c r="F6">
        <f t="shared" si="0"/>
        <v>0</v>
      </c>
      <c r="H6" t="s">
        <v>59</v>
      </c>
      <c r="I6" s="1">
        <f>SUMIFS(Data!E:E,Data!B:B,H6,Data!A:A,$B$15)</f>
        <v>12649500</v>
      </c>
      <c r="K6">
        <v>2020</v>
      </c>
      <c r="L6" s="10">
        <f>AVERAGEIFS(Data!F:F,Data!B:B,'Data Prep'!$B$3,Data!A:A,'Data Prep'!K6)</f>
        <v>55605.9375</v>
      </c>
      <c r="M6" s="1">
        <f>SUMIFS(Data!E:E,Data!B:B,'Data Prep'!$B$3,Data!A:A,'Data Prep'!K6)</f>
        <v>1762873</v>
      </c>
      <c r="O6" t="s">
        <v>4</v>
      </c>
      <c r="P6" s="1">
        <f>SUMIFS(Data!E:E,Data!B:B,'Data Prep'!$B$3,Data!A:A,'Data Prep'!$B$15,Data!C:C,'Data Prep'!O6)</f>
        <v>425665</v>
      </c>
      <c r="Q6" vm="7">
        <v>39538223</v>
      </c>
      <c r="R6" s="11">
        <f t="shared" si="1"/>
        <v>10.765911255040471</v>
      </c>
      <c r="S6" s="10">
        <f>AVERAGEIFS(Data!F:F,Data!B:B,'Data Prep'!$B$3,Data!A:A,'Data Prep'!$B$15,Data!C:C,'Data Prep'!O6)</f>
        <v>42534</v>
      </c>
      <c r="T6" s="12">
        <f t="shared" si="2"/>
        <v>-42534</v>
      </c>
      <c r="W6" t="e" vm="8">
        <v>#VALUE!</v>
      </c>
      <c r="X6" cm="1" vm="7">
        <f t="array" ref="X6">_FV(W6,"Population")</f>
        <v>39538223</v>
      </c>
    </row>
    <row r="7" spans="1:24" x14ac:dyDescent="0.2">
      <c r="A7" t="s">
        <v>53</v>
      </c>
      <c r="D7" t="s">
        <v>51</v>
      </c>
      <c r="E7" s="10">
        <f>AVERAGEIFS(Data!F:F,Data!B:B,D7,Data!A:A,$B$15)</f>
        <v>63896.895833333336</v>
      </c>
      <c r="F7">
        <f t="shared" si="0"/>
        <v>0</v>
      </c>
      <c r="H7" t="s">
        <v>52</v>
      </c>
      <c r="I7" s="1">
        <f>SUMIFS(Data!E:E,Data!B:B,H7,Data!A:A,$B$15)</f>
        <v>12058694</v>
      </c>
      <c r="O7" t="s">
        <v>5</v>
      </c>
      <c r="P7" s="1">
        <f>SUMIFS(Data!E:E,Data!B:B,'Data Prep'!$B$3,Data!A:A,'Data Prep'!$B$15,Data!C:C,'Data Prep'!O7)</f>
        <v>41633</v>
      </c>
      <c r="Q7" vm="9">
        <v>5773714</v>
      </c>
      <c r="R7" s="11">
        <f t="shared" si="1"/>
        <v>7.210783215102099</v>
      </c>
      <c r="S7" s="10">
        <f>AVERAGEIFS(Data!F:F,Data!B:B,'Data Prep'!$B$3,Data!A:A,'Data Prep'!$B$15,Data!C:C,'Data Prep'!O7)</f>
        <v>91879</v>
      </c>
      <c r="T7" s="12">
        <f t="shared" si="2"/>
        <v>-91879</v>
      </c>
      <c r="W7" t="e" vm="10">
        <v>#VALUE!</v>
      </c>
      <c r="X7" cm="1" vm="9">
        <f t="array" ref="X7">_FV(W7,"Population")</f>
        <v>5773714</v>
      </c>
    </row>
    <row r="8" spans="1:24" x14ac:dyDescent="0.2">
      <c r="A8" t="s">
        <v>59</v>
      </c>
      <c r="D8" t="s">
        <v>55</v>
      </c>
      <c r="E8" s="10">
        <f>AVERAGEIFS(Data!F:F,Data!B:B,D8,Data!A:A,$B$15)</f>
        <v>55605.9375</v>
      </c>
      <c r="F8">
        <f t="shared" si="0"/>
        <v>55605.9375</v>
      </c>
      <c r="H8" t="s">
        <v>56</v>
      </c>
      <c r="I8" s="1">
        <f>SUMIFS(Data!E:E,Data!B:B,H8,Data!A:A,$B$15)</f>
        <v>8142043</v>
      </c>
      <c r="O8" t="s">
        <v>6</v>
      </c>
      <c r="P8" s="1">
        <f>SUMIFS(Data!E:E,Data!B:B,'Data Prep'!$B$3,Data!A:A,'Data Prep'!$B$15,Data!C:C,'Data Prep'!O8)</f>
        <v>5260</v>
      </c>
      <c r="Q8" vm="11">
        <v>3605944</v>
      </c>
      <c r="R8" s="11">
        <f t="shared" si="1"/>
        <v>1.4587026309892777</v>
      </c>
      <c r="S8" s="10">
        <f>AVERAGEIFS(Data!F:F,Data!B:B,'Data Prep'!$B$3,Data!A:A,'Data Prep'!$B$15,Data!C:C,'Data Prep'!O8)</f>
        <v>43142</v>
      </c>
      <c r="T8" s="12">
        <f t="shared" si="2"/>
        <v>-43142</v>
      </c>
      <c r="W8" t="e" vm="12">
        <v>#VALUE!</v>
      </c>
      <c r="X8" cm="1" vm="11">
        <f t="array" ref="X8">_FV(W8,"Population")</f>
        <v>3605944</v>
      </c>
    </row>
    <row r="9" spans="1:24" x14ac:dyDescent="0.2">
      <c r="A9" t="s">
        <v>52</v>
      </c>
      <c r="D9" t="s">
        <v>58</v>
      </c>
      <c r="E9" s="10">
        <f>AVERAGEIFS(Data!F:F,Data!B:B,D9,Data!A:A,$B$15)</f>
        <v>53607.208333333336</v>
      </c>
      <c r="F9">
        <f t="shared" si="0"/>
        <v>0</v>
      </c>
      <c r="H9" t="s">
        <v>51</v>
      </c>
      <c r="I9" s="1">
        <f>SUMIFS(Data!E:E,Data!B:B,H9,Data!A:A,$B$15)</f>
        <v>7136444</v>
      </c>
      <c r="O9" t="s">
        <v>7</v>
      </c>
      <c r="P9" s="1">
        <f>SUMIFS(Data!E:E,Data!B:B,'Data Prep'!$B$3,Data!A:A,'Data Prep'!$B$15,Data!C:C,'Data Prep'!O9)</f>
        <v>1317</v>
      </c>
      <c r="Q9" vm="13">
        <v>989948</v>
      </c>
      <c r="R9" s="11">
        <f t="shared" si="1"/>
        <v>1.3303729084760008</v>
      </c>
      <c r="S9" s="10">
        <f>AVERAGEIFS(Data!F:F,Data!B:B,'Data Prep'!$B$3,Data!A:A,'Data Prep'!$B$15,Data!C:C,'Data Prep'!O9)</f>
        <v>43290</v>
      </c>
      <c r="T9" s="12">
        <f t="shared" si="2"/>
        <v>-43290</v>
      </c>
      <c r="W9" t="e" vm="14">
        <v>#VALUE!</v>
      </c>
      <c r="X9" cm="1" vm="13">
        <f t="array" ref="X9">_FV(W9,"Population")</f>
        <v>989948</v>
      </c>
    </row>
    <row r="10" spans="1:24" x14ac:dyDescent="0.2">
      <c r="A10" t="s">
        <v>55</v>
      </c>
      <c r="D10" t="s">
        <v>54</v>
      </c>
      <c r="E10" s="10">
        <f>AVERAGEIFS(Data!F:F,Data!B:B,D10,Data!A:A,$B$15)</f>
        <v>49366.8125</v>
      </c>
      <c r="F10">
        <f t="shared" si="0"/>
        <v>0</v>
      </c>
      <c r="H10" t="s">
        <v>60</v>
      </c>
      <c r="I10" s="1">
        <f>SUMIFS(Data!E:E,Data!B:B,H10,Data!A:A,$B$15)</f>
        <v>3843699</v>
      </c>
      <c r="O10" t="s">
        <v>8</v>
      </c>
      <c r="P10" s="1">
        <f>SUMIFS(Data!E:E,Data!B:B,'Data Prep'!$B$3,Data!A:A,'Data Prep'!$B$15,Data!C:C,'Data Prep'!O10)</f>
        <v>71107</v>
      </c>
      <c r="Q10" vm="15">
        <v>21538187</v>
      </c>
      <c r="R10" s="11">
        <f t="shared" si="1"/>
        <v>3.3014385101215806</v>
      </c>
      <c r="S10" s="10">
        <f>AVERAGEIFS(Data!F:F,Data!B:B,'Data Prep'!$B$3,Data!A:A,'Data Prep'!$B$15,Data!C:C,'Data Prep'!O10)</f>
        <v>37717</v>
      </c>
      <c r="T10" s="12">
        <f t="shared" si="2"/>
        <v>-37717</v>
      </c>
      <c r="W10" t="e" vm="16">
        <v>#VALUE!</v>
      </c>
      <c r="X10" cm="1" vm="15">
        <f t="array" ref="X10">_FV(W10,"Population")</f>
        <v>21538187</v>
      </c>
    </row>
    <row r="11" spans="1:24" x14ac:dyDescent="0.2">
      <c r="A11" t="s">
        <v>60</v>
      </c>
      <c r="D11" t="s">
        <v>60</v>
      </c>
      <c r="E11" s="10">
        <f>AVERAGEIFS(Data!F:F,Data!B:B,D11,Data!A:A,$B$15)</f>
        <v>40790.1875</v>
      </c>
      <c r="F11">
        <f t="shared" si="0"/>
        <v>0</v>
      </c>
      <c r="H11" t="s">
        <v>53</v>
      </c>
      <c r="I11" s="1">
        <f>SUMIFS(Data!E:E,Data!B:B,H11,Data!A:A,$B$15)</f>
        <v>2677815</v>
      </c>
      <c r="O11" t="s">
        <v>9</v>
      </c>
      <c r="P11" s="1">
        <f>SUMIFS(Data!E:E,Data!B:B,'Data Prep'!$B$3,Data!A:A,'Data Prep'!$B$15,Data!C:C,'Data Prep'!O11)</f>
        <v>29309</v>
      </c>
      <c r="Q11" vm="17">
        <v>10711908</v>
      </c>
      <c r="R11" s="11">
        <f t="shared" si="1"/>
        <v>2.7361138650555996</v>
      </c>
      <c r="S11" s="10">
        <f>AVERAGEIFS(Data!F:F,Data!B:B,'Data Prep'!$B$3,Data!A:A,'Data Prep'!$B$15,Data!C:C,'Data Prep'!O11)</f>
        <v>45978</v>
      </c>
      <c r="T11" s="12">
        <f t="shared" si="2"/>
        <v>-45978</v>
      </c>
      <c r="W11" t="e" vm="18">
        <v>#VALUE!</v>
      </c>
      <c r="X11" cm="1" vm="17">
        <f t="array" ref="X11">_FV(W11,"Population")</f>
        <v>10711908</v>
      </c>
    </row>
    <row r="12" spans="1:24" x14ac:dyDescent="0.2">
      <c r="A12" t="s">
        <v>54</v>
      </c>
      <c r="D12" t="s">
        <v>59</v>
      </c>
      <c r="E12" s="10">
        <f>AVERAGEIFS(Data!F:F,Data!B:B,D12,Data!A:A,$B$15)</f>
        <v>23286.416666666668</v>
      </c>
      <c r="F12">
        <f t="shared" si="0"/>
        <v>0</v>
      </c>
      <c r="H12" t="s">
        <v>55</v>
      </c>
      <c r="I12" s="1">
        <f>SUMIFS(Data!E:E,Data!B:B,H12,Data!A:A,$B$15)</f>
        <v>1762873</v>
      </c>
      <c r="O12" t="s">
        <v>10</v>
      </c>
      <c r="P12" s="1">
        <f>SUMIFS(Data!E:E,Data!B:B,'Data Prep'!$B$3,Data!A:A,'Data Prep'!$B$15,Data!C:C,'Data Prep'!O12)</f>
        <v>27020</v>
      </c>
      <c r="Q12" vm="19">
        <v>1839106</v>
      </c>
      <c r="R12" s="11">
        <f t="shared" si="1"/>
        <v>14.691920965947585</v>
      </c>
      <c r="S12" s="10">
        <f>AVERAGEIFS(Data!F:F,Data!B:B,'Data Prep'!$B$3,Data!A:A,'Data Prep'!$B$15,Data!C:C,'Data Prep'!O12)</f>
        <v>42820</v>
      </c>
      <c r="T12" s="12">
        <f t="shared" si="2"/>
        <v>-42820</v>
      </c>
      <c r="W12" t="e" vm="20">
        <v>#VALUE!</v>
      </c>
      <c r="X12" cm="1" vm="19">
        <f t="array" ref="X12">_FV(W12,"Population")</f>
        <v>1839106</v>
      </c>
    </row>
    <row r="13" spans="1:24" x14ac:dyDescent="0.2">
      <c r="O13" t="s">
        <v>11</v>
      </c>
      <c r="P13" s="1">
        <f>SUMIFS(Data!E:E,Data!B:B,'Data Prep'!$B$3,Data!A:A,'Data Prep'!$B$15,Data!C:C,'Data Prep'!O13)</f>
        <v>24933</v>
      </c>
      <c r="Q13" vm="21">
        <v>12812508</v>
      </c>
      <c r="R13" s="11">
        <f t="shared" si="1"/>
        <v>1.9459890288458745</v>
      </c>
      <c r="S13" s="10">
        <f>AVERAGEIFS(Data!F:F,Data!B:B,'Data Prep'!$B$3,Data!A:A,'Data Prep'!$B$15,Data!C:C,'Data Prep'!O13)</f>
        <v>52259</v>
      </c>
      <c r="T13" s="12">
        <f t="shared" si="2"/>
        <v>-52259</v>
      </c>
      <c r="W13" t="e" vm="22">
        <v>#VALUE!</v>
      </c>
      <c r="X13" cm="1" vm="21">
        <f t="array" ref="X13">_FV(W13,"Population")</f>
        <v>12812508</v>
      </c>
    </row>
    <row r="14" spans="1:24" x14ac:dyDescent="0.2">
      <c r="A14" s="8" t="s">
        <v>66</v>
      </c>
      <c r="B14" s="8"/>
      <c r="O14" t="s">
        <v>12</v>
      </c>
      <c r="P14" s="1">
        <f>SUMIFS(Data!E:E,Data!B:B,'Data Prep'!$B$3,Data!A:A,'Data Prep'!$B$15,Data!C:C,'Data Prep'!O14)</f>
        <v>20872</v>
      </c>
      <c r="Q14" vm="23">
        <v>6785528</v>
      </c>
      <c r="R14" s="11">
        <f t="shared" si="1"/>
        <v>3.075958127355749</v>
      </c>
      <c r="S14" s="10">
        <f>AVERAGEIFS(Data!F:F,Data!B:B,'Data Prep'!$B$3,Data!A:A,'Data Prep'!$B$15,Data!C:C,'Data Prep'!O14)</f>
        <v>50732</v>
      </c>
      <c r="T14" s="12">
        <f t="shared" si="2"/>
        <v>-50732</v>
      </c>
      <c r="W14" t="e" vm="24">
        <v>#VALUE!</v>
      </c>
      <c r="X14" cm="1" vm="23">
        <f t="array" ref="X14">_FV(W14,"Population")</f>
        <v>6785528</v>
      </c>
    </row>
    <row r="15" spans="1:24" x14ac:dyDescent="0.2">
      <c r="A15" s="4" t="s">
        <v>67</v>
      </c>
      <c r="B15" s="5">
        <v>2020</v>
      </c>
      <c r="H15" s="7" t="s">
        <v>70</v>
      </c>
      <c r="I15" s="7"/>
      <c r="O15" t="s">
        <v>13</v>
      </c>
      <c r="P15" s="1">
        <f>SUMIFS(Data!E:E,Data!B:B,'Data Prep'!$B$3,Data!A:A,'Data Prep'!$B$15,Data!C:C,'Data Prep'!O15)</f>
        <v>22868</v>
      </c>
      <c r="Q15" vm="25">
        <v>3190369</v>
      </c>
      <c r="R15" s="11">
        <f t="shared" si="1"/>
        <v>7.1678229070054282</v>
      </c>
      <c r="S15" s="10">
        <f>AVERAGEIFS(Data!F:F,Data!B:B,'Data Prep'!$B$3,Data!A:A,'Data Prep'!$B$15,Data!C:C,'Data Prep'!O15)</f>
        <v>45588</v>
      </c>
      <c r="T15" s="12">
        <f t="shared" si="2"/>
        <v>-45588</v>
      </c>
      <c r="W15" t="e" vm="26">
        <v>#VALUE!</v>
      </c>
      <c r="X15" cm="1" vm="25">
        <f t="array" ref="X15">_FV(W15,"Population")</f>
        <v>3190369</v>
      </c>
    </row>
    <row r="16" spans="1:24" x14ac:dyDescent="0.2">
      <c r="H16" t="str">
        <f>$B$3</f>
        <v>Natural Resources</v>
      </c>
      <c r="I16" s="10">
        <f>VLOOKUP(B3,H3:I12,2,0)</f>
        <v>1762873</v>
      </c>
      <c r="O16" t="s">
        <v>14</v>
      </c>
      <c r="P16" s="1">
        <f>SUMIFS(Data!E:E,Data!B:B,'Data Prep'!$B$3,Data!A:A,'Data Prep'!$B$15,Data!C:C,'Data Prep'!O16)</f>
        <v>18607</v>
      </c>
      <c r="Q16" vm="27">
        <v>2937880</v>
      </c>
      <c r="R16" s="11">
        <f t="shared" si="1"/>
        <v>6.3334785627731565</v>
      </c>
      <c r="S16" s="10">
        <f>AVERAGEIFS(Data!F:F,Data!B:B,'Data Prep'!$B$3,Data!A:A,'Data Prep'!$B$15,Data!C:C,'Data Prep'!O16)</f>
        <v>47721</v>
      </c>
      <c r="T16" s="12">
        <f t="shared" si="2"/>
        <v>-47721</v>
      </c>
      <c r="W16" t="e" vm="28">
        <v>#VALUE!</v>
      </c>
      <c r="X16" cm="1" vm="27">
        <f t="array" ref="X16">_FV(W16,"Population")</f>
        <v>2937880</v>
      </c>
    </row>
    <row r="17" spans="1:24" x14ac:dyDescent="0.2">
      <c r="A17" s="8" t="s">
        <v>78</v>
      </c>
      <c r="B17" s="8"/>
      <c r="H17" t="s">
        <v>71</v>
      </c>
      <c r="I17" s="10">
        <f>SUM(I3:I12)-I16</f>
        <v>114886466</v>
      </c>
      <c r="O17" t="s">
        <v>15</v>
      </c>
      <c r="P17" s="1">
        <f>SUMIFS(Data!E:E,Data!B:B,'Data Prep'!$B$3,Data!A:A,'Data Prep'!$B$15,Data!C:C,'Data Prep'!O17)</f>
        <v>16061</v>
      </c>
      <c r="Q17" vm="29">
        <v>4505836</v>
      </c>
      <c r="R17" s="11">
        <f t="shared" si="1"/>
        <v>3.5644883657549897</v>
      </c>
      <c r="S17" s="10">
        <f>AVERAGEIFS(Data!F:F,Data!B:B,'Data Prep'!$B$3,Data!A:A,'Data Prep'!$B$15,Data!C:C,'Data Prep'!O17)</f>
        <v>54605</v>
      </c>
      <c r="T17" s="12">
        <f t="shared" si="2"/>
        <v>-54605</v>
      </c>
      <c r="W17" t="e" vm="30">
        <v>#VALUE!</v>
      </c>
      <c r="X17" cm="1" vm="29">
        <f t="array" ref="X17">_FV(W17,"Population")</f>
        <v>4505836</v>
      </c>
    </row>
    <row r="18" spans="1:24" x14ac:dyDescent="0.2">
      <c r="A18" s="4" t="s">
        <v>79</v>
      </c>
      <c r="B18" t="str">
        <f>IF(Dashboard!A2=1,'Data Prep'!S2,'Data Prep'!R2)</f>
        <v>Average Wages</v>
      </c>
      <c r="O18" t="s">
        <v>16</v>
      </c>
      <c r="P18" s="1">
        <f>SUMIFS(Data!E:E,Data!B:B,'Data Prep'!$B$3,Data!A:A,'Data Prep'!$B$15,Data!C:C,'Data Prep'!O18)</f>
        <v>37751</v>
      </c>
      <c r="Q18" vm="31">
        <v>4657757</v>
      </c>
      <c r="R18" s="11">
        <f t="shared" si="1"/>
        <v>8.1049741323989206</v>
      </c>
      <c r="S18" s="10">
        <f>AVERAGEIFS(Data!F:F,Data!B:B,'Data Prep'!$B$3,Data!A:A,'Data Prep'!$B$15,Data!C:C,'Data Prep'!O18)</f>
        <v>86727</v>
      </c>
      <c r="T18" s="12">
        <f t="shared" si="2"/>
        <v>-86727</v>
      </c>
      <c r="W18" t="e" vm="32">
        <v>#VALUE!</v>
      </c>
      <c r="X18" cm="1" vm="31">
        <f t="array" ref="X18">_FV(W18,"Population")</f>
        <v>4657757</v>
      </c>
    </row>
    <row r="19" spans="1:24" x14ac:dyDescent="0.2">
      <c r="A19" s="4"/>
      <c r="H19" s="4" t="s">
        <v>81</v>
      </c>
      <c r="I19" s="15">
        <f>I16/SUM(I16:I17)</f>
        <v>1.5112584564238293E-2</v>
      </c>
      <c r="O19" t="s">
        <v>17</v>
      </c>
      <c r="P19" s="1">
        <f>SUMIFS(Data!E:E,Data!B:B,'Data Prep'!$B$3,Data!A:A,'Data Prep'!$B$15,Data!C:C,'Data Prep'!O19)</f>
        <v>7787</v>
      </c>
      <c r="Q19" vm="33">
        <v>1362359</v>
      </c>
      <c r="R19" s="11">
        <f t="shared" si="1"/>
        <v>5.7158208665997732</v>
      </c>
      <c r="S19" s="10">
        <f>AVERAGEIFS(Data!F:F,Data!B:B,'Data Prep'!$B$3,Data!A:A,'Data Prep'!$B$15,Data!C:C,'Data Prep'!O19)</f>
        <v>41422</v>
      </c>
      <c r="T19" s="12">
        <f t="shared" si="2"/>
        <v>-41422</v>
      </c>
      <c r="W19" t="e" vm="34">
        <v>#VALUE!</v>
      </c>
      <c r="X19" cm="1" vm="33">
        <f t="array" ref="X19">_FV(W19,"Population")</f>
        <v>1362359</v>
      </c>
    </row>
    <row r="20" spans="1:24" x14ac:dyDescent="0.2">
      <c r="O20" t="s">
        <v>18</v>
      </c>
      <c r="P20" s="1">
        <f>SUMIFS(Data!E:E,Data!B:B,'Data Prep'!$B$3,Data!A:A,'Data Prep'!$B$15,Data!C:C,'Data Prep'!O20)</f>
        <v>7112</v>
      </c>
      <c r="Q20" vm="35">
        <v>6165129</v>
      </c>
      <c r="R20" s="11">
        <f t="shared" si="1"/>
        <v>1.153584945262297</v>
      </c>
      <c r="S20" s="10">
        <f>AVERAGEIFS(Data!F:F,Data!B:B,'Data Prep'!$B$3,Data!A:A,'Data Prep'!$B$15,Data!C:C,'Data Prep'!O20)</f>
        <v>46887</v>
      </c>
      <c r="T20" s="12">
        <f t="shared" si="2"/>
        <v>-46887</v>
      </c>
      <c r="W20" t="e" vm="36">
        <v>#VALUE!</v>
      </c>
      <c r="X20" cm="1" vm="35">
        <f t="array" ref="X20">_FV(W20,"Population")</f>
        <v>6165129</v>
      </c>
    </row>
    <row r="21" spans="1:24" x14ac:dyDescent="0.2">
      <c r="O21" t="s">
        <v>19</v>
      </c>
      <c r="P21" s="1">
        <f>SUMIFS(Data!E:E,Data!B:B,'Data Prep'!$B$3,Data!A:A,'Data Prep'!$B$15,Data!C:C,'Data Prep'!O21)</f>
        <v>11134</v>
      </c>
      <c r="Q21" vm="37">
        <v>7029917</v>
      </c>
      <c r="R21" s="11">
        <f t="shared" si="1"/>
        <v>1.5838024830165136</v>
      </c>
      <c r="S21" s="10">
        <f>AVERAGEIFS(Data!F:F,Data!B:B,'Data Prep'!$B$3,Data!A:A,'Data Prep'!$B$15,Data!C:C,'Data Prep'!O21)</f>
        <v>64628</v>
      </c>
      <c r="T21" s="12">
        <f t="shared" si="2"/>
        <v>-64628</v>
      </c>
      <c r="W21" t="e" vm="38">
        <v>#VALUE!</v>
      </c>
      <c r="X21" cm="1" vm="37">
        <f t="array" ref="X21">_FV(W21,"Population")</f>
        <v>7029917</v>
      </c>
    </row>
    <row r="22" spans="1:24" x14ac:dyDescent="0.2">
      <c r="O22" t="s">
        <v>20</v>
      </c>
      <c r="P22" s="1">
        <f>SUMIFS(Data!E:E,Data!B:B,'Data Prep'!$B$3,Data!A:A,'Data Prep'!$B$15,Data!C:C,'Data Prep'!O22)</f>
        <v>34897</v>
      </c>
      <c r="Q22" vm="39">
        <v>10077331</v>
      </c>
      <c r="R22" s="11">
        <f t="shared" si="1"/>
        <v>3.4629208864926637</v>
      </c>
      <c r="S22" s="10">
        <f>AVERAGEIFS(Data!F:F,Data!B:B,'Data Prep'!$B$3,Data!A:A,'Data Prep'!$B$15,Data!C:C,'Data Prep'!O22)</f>
        <v>43309</v>
      </c>
      <c r="T22" s="12">
        <f t="shared" si="2"/>
        <v>-43309</v>
      </c>
      <c r="W22" t="e" vm="40">
        <v>#VALUE!</v>
      </c>
      <c r="X22" cm="1" vm="39">
        <f t="array" ref="X22">_FV(W22,"Population")</f>
        <v>10077331</v>
      </c>
    </row>
    <row r="23" spans="1:24" x14ac:dyDescent="0.2">
      <c r="O23" t="s">
        <v>21</v>
      </c>
      <c r="P23" s="1">
        <f>SUMIFS(Data!E:E,Data!B:B,'Data Prep'!$B$3,Data!A:A,'Data Prep'!$B$15,Data!C:C,'Data Prep'!O23)</f>
        <v>28204</v>
      </c>
      <c r="Q23" vm="41">
        <v>5706494</v>
      </c>
      <c r="R23" s="11">
        <f t="shared" si="1"/>
        <v>4.9424392630571417</v>
      </c>
      <c r="S23" s="10">
        <f>AVERAGEIFS(Data!F:F,Data!B:B,'Data Prep'!$B$3,Data!A:A,'Data Prep'!$B$15,Data!C:C,'Data Prep'!O23)</f>
        <v>51276</v>
      </c>
      <c r="T23" s="12">
        <f t="shared" si="2"/>
        <v>-51276</v>
      </c>
      <c r="W23" t="e" vm="42">
        <v>#VALUE!</v>
      </c>
      <c r="X23" cm="1" vm="41">
        <f t="array" ref="X23">_FV(W23,"Population")</f>
        <v>5706494</v>
      </c>
    </row>
    <row r="24" spans="1:24" x14ac:dyDescent="0.2">
      <c r="O24" t="s">
        <v>22</v>
      </c>
      <c r="P24" s="1">
        <f>SUMIFS(Data!E:E,Data!B:B,'Data Prep'!$B$3,Data!A:A,'Data Prep'!$B$15,Data!C:C,'Data Prep'!O24)</f>
        <v>14561</v>
      </c>
      <c r="Q24" vm="43">
        <v>2961279</v>
      </c>
      <c r="R24" s="11">
        <f t="shared" si="1"/>
        <v>4.9171320905595186</v>
      </c>
      <c r="S24" s="10">
        <f>AVERAGEIFS(Data!F:F,Data!B:B,'Data Prep'!$B$3,Data!A:A,'Data Prep'!$B$15,Data!C:C,'Data Prep'!O24)</f>
        <v>50525</v>
      </c>
      <c r="T24" s="12">
        <f t="shared" si="2"/>
        <v>-50525</v>
      </c>
      <c r="W24" t="e" vm="44">
        <v>#VALUE!</v>
      </c>
      <c r="X24" cm="1" vm="43">
        <f t="array" ref="X24">_FV(W24,"Population")</f>
        <v>2961279</v>
      </c>
    </row>
    <row r="25" spans="1:24" x14ac:dyDescent="0.2">
      <c r="O25" t="s">
        <v>23</v>
      </c>
      <c r="P25" s="1">
        <f>SUMIFS(Data!E:E,Data!B:B,'Data Prep'!$B$3,Data!A:A,'Data Prep'!$B$15,Data!C:C,'Data Prep'!O25)</f>
        <v>16963</v>
      </c>
      <c r="Q25" vm="45">
        <v>6154913</v>
      </c>
      <c r="R25" s="11">
        <f t="shared" si="1"/>
        <v>2.7560097112664304</v>
      </c>
      <c r="S25" s="10">
        <f>AVERAGEIFS(Data!F:F,Data!B:B,'Data Prep'!$B$3,Data!A:A,'Data Prep'!$B$15,Data!C:C,'Data Prep'!O25)</f>
        <v>46677</v>
      </c>
      <c r="T25" s="12">
        <f t="shared" si="2"/>
        <v>-46677</v>
      </c>
      <c r="W25" t="e" vm="46">
        <v>#VALUE!</v>
      </c>
      <c r="X25" cm="1" vm="45">
        <f t="array" ref="X25">_FV(W25,"Population")</f>
        <v>6154913</v>
      </c>
    </row>
    <row r="26" spans="1:24" x14ac:dyDescent="0.2">
      <c r="O26" t="s">
        <v>24</v>
      </c>
      <c r="P26" s="1">
        <f>SUMIFS(Data!E:E,Data!B:B,'Data Prep'!$B$3,Data!A:A,'Data Prep'!$B$15,Data!C:C,'Data Prep'!O26)</f>
        <v>12449</v>
      </c>
      <c r="Q26" vm="47">
        <v>1084225</v>
      </c>
      <c r="R26" s="11">
        <f t="shared" si="1"/>
        <v>11.481934100394291</v>
      </c>
      <c r="S26" s="10">
        <f>AVERAGEIFS(Data!F:F,Data!B:B,'Data Prep'!$B$3,Data!A:A,'Data Prep'!$B$15,Data!C:C,'Data Prep'!O26)</f>
        <v>65945</v>
      </c>
      <c r="T26" s="12">
        <f t="shared" si="2"/>
        <v>-65945</v>
      </c>
      <c r="W26" t="e" vm="48">
        <v>#VALUE!</v>
      </c>
      <c r="X26" cm="1" vm="47">
        <f t="array" ref="X26">_FV(W26,"Population")</f>
        <v>1084225</v>
      </c>
    </row>
    <row r="27" spans="1:24" x14ac:dyDescent="0.2">
      <c r="O27" t="s">
        <v>25</v>
      </c>
      <c r="P27" s="1">
        <f>SUMIFS(Data!E:E,Data!B:B,'Data Prep'!$B$3,Data!A:A,'Data Prep'!$B$15,Data!C:C,'Data Prep'!O27)</f>
        <v>16054</v>
      </c>
      <c r="Q27" vm="49">
        <v>1961504</v>
      </c>
      <c r="R27" s="11">
        <f t="shared" si="1"/>
        <v>8.1845359479256743</v>
      </c>
      <c r="S27" s="10">
        <f>AVERAGEIFS(Data!F:F,Data!B:B,'Data Prep'!$B$3,Data!A:A,'Data Prep'!$B$15,Data!C:C,'Data Prep'!O27)</f>
        <v>44449</v>
      </c>
      <c r="T27" s="12">
        <f t="shared" si="2"/>
        <v>-44449</v>
      </c>
      <c r="W27" t="e" vm="50">
        <v>#VALUE!</v>
      </c>
      <c r="X27" cm="1" vm="49">
        <f t="array" ref="X27">_FV(W27,"Population")</f>
        <v>1961504</v>
      </c>
    </row>
    <row r="28" spans="1:24" x14ac:dyDescent="0.2">
      <c r="O28" t="s">
        <v>26</v>
      </c>
      <c r="P28" s="1">
        <f>SUMIFS(Data!E:E,Data!B:B,'Data Prep'!$B$3,Data!A:A,'Data Prep'!$B$15,Data!C:C,'Data Prep'!O28)</f>
        <v>19509</v>
      </c>
      <c r="Q28" vm="51">
        <v>3104614</v>
      </c>
      <c r="R28" s="11">
        <f t="shared" si="1"/>
        <v>6.2838729710038024</v>
      </c>
      <c r="S28" s="10">
        <f>AVERAGEIFS(Data!F:F,Data!B:B,'Data Prep'!$B$3,Data!A:A,'Data Prep'!$B$15,Data!C:C,'Data Prep'!O28)</f>
        <v>88060</v>
      </c>
      <c r="T28" s="12">
        <f t="shared" si="2"/>
        <v>-88060</v>
      </c>
      <c r="W28" t="e" vm="52">
        <v>#VALUE!</v>
      </c>
      <c r="X28" cm="1" vm="51">
        <f t="array" ref="X28">_FV(W28,"Population")</f>
        <v>3104614</v>
      </c>
    </row>
    <row r="29" spans="1:24" x14ac:dyDescent="0.2">
      <c r="O29" t="s">
        <v>27</v>
      </c>
      <c r="P29" s="1">
        <f>SUMIFS(Data!E:E,Data!B:B,'Data Prep'!$B$3,Data!A:A,'Data Prep'!$B$15,Data!C:C,'Data Prep'!O29)</f>
        <v>2671</v>
      </c>
      <c r="Q29" vm="53">
        <v>1377529</v>
      </c>
      <c r="R29" s="11">
        <f t="shared" si="1"/>
        <v>1.9389791430888208</v>
      </c>
      <c r="S29" s="10">
        <f>AVERAGEIFS(Data!F:F,Data!B:B,'Data Prep'!$B$3,Data!A:A,'Data Prep'!$B$15,Data!C:C,'Data Prep'!O29)</f>
        <v>48051</v>
      </c>
      <c r="T29" s="12">
        <f t="shared" si="2"/>
        <v>-48051</v>
      </c>
      <c r="W29" t="e" vm="54">
        <v>#VALUE!</v>
      </c>
      <c r="X29" cm="1" vm="53">
        <f t="array" ref="X29">_FV(W29,"Population")</f>
        <v>1377529</v>
      </c>
    </row>
    <row r="30" spans="1:24" x14ac:dyDescent="0.2">
      <c r="O30" t="s">
        <v>28</v>
      </c>
      <c r="P30" s="1">
        <f>SUMIFS(Data!E:E,Data!B:B,'Data Prep'!$B$3,Data!A:A,'Data Prep'!$B$15,Data!C:C,'Data Prep'!O30)</f>
        <v>11868</v>
      </c>
      <c r="Q30" vm="55">
        <v>9288994</v>
      </c>
      <c r="R30" s="11">
        <f t="shared" si="1"/>
        <v>1.2776410448752578</v>
      </c>
      <c r="S30" s="10">
        <f>AVERAGEIFS(Data!F:F,Data!B:B,'Data Prep'!$B$3,Data!A:A,'Data Prep'!$B$15,Data!C:C,'Data Prep'!O30)</f>
        <v>44634</v>
      </c>
      <c r="T30" s="12">
        <f t="shared" si="2"/>
        <v>-44634</v>
      </c>
      <c r="W30" t="e" vm="56">
        <v>#VALUE!</v>
      </c>
      <c r="X30" cm="1" vm="55">
        <f t="array" ref="X30">_FV(W30,"Population")</f>
        <v>9288994</v>
      </c>
    </row>
    <row r="31" spans="1:24" x14ac:dyDescent="0.2">
      <c r="O31" t="s">
        <v>29</v>
      </c>
      <c r="P31" s="1">
        <f>SUMIFS(Data!E:E,Data!B:B,'Data Prep'!$B$3,Data!A:A,'Data Prep'!$B$15,Data!C:C,'Data Prep'!O31)</f>
        <v>30471</v>
      </c>
      <c r="Q31" vm="57">
        <v>2117522</v>
      </c>
      <c r="R31" s="11">
        <f t="shared" si="1"/>
        <v>14.389933138829255</v>
      </c>
      <c r="S31" s="10">
        <f>AVERAGEIFS(Data!F:F,Data!B:B,'Data Prep'!$B$3,Data!A:A,'Data Prep'!$B$15,Data!C:C,'Data Prep'!O31)</f>
        <v>65885</v>
      </c>
      <c r="T31" s="12">
        <f t="shared" si="2"/>
        <v>-65885</v>
      </c>
      <c r="W31" t="e" vm="58">
        <v>#VALUE!</v>
      </c>
      <c r="X31" cm="1" vm="57">
        <f t="array" ref="X31">_FV(W31,"Population")</f>
        <v>2117522</v>
      </c>
    </row>
    <row r="32" spans="1:24" x14ac:dyDescent="0.2">
      <c r="O32" t="s">
        <v>30</v>
      </c>
      <c r="P32" s="1">
        <f>SUMIFS(Data!E:E,Data!B:B,'Data Prep'!$B$3,Data!A:A,'Data Prep'!$B$15,Data!C:C,'Data Prep'!O32)</f>
        <v>31214</v>
      </c>
      <c r="Q32" vm="59">
        <v>20201249</v>
      </c>
      <c r="R32" s="11">
        <f t="shared" si="1"/>
        <v>1.5451519854044669</v>
      </c>
      <c r="S32" s="10">
        <f>AVERAGEIFS(Data!F:F,Data!B:B,'Data Prep'!$B$3,Data!A:A,'Data Prep'!$B$15,Data!C:C,'Data Prep'!O32)</f>
        <v>44384</v>
      </c>
      <c r="T32" s="12">
        <f t="shared" si="2"/>
        <v>-44384</v>
      </c>
      <c r="W32" t="e" vm="60">
        <v>#VALUE!</v>
      </c>
      <c r="X32" cm="1" vm="59">
        <f t="array" ref="X32">_FV(W32,"Population")</f>
        <v>20201249</v>
      </c>
    </row>
    <row r="33" spans="15:24" x14ac:dyDescent="0.2">
      <c r="O33" t="s">
        <v>31</v>
      </c>
      <c r="P33" s="1">
        <f>SUMIFS(Data!E:E,Data!B:B,'Data Prep'!$B$3,Data!A:A,'Data Prep'!$B$15,Data!C:C,'Data Prep'!O33)</f>
        <v>29560</v>
      </c>
      <c r="Q33" vm="61">
        <v>10439388</v>
      </c>
      <c r="R33" s="11">
        <f t="shared" si="1"/>
        <v>2.8315836139053361</v>
      </c>
      <c r="S33" s="10">
        <f>AVERAGEIFS(Data!F:F,Data!B:B,'Data Prep'!$B$3,Data!A:A,'Data Prep'!$B$15,Data!C:C,'Data Prep'!O33)</f>
        <v>42720</v>
      </c>
      <c r="T33" s="12">
        <f t="shared" si="2"/>
        <v>-42720</v>
      </c>
      <c r="W33" t="e" vm="62">
        <v>#VALUE!</v>
      </c>
      <c r="X33" cm="1" vm="61">
        <f t="array" ref="X33">_FV(W33,"Population")</f>
        <v>10439388</v>
      </c>
    </row>
    <row r="34" spans="15:24" x14ac:dyDescent="0.2">
      <c r="O34" t="s">
        <v>32</v>
      </c>
      <c r="P34" s="1">
        <f>SUMIFS(Data!E:E,Data!B:B,'Data Prep'!$B$3,Data!A:A,'Data Prep'!$B$15,Data!C:C,'Data Prep'!O34)</f>
        <v>19954</v>
      </c>
      <c r="Q34" vm="63">
        <v>779094</v>
      </c>
      <c r="R34" s="11">
        <f t="shared" si="1"/>
        <v>25.611800373254059</v>
      </c>
      <c r="S34" s="10">
        <f>AVERAGEIFS(Data!F:F,Data!B:B,'Data Prep'!$B$3,Data!A:A,'Data Prep'!$B$15,Data!C:C,'Data Prep'!O34)</f>
        <v>92355</v>
      </c>
      <c r="T34" s="12">
        <f t="shared" si="2"/>
        <v>-92355</v>
      </c>
      <c r="W34" t="e" vm="64">
        <v>#VALUE!</v>
      </c>
      <c r="X34" cm="1" vm="63">
        <f t="array" ref="X34">_FV(W34,"Population")</f>
        <v>779094</v>
      </c>
    </row>
    <row r="35" spans="15:24" x14ac:dyDescent="0.2">
      <c r="O35" t="s">
        <v>33</v>
      </c>
      <c r="P35" s="1">
        <f>SUMIFS(Data!E:E,Data!B:B,'Data Prep'!$B$3,Data!A:A,'Data Prep'!$B$15,Data!C:C,'Data Prep'!O35)</f>
        <v>25841</v>
      </c>
      <c r="Q35" vm="65">
        <v>11799448</v>
      </c>
      <c r="R35" s="11">
        <f t="shared" si="1"/>
        <v>2.1900177025230332</v>
      </c>
      <c r="S35" s="10">
        <f>AVERAGEIFS(Data!F:F,Data!B:B,'Data Prep'!$B$3,Data!A:A,'Data Prep'!$B$15,Data!C:C,'Data Prep'!O35)</f>
        <v>51404</v>
      </c>
      <c r="T35" s="12">
        <f t="shared" si="2"/>
        <v>-51404</v>
      </c>
      <c r="W35" t="e" vm="66">
        <v>#VALUE!</v>
      </c>
      <c r="X35" cm="1" vm="65">
        <f t="array" ref="X35">_FV(W35,"Population")</f>
        <v>11799448</v>
      </c>
    </row>
    <row r="36" spans="15:24" x14ac:dyDescent="0.2">
      <c r="O36" t="s">
        <v>34</v>
      </c>
      <c r="P36" s="1">
        <f>SUMIFS(Data!E:E,Data!B:B,'Data Prep'!$B$3,Data!A:A,'Data Prep'!$B$15,Data!C:C,'Data Prep'!O36)</f>
        <v>40722</v>
      </c>
      <c r="Q36" vm="67">
        <v>3959353</v>
      </c>
      <c r="R36" s="11">
        <f t="shared" si="1"/>
        <v>10.285013738355737</v>
      </c>
      <c r="S36" s="10">
        <f>AVERAGEIFS(Data!F:F,Data!B:B,'Data Prep'!$B$3,Data!A:A,'Data Prep'!$B$15,Data!C:C,'Data Prep'!O36)</f>
        <v>90660</v>
      </c>
      <c r="T36" s="12">
        <f t="shared" si="2"/>
        <v>-90660</v>
      </c>
      <c r="W36" t="e" vm="68">
        <v>#VALUE!</v>
      </c>
      <c r="X36" cm="1" vm="67">
        <f t="array" ref="X36">_FV(W36,"Population")</f>
        <v>3959353</v>
      </c>
    </row>
    <row r="37" spans="15:24" x14ac:dyDescent="0.2">
      <c r="O37" t="s">
        <v>35</v>
      </c>
      <c r="P37" s="1">
        <f>SUMIFS(Data!E:E,Data!B:B,'Data Prep'!$B$3,Data!A:A,'Data Prep'!$B$15,Data!C:C,'Data Prep'!O37)</f>
        <v>54360</v>
      </c>
      <c r="Q37" vm="69">
        <v>4237256</v>
      </c>
      <c r="R37" s="11">
        <f t="shared" si="1"/>
        <v>12.829057295570529</v>
      </c>
      <c r="S37" s="10">
        <f>AVERAGEIFS(Data!F:F,Data!B:B,'Data Prep'!$B$3,Data!A:A,'Data Prep'!$B$15,Data!C:C,'Data Prep'!O37)</f>
        <v>40689</v>
      </c>
      <c r="T37" s="12">
        <f t="shared" si="2"/>
        <v>-40689</v>
      </c>
      <c r="W37" t="e" vm="70">
        <v>#VALUE!</v>
      </c>
      <c r="X37" cm="1" vm="69">
        <f t="array" ref="X37">_FV(W37,"Population")</f>
        <v>4237256</v>
      </c>
    </row>
    <row r="38" spans="15:24" x14ac:dyDescent="0.2">
      <c r="O38" t="s">
        <v>36</v>
      </c>
      <c r="P38" s="1">
        <f>SUMIFS(Data!E:E,Data!B:B,'Data Prep'!$B$3,Data!A:A,'Data Prep'!$B$15,Data!C:C,'Data Prep'!O38)</f>
        <v>47789</v>
      </c>
      <c r="Q38" vm="71">
        <v>13002700</v>
      </c>
      <c r="R38" s="11">
        <f t="shared" si="1"/>
        <v>3.6753135887161901</v>
      </c>
      <c r="S38" s="10">
        <f>AVERAGEIFS(Data!F:F,Data!B:B,'Data Prep'!$B$3,Data!A:A,'Data Prep'!$B$15,Data!C:C,'Data Prep'!O38)</f>
        <v>61949</v>
      </c>
      <c r="T38" s="12">
        <f t="shared" si="2"/>
        <v>-61949</v>
      </c>
      <c r="W38" t="e" vm="72">
        <v>#VALUE!</v>
      </c>
      <c r="X38" cm="1" vm="71">
        <f t="array" ref="X38">_FV(W38,"Population")</f>
        <v>13002700</v>
      </c>
    </row>
    <row r="39" spans="15:24" x14ac:dyDescent="0.2">
      <c r="O39" t="s">
        <v>37</v>
      </c>
      <c r="P39" s="1">
        <f>SUMIFS(Data!E:E,Data!B:B,'Data Prep'!$B$3,Data!A:A,'Data Prep'!$B$15,Data!C:C,'Data Prep'!O39)</f>
        <v>1128</v>
      </c>
      <c r="Q39" vm="73">
        <v>1097379</v>
      </c>
      <c r="R39" s="11">
        <f t="shared" si="1"/>
        <v>1.0279037597767045</v>
      </c>
      <c r="S39" s="10">
        <f>AVERAGEIFS(Data!F:F,Data!B:B,'Data Prep'!$B$3,Data!A:A,'Data Prep'!$B$15,Data!C:C,'Data Prep'!O39)</f>
        <v>42071</v>
      </c>
      <c r="T39" s="12">
        <f t="shared" si="2"/>
        <v>-42071</v>
      </c>
      <c r="W39" t="e" vm="74">
        <v>#VALUE!</v>
      </c>
      <c r="X39" cm="1" vm="73">
        <f t="array" ref="X39">_FV(W39,"Population")</f>
        <v>1097379</v>
      </c>
    </row>
    <row r="40" spans="15:24" x14ac:dyDescent="0.2">
      <c r="O40" t="s">
        <v>38</v>
      </c>
      <c r="P40" s="1">
        <f>SUMIFS(Data!E:E,Data!B:B,'Data Prep'!$B$3,Data!A:A,'Data Prep'!$B$15,Data!C:C,'Data Prep'!O40)</f>
        <v>12442</v>
      </c>
      <c r="Q40" vm="75">
        <v>5118425</v>
      </c>
      <c r="R40" s="11">
        <f t="shared" si="1"/>
        <v>2.4308258888232217</v>
      </c>
      <c r="S40" s="10">
        <f>AVERAGEIFS(Data!F:F,Data!B:B,'Data Prep'!$B$3,Data!A:A,'Data Prep'!$B$15,Data!C:C,'Data Prep'!O40)</f>
        <v>44990</v>
      </c>
      <c r="T40" s="12">
        <f t="shared" si="2"/>
        <v>-44990</v>
      </c>
      <c r="W40" t="e" vm="76">
        <v>#VALUE!</v>
      </c>
      <c r="X40" cm="1" vm="75">
        <f t="array" ref="X40">_FV(W40,"Population")</f>
        <v>5118425</v>
      </c>
    </row>
    <row r="41" spans="15:24" x14ac:dyDescent="0.2">
      <c r="O41" t="s">
        <v>39</v>
      </c>
      <c r="P41" s="1">
        <f>SUMIFS(Data!E:E,Data!B:B,'Data Prep'!$B$3,Data!A:A,'Data Prep'!$B$15,Data!C:C,'Data Prep'!O41)</f>
        <v>7137</v>
      </c>
      <c r="Q41" vm="77">
        <v>886667</v>
      </c>
      <c r="R41" s="11">
        <f t="shared" si="1"/>
        <v>8.0492450942687608</v>
      </c>
      <c r="S41" s="10">
        <f>AVERAGEIFS(Data!F:F,Data!B:B,'Data Prep'!$B$3,Data!A:A,'Data Prep'!$B$15,Data!C:C,'Data Prep'!O41)</f>
        <v>45582</v>
      </c>
      <c r="T41" s="12">
        <f t="shared" si="2"/>
        <v>-45582</v>
      </c>
      <c r="W41" t="e" vm="78">
        <v>#VALUE!</v>
      </c>
      <c r="X41" cm="1" vm="77">
        <f t="array" ref="X41">_FV(W41,"Population")</f>
        <v>886667</v>
      </c>
    </row>
    <row r="42" spans="15:24" x14ac:dyDescent="0.2">
      <c r="O42" t="s">
        <v>40</v>
      </c>
      <c r="P42" s="1">
        <f>SUMIFS(Data!E:E,Data!B:B,'Data Prep'!$B$3,Data!A:A,'Data Prep'!$B$15,Data!C:C,'Data Prep'!O42)</f>
        <v>11134</v>
      </c>
      <c r="Q42" vm="79">
        <v>6910840</v>
      </c>
      <c r="R42" s="11">
        <f t="shared" si="1"/>
        <v>1.6110921393057862</v>
      </c>
      <c r="S42" s="10">
        <f>AVERAGEIFS(Data!F:F,Data!B:B,'Data Prep'!$B$3,Data!A:A,'Data Prep'!$B$15,Data!C:C,'Data Prep'!O42)</f>
        <v>48930</v>
      </c>
      <c r="T42" s="12">
        <f t="shared" si="2"/>
        <v>-48930</v>
      </c>
      <c r="W42" t="e" vm="80">
        <v>#VALUE!</v>
      </c>
      <c r="X42" cm="1" vm="79">
        <f t="array" ref="X42">_FV(W42,"Population")</f>
        <v>6910840</v>
      </c>
    </row>
    <row r="43" spans="15:24" x14ac:dyDescent="0.2">
      <c r="O43" t="s">
        <v>41</v>
      </c>
      <c r="P43" s="1">
        <f>SUMIFS(Data!E:E,Data!B:B,'Data Prep'!$B$3,Data!A:A,'Data Prep'!$B$15,Data!C:C,'Data Prep'!O43)</f>
        <v>249859</v>
      </c>
      <c r="Q43" vm="81">
        <v>29145505</v>
      </c>
      <c r="R43" s="11">
        <f t="shared" si="1"/>
        <v>8.5728142298443615</v>
      </c>
      <c r="S43" s="10">
        <f>AVERAGEIFS(Data!F:F,Data!B:B,'Data Prep'!$B$3,Data!A:A,'Data Prep'!$B$15,Data!C:C,'Data Prep'!O43)</f>
        <v>117086</v>
      </c>
      <c r="T43" s="12">
        <f t="shared" si="2"/>
        <v>-117086</v>
      </c>
      <c r="W43" t="e" vm="82">
        <v>#VALUE!</v>
      </c>
      <c r="X43" cm="1" vm="81">
        <f t="array" ref="X43">_FV(W43,"Population")</f>
        <v>29145505</v>
      </c>
    </row>
    <row r="44" spans="15:24" x14ac:dyDescent="0.2">
      <c r="O44" t="s">
        <v>42</v>
      </c>
      <c r="P44" s="1">
        <f>SUMIFS(Data!E:E,Data!B:B,'Data Prep'!$B$3,Data!A:A,'Data Prep'!$B$15,Data!C:C,'Data Prep'!O44)</f>
        <v>14648</v>
      </c>
      <c r="Q44" vm="83">
        <v>3271616</v>
      </c>
      <c r="R44" s="11">
        <f t="shared" si="1"/>
        <v>4.4772980692110567</v>
      </c>
      <c r="S44" s="10">
        <f>AVERAGEIFS(Data!F:F,Data!B:B,'Data Prep'!$B$3,Data!A:A,'Data Prep'!$B$15,Data!C:C,'Data Prep'!O44)</f>
        <v>65747</v>
      </c>
      <c r="T44" s="12">
        <f t="shared" si="2"/>
        <v>-65747</v>
      </c>
      <c r="W44" t="e" vm="84">
        <v>#VALUE!</v>
      </c>
      <c r="X44" cm="1" vm="83">
        <f t="array" ref="X44">_FV(W44,"Population")</f>
        <v>3271616</v>
      </c>
    </row>
    <row r="45" spans="15:24" x14ac:dyDescent="0.2">
      <c r="O45" t="s">
        <v>43</v>
      </c>
      <c r="P45" s="1">
        <f>SUMIFS(Data!E:E,Data!B:B,'Data Prep'!$B$3,Data!A:A,'Data Prep'!$B$15,Data!C:C,'Data Prep'!O45)</f>
        <v>4095</v>
      </c>
      <c r="Q45" vm="85">
        <v>643077</v>
      </c>
      <c r="R45" s="11">
        <f t="shared" si="1"/>
        <v>6.3678222048059565</v>
      </c>
      <c r="S45" s="10">
        <f>AVERAGEIFS(Data!F:F,Data!B:B,'Data Prep'!$B$3,Data!A:A,'Data Prep'!$B$15,Data!C:C,'Data Prep'!O45)</f>
        <v>41096</v>
      </c>
      <c r="T45" s="12">
        <f t="shared" si="2"/>
        <v>-41096</v>
      </c>
      <c r="W45" t="e" vm="86">
        <v>#VALUE!</v>
      </c>
      <c r="X45" cm="1" vm="85">
        <f t="array" ref="X45">_FV(W45,"Population")</f>
        <v>643077</v>
      </c>
    </row>
    <row r="46" spans="15:24" x14ac:dyDescent="0.2">
      <c r="O46" t="s">
        <v>44</v>
      </c>
      <c r="P46" s="1">
        <f>SUMIFS(Data!E:E,Data!B:B,'Data Prep'!$B$3,Data!A:A,'Data Prep'!$B$15,Data!C:C,'Data Prep'!O46)</f>
        <v>17603</v>
      </c>
      <c r="Q46" vm="87">
        <v>8631393</v>
      </c>
      <c r="R46" s="11">
        <f t="shared" si="1"/>
        <v>2.0394158857092939</v>
      </c>
      <c r="S46" s="10">
        <f>AVERAGEIFS(Data!F:F,Data!B:B,'Data Prep'!$B$3,Data!A:A,'Data Prep'!$B$15,Data!C:C,'Data Prep'!O46)</f>
        <v>48671</v>
      </c>
      <c r="T46" s="12">
        <f t="shared" si="2"/>
        <v>-48671</v>
      </c>
      <c r="W46" t="e" vm="88">
        <v>#VALUE!</v>
      </c>
      <c r="X46" cm="1" vm="87">
        <f t="array" ref="X46">_FV(W46,"Population")</f>
        <v>8631393</v>
      </c>
    </row>
    <row r="47" spans="15:24" x14ac:dyDescent="0.2">
      <c r="O47" t="s">
        <v>45</v>
      </c>
      <c r="P47" s="1">
        <f>SUMIFS(Data!E:E,Data!B:B,'Data Prep'!$B$3,Data!A:A,'Data Prep'!$B$15,Data!C:C,'Data Prep'!O47)</f>
        <v>101358</v>
      </c>
      <c r="Q47" vm="89">
        <v>7705281</v>
      </c>
      <c r="R47" s="11">
        <f t="shared" si="1"/>
        <v>13.154354786022729</v>
      </c>
      <c r="S47" s="10">
        <f>AVERAGEIFS(Data!F:F,Data!B:B,'Data Prep'!$B$3,Data!A:A,'Data Prep'!$B$15,Data!C:C,'Data Prep'!O47)</f>
        <v>36964</v>
      </c>
      <c r="T47" s="12">
        <f t="shared" si="2"/>
        <v>-36964</v>
      </c>
      <c r="W47" t="e" vm="90">
        <v>#VALUE!</v>
      </c>
      <c r="X47" cm="1" vm="89">
        <f t="array" ref="X47">_FV(W47,"Population")</f>
        <v>7705281</v>
      </c>
    </row>
    <row r="48" spans="15:24" x14ac:dyDescent="0.2">
      <c r="O48" t="s">
        <v>46</v>
      </c>
      <c r="P48" s="1">
        <f>SUMIFS(Data!E:E,Data!B:B,'Data Prep'!$B$3,Data!A:A,'Data Prep'!$B$15,Data!C:C,'Data Prep'!O48)</f>
        <v>18455</v>
      </c>
      <c r="Q48" vm="91">
        <v>1793716</v>
      </c>
      <c r="R48" s="11">
        <f t="shared" si="1"/>
        <v>10.288696761360216</v>
      </c>
      <c r="S48" s="10">
        <f>AVERAGEIFS(Data!F:F,Data!B:B,'Data Prep'!$B$3,Data!A:A,'Data Prep'!$B$15,Data!C:C,'Data Prep'!O48)</f>
        <v>78059</v>
      </c>
      <c r="T48" s="12">
        <f t="shared" si="2"/>
        <v>-78059</v>
      </c>
      <c r="W48" t="e" vm="92">
        <v>#VALUE!</v>
      </c>
      <c r="X48" cm="1" vm="91">
        <f t="array" ref="X48">_FV(W48,"Population")</f>
        <v>1793716</v>
      </c>
    </row>
    <row r="49" spans="15:24" x14ac:dyDescent="0.2">
      <c r="O49" t="s">
        <v>47</v>
      </c>
      <c r="P49" s="1">
        <f>SUMIFS(Data!E:E,Data!B:B,'Data Prep'!$B$3,Data!A:A,'Data Prep'!$B$15,Data!C:C,'Data Prep'!O49)</f>
        <v>30781</v>
      </c>
      <c r="Q49" vm="93">
        <v>5893718</v>
      </c>
      <c r="R49" s="11">
        <f t="shared" si="1"/>
        <v>5.2226794699033787</v>
      </c>
      <c r="S49" s="10">
        <f>AVERAGEIFS(Data!F:F,Data!B:B,'Data Prep'!$B$3,Data!A:A,'Data Prep'!$B$15,Data!C:C,'Data Prep'!O49)</f>
        <v>41928</v>
      </c>
      <c r="T49" s="12">
        <f t="shared" si="2"/>
        <v>-41928</v>
      </c>
      <c r="W49" t="e" vm="94">
        <v>#VALUE!</v>
      </c>
      <c r="X49" cm="1" vm="93">
        <f t="array" ref="X49">_FV(W49,"Population")</f>
        <v>5893718</v>
      </c>
    </row>
    <row r="50" spans="15:24" x14ac:dyDescent="0.2">
      <c r="O50" t="s">
        <v>48</v>
      </c>
      <c r="P50" s="1">
        <f>SUMIFS(Data!E:E,Data!B:B,'Data Prep'!$B$3,Data!A:A,'Data Prep'!$B$15,Data!C:C,'Data Prep'!O50)</f>
        <v>19091</v>
      </c>
      <c r="Q50" vm="95">
        <v>576851</v>
      </c>
      <c r="R50" s="11">
        <f t="shared" si="1"/>
        <v>33.095201360489966</v>
      </c>
      <c r="S50" s="10">
        <f>AVERAGEIFS(Data!F:F,Data!B:B,'Data Prep'!$B$3,Data!A:A,'Data Prep'!$B$15,Data!C:C,'Data Prep'!O50)</f>
        <v>83063</v>
      </c>
      <c r="T50" s="12">
        <f t="shared" si="2"/>
        <v>-83063</v>
      </c>
      <c r="W50" t="e" vm="96">
        <v>#VALUE!</v>
      </c>
      <c r="X50" cm="1" vm="95">
        <f t="array" ref="X50">_FV(W50,"Population")</f>
        <v>576851</v>
      </c>
    </row>
  </sheetData>
  <sortState xmlns:xlrd2="http://schemas.microsoft.com/office/spreadsheetml/2017/richdata2" ref="H2:I12">
    <sortCondition descending="1" ref="I2:I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A3C10-87EA-A74A-B863-F49CE7842CC5}">
  <dimension ref="A1:R41"/>
  <sheetViews>
    <sheetView showGridLines="0" showRowColHeaders="0" tabSelected="1" zoomScaleNormal="100" workbookViewId="0">
      <selection sqref="A1:A2"/>
    </sheetView>
  </sheetViews>
  <sheetFormatPr baseColWidth="10" defaultColWidth="0" defaultRowHeight="15" zeroHeight="1" x14ac:dyDescent="0.2"/>
  <cols>
    <col min="1" max="1" width="4.1640625" customWidth="1"/>
    <col min="2" max="2" width="44.5" customWidth="1"/>
    <col min="3" max="3" width="10.83203125" customWidth="1"/>
    <col min="4" max="4" width="10.5" customWidth="1"/>
    <col min="5" max="8" width="10.83203125" customWidth="1"/>
    <col min="9" max="9" width="4.83203125" customWidth="1"/>
    <col min="10" max="10" width="4.5" customWidth="1"/>
    <col min="11" max="11" width="10.83203125" customWidth="1"/>
    <col min="12" max="12" width="8.1640625" customWidth="1"/>
    <col min="13" max="13" width="10.83203125" customWidth="1"/>
    <col min="14" max="14" width="32.33203125" bestFit="1" customWidth="1"/>
    <col min="15" max="17" width="10.83203125" customWidth="1"/>
    <col min="18" max="18" width="4.33203125" customWidth="1"/>
    <col min="19" max="16384" width="10.83203125" hidden="1"/>
  </cols>
  <sheetData>
    <row r="1" spans="1:12" x14ac:dyDescent="0.2">
      <c r="A1" s="16">
        <v>5</v>
      </c>
    </row>
    <row r="2" spans="1:12" x14ac:dyDescent="0.2">
      <c r="A2" s="16">
        <v>1</v>
      </c>
    </row>
    <row r="3" spans="1:12" x14ac:dyDescent="0.2"/>
    <row r="4" spans="1:12" x14ac:dyDescent="0.2"/>
    <row r="5" spans="1:12" x14ac:dyDescent="0.2"/>
    <row r="6" spans="1:12" ht="31" x14ac:dyDescent="0.35">
      <c r="B6" s="13" t="str" cm="1">
        <f t="array" ref="B6">INDEX('Data Prep'!D3:D12,11-Dashboard!A1)</f>
        <v>Natural Resources</v>
      </c>
      <c r="L6" s="14"/>
    </row>
    <row r="7" spans="1:12" x14ac:dyDescent="0.2"/>
    <row r="8" spans="1:12" x14ac:dyDescent="0.2"/>
    <row r="9" spans="1:12" x14ac:dyDescent="0.2"/>
    <row r="10" spans="1:12" x14ac:dyDescent="0.2"/>
    <row r="11" spans="1:12" x14ac:dyDescent="0.2"/>
    <row r="12" spans="1:12" x14ac:dyDescent="0.2"/>
    <row r="13" spans="1:12" x14ac:dyDescent="0.2"/>
    <row r="14" spans="1:12" x14ac:dyDescent="0.2"/>
    <row r="15" spans="1:12" x14ac:dyDescent="0.2"/>
    <row r="16" spans="1:12"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sheetData>
  <sheetProtection sheet="1" objects="1" scenarios="1" selectLockedCells="1" selectUnlockedCells="1"/>
  <pageMargins left="0.7" right="0.7" top="0.75" bottom="0.75" header="0.3" footer="0.3"/>
  <pageSetup paperSize="9" orientation="portrait"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3104" r:id="rId3" name="Spinner 32">
              <controlPr defaultSize="0" autoPict="0">
                <anchor moveWithCells="1" sizeWithCells="1">
                  <from>
                    <xdr:col>2</xdr:col>
                    <xdr:colOff>12700</xdr:colOff>
                    <xdr:row>5</xdr:row>
                    <xdr:rowOff>0</xdr:rowOff>
                  </from>
                  <to>
                    <xdr:col>2</xdr:col>
                    <xdr:colOff>508000</xdr:colOff>
                    <xdr:row>6</xdr:row>
                    <xdr:rowOff>38100</xdr:rowOff>
                  </to>
                </anchor>
              </controlPr>
            </control>
          </mc:Choice>
        </mc:AlternateContent>
        <mc:AlternateContent xmlns:mc="http://schemas.openxmlformats.org/markup-compatibility/2006">
          <mc:Choice Requires="x14">
            <control shapeId="3110" r:id="rId4" name="Option Button 38">
              <controlPr defaultSize="0" autoFill="0" autoLine="0" autoPict="0">
                <anchor moveWithCells="1">
                  <from>
                    <xdr:col>11</xdr:col>
                    <xdr:colOff>482600</xdr:colOff>
                    <xdr:row>9</xdr:row>
                    <xdr:rowOff>0</xdr:rowOff>
                  </from>
                  <to>
                    <xdr:col>13</xdr:col>
                    <xdr:colOff>965200</xdr:colOff>
                    <xdr:row>11</xdr:row>
                    <xdr:rowOff>0</xdr:rowOff>
                  </to>
                </anchor>
              </controlPr>
            </control>
          </mc:Choice>
        </mc:AlternateContent>
        <mc:AlternateContent xmlns:mc="http://schemas.openxmlformats.org/markup-compatibility/2006">
          <mc:Choice Requires="x14">
            <control shapeId="3114" r:id="rId5" name="Option Button 42">
              <controlPr defaultSize="0" autoFill="0" autoLine="0" autoPict="0">
                <anchor moveWithCells="1">
                  <from>
                    <xdr:col>13</xdr:col>
                    <xdr:colOff>1524000</xdr:colOff>
                    <xdr:row>9</xdr:row>
                    <xdr:rowOff>0</xdr:rowOff>
                  </from>
                  <to>
                    <xdr:col>15</xdr:col>
                    <xdr:colOff>165100</xdr:colOff>
                    <xdr:row>11</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Prep</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marcus asare</cp:lastModifiedBy>
  <dcterms:created xsi:type="dcterms:W3CDTF">2021-09-21T20:47:02Z</dcterms:created>
  <dcterms:modified xsi:type="dcterms:W3CDTF">2024-01-27T09:23:05Z</dcterms:modified>
</cp:coreProperties>
</file>