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codeName="ThisWorkbook" defaultThemeVersion="166925"/>
  <mc:AlternateContent xmlns:mc="http://schemas.openxmlformats.org/markup-compatibility/2006">
    <mc:Choice Requires="x15">
      <x15ac:absPath xmlns:x15ac="http://schemas.microsoft.com/office/spreadsheetml/2010/11/ac" url="/Users/safespring/Documents/github/web/static/publications/"/>
    </mc:Choice>
  </mc:AlternateContent>
  <xr:revisionPtr revIDLastSave="0" documentId="8_{FE0531FE-04CB-124E-8C54-56CEA3D7BE42}" xr6:coauthVersionLast="40" xr6:coauthVersionMax="40" xr10:uidLastSave="{00000000-0000-0000-0000-000000000000}"/>
  <bookViews>
    <workbookView xWindow="0" yWindow="460" windowWidth="51200" windowHeight="28340" xr2:uid="{C804E9B0-2B52-E14B-8355-3A1718BC4037}"/>
  </bookViews>
  <sheets>
    <sheet name="Introduktion" sheetId="12" r:id="rId1"/>
    <sheet name="LCC Kalkyl" sheetId="11" r:id="rId2"/>
    <sheet name="Prislista" sheetId="14" r:id="rId3"/>
    <sheet name="Parametrar" sheetId="5" state="hidden" r:id="rId4"/>
    <sheet name="Resultat" sheetId="6" state="hidden" r:id="rId5"/>
    <sheet name="Faktorer" sheetId="7" state="hidden" r:id="rId6"/>
    <sheet name="Svarsformulär" sheetId="8" state="hidden" r:id="rId7"/>
    <sheet name="Blad9" sheetId="9" state="hidden" r:id="rId8"/>
    <sheet name="Blad1" sheetId="10" state="hidden"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2" i="14" l="1"/>
  <c r="S15" i="14"/>
  <c r="T15" i="14"/>
  <c r="U15" i="14"/>
  <c r="S18" i="14"/>
  <c r="T18" i="14"/>
  <c r="U18" i="14"/>
  <c r="P19" i="14"/>
  <c r="S19" i="14"/>
  <c r="T19" i="14"/>
  <c r="U19" i="14"/>
  <c r="P20" i="14"/>
  <c r="P21" i="14" s="1"/>
  <c r="P22" i="14" s="1"/>
  <c r="P23" i="14" s="1"/>
  <c r="P24" i="14" s="1"/>
  <c r="P25" i="14" s="1"/>
  <c r="P26" i="14" s="1"/>
  <c r="P27" i="14" s="1"/>
  <c r="P28" i="14" s="1"/>
  <c r="S20" i="14"/>
  <c r="T20" i="14"/>
  <c r="U20" i="14"/>
  <c r="S21" i="14"/>
  <c r="T21" i="14"/>
  <c r="U21" i="14"/>
  <c r="S22" i="14"/>
  <c r="T22" i="14"/>
  <c r="U22" i="14"/>
  <c r="S23" i="14"/>
  <c r="T23" i="14"/>
  <c r="U23" i="14"/>
  <c r="S24" i="14"/>
  <c r="T24" i="14"/>
  <c r="U24" i="14"/>
  <c r="S25" i="14"/>
  <c r="T25" i="14"/>
  <c r="U25" i="14"/>
  <c r="S26" i="14"/>
  <c r="T26" i="14"/>
  <c r="U26" i="14"/>
  <c r="S27" i="14"/>
  <c r="T27" i="14"/>
  <c r="U27" i="14"/>
  <c r="S28" i="14"/>
  <c r="T28" i="14"/>
  <c r="U28" i="14"/>
  <c r="S29" i="14"/>
  <c r="S32" i="14"/>
  <c r="T32" i="14"/>
  <c r="U32" i="14"/>
  <c r="S33" i="14"/>
  <c r="T33" i="14"/>
  <c r="U33" i="14"/>
  <c r="S34" i="14"/>
  <c r="T34" i="14"/>
  <c r="U34" i="14"/>
  <c r="B35" i="14"/>
  <c r="S38" i="14"/>
  <c r="S40" i="14" s="1"/>
  <c r="T38" i="14"/>
  <c r="U38" i="14"/>
  <c r="S39" i="14"/>
  <c r="T39" i="14"/>
  <c r="U39" i="14"/>
  <c r="U40" i="14" s="1"/>
  <c r="T29" i="14" l="1"/>
  <c r="T40" i="14"/>
  <c r="T35" i="14"/>
  <c r="U35" i="14"/>
  <c r="S35" i="14"/>
  <c r="S42" i="14" s="1"/>
  <c r="U29" i="14"/>
  <c r="I25" i="11"/>
  <c r="T42" i="14" l="1"/>
  <c r="U42" i="14"/>
  <c r="H25" i="11"/>
  <c r="F18" i="11"/>
  <c r="K18" i="11" s="1"/>
  <c r="J37" i="11"/>
  <c r="I37" i="11"/>
  <c r="H37" i="11"/>
  <c r="J36" i="11"/>
  <c r="I36" i="11"/>
  <c r="H36" i="11"/>
  <c r="K30" i="11"/>
  <c r="J30" i="11"/>
  <c r="I30" i="11"/>
  <c r="H30" i="11"/>
  <c r="N29" i="11"/>
  <c r="I29" i="11" s="1"/>
  <c r="H29" i="11"/>
  <c r="N25" i="11"/>
  <c r="J25" i="11"/>
  <c r="K25" i="11"/>
  <c r="F20" i="11"/>
  <c r="K20" i="11" s="1"/>
  <c r="K19" i="11"/>
  <c r="H39" i="11" s="1"/>
  <c r="K17" i="11"/>
  <c r="K16" i="11"/>
  <c r="I39" i="11" l="1"/>
  <c r="J39" i="11"/>
  <c r="K39" i="11" s="1"/>
  <c r="K22" i="11"/>
  <c r="H38" i="11"/>
  <c r="J38" i="11"/>
  <c r="I38" i="11"/>
  <c r="J29" i="11"/>
  <c r="K29" i="11" s="1"/>
  <c r="K38" i="11" l="1"/>
  <c r="H40" i="11"/>
  <c r="J31" i="11"/>
  <c r="J40" i="11"/>
  <c r="J42" i="11" s="1"/>
  <c r="H31" i="11"/>
  <c r="I28" i="11"/>
  <c r="H28" i="11"/>
  <c r="H27" i="11"/>
  <c r="H26" i="11"/>
  <c r="I31" i="11"/>
  <c r="J28" i="11"/>
  <c r="J27" i="11"/>
  <c r="J26" i="11"/>
  <c r="I27" i="11"/>
  <c r="I26" i="11"/>
  <c r="I40" i="11"/>
  <c r="I42" i="11" s="1"/>
  <c r="J33" i="11" l="1"/>
  <c r="K40" i="11"/>
  <c r="K42" i="11" s="1"/>
  <c r="K31" i="11"/>
  <c r="K26" i="11"/>
  <c r="H33" i="11"/>
  <c r="K27" i="11"/>
  <c r="I33" i="11"/>
  <c r="K28" i="11"/>
  <c r="H42" i="11"/>
  <c r="K33" i="11" l="1"/>
  <c r="K43" i="11" s="1"/>
  <c r="K46" i="11" l="1"/>
  <c r="K47" i="11" s="1"/>
  <c r="K44" i="11"/>
  <c r="K45"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Johan Edevåg</author>
  </authors>
  <commentList>
    <comment ref="O34" authorId="0" shapeId="0" xr:uid="{6858248C-4868-439B-9958-E6D0CC464591}">
      <text>
        <r>
          <rPr>
            <b/>
            <sz val="9"/>
            <color rgb="FF000000"/>
            <rFont val="Tahoma"/>
            <family val="2"/>
          </rPr>
          <t>Johan Edevåg:</t>
        </r>
        <r>
          <rPr>
            <sz val="9"/>
            <color rgb="FF000000"/>
            <rFont val="Tahoma"/>
            <family val="2"/>
          </rPr>
          <t xml:space="preserve">
</t>
        </r>
        <r>
          <rPr>
            <sz val="9"/>
            <color rgb="FF000000"/>
            <rFont val="Tahoma"/>
            <family val="2"/>
          </rPr>
          <t>Som standard skapas 40GB Fast som disk till respektive maskin ovan och skall läggas till här.</t>
        </r>
      </text>
    </comment>
  </commentList>
</comments>
</file>

<file path=xl/sharedStrings.xml><?xml version="1.0" encoding="utf-8"?>
<sst xmlns="http://schemas.openxmlformats.org/spreadsheetml/2006/main" count="185" uniqueCount="128">
  <si>
    <t>Introduktion</t>
  </si>
  <si>
    <t>LCC Kalkyl</t>
  </si>
  <si>
    <t>Parametrar</t>
  </si>
  <si>
    <t>Resultat</t>
  </si>
  <si>
    <t>Faktorer</t>
  </si>
  <si>
    <t>Svarsformulär</t>
  </si>
  <si>
    <t>Livscykelkostnader (LCC)</t>
  </si>
  <si>
    <t>Kostnad</t>
  </si>
  <si>
    <t xml:space="preserve"># resurser 
</t>
  </si>
  <si>
    <t>år 1</t>
  </si>
  <si>
    <t>år 2</t>
  </si>
  <si>
    <t>år 3</t>
  </si>
  <si>
    <t>Totalt</t>
  </si>
  <si>
    <t>Input &amp; Utnyckling</t>
  </si>
  <si>
    <t>Grundinköp</t>
  </si>
  <si>
    <t>Procentuell fördelning</t>
  </si>
  <si>
    <t>Kommentar</t>
  </si>
  <si>
    <t>Server</t>
  </si>
  <si>
    <t xml:space="preserve">  max 10 VM</t>
  </si>
  <si>
    <t>N/A</t>
  </si>
  <si>
    <t>Dell PowerEdge R630 2CPU/64RAM/10Gbit</t>
  </si>
  <si>
    <t>Lagring</t>
  </si>
  <si>
    <t>Dell NAS</t>
  </si>
  <si>
    <t>Nätverk</t>
  </si>
  <si>
    <t>Schablonkostnad av Server &amp; Lagringsinvesteringen</t>
  </si>
  <si>
    <t>Virtualisering (VMware)</t>
  </si>
  <si>
    <t>VMware vSphere Enterprise Plus Edition (v 4 )</t>
  </si>
  <si>
    <t>Datacenter/Colocation (# RU)</t>
  </si>
  <si>
    <t>Totalt grundinköp</t>
  </si>
  <si>
    <t>Drift</t>
  </si>
  <si>
    <t>Övervakning</t>
  </si>
  <si>
    <t>op5, 30kr per host per månad</t>
  </si>
  <si>
    <t>teknisk support 24/7/365</t>
  </si>
  <si>
    <t>En procentuell schablon av grundinköpet per år</t>
  </si>
  <si>
    <t>Ärendehantering</t>
  </si>
  <si>
    <t>Ström &amp; Kyla</t>
  </si>
  <si>
    <t>Månadshyra datacenter</t>
  </si>
  <si>
    <t>6 RU, 1500kr per månad</t>
  </si>
  <si>
    <t>Personal (Uppgradering &amp; Patchning)</t>
  </si>
  <si>
    <t>1/20 av en tjänst, 50,000kr/mnd inkl skatter</t>
  </si>
  <si>
    <t>SLA</t>
  </si>
  <si>
    <t>Totalt Drift</t>
  </si>
  <si>
    <t>Underhåll</t>
  </si>
  <si>
    <t>Supportavtal Server</t>
  </si>
  <si>
    <t>3-års avtal</t>
  </si>
  <si>
    <t>Supportavtal Lagring</t>
  </si>
  <si>
    <t>Supportavtal Nätverk</t>
  </si>
  <si>
    <t>Procentsiffra per år för tillverkarsupport</t>
  </si>
  <si>
    <t>Supportavtal Virtualisering</t>
  </si>
  <si>
    <t>Tjänsteutveckling</t>
  </si>
  <si>
    <t>Årlig schablon av total grundinvestering</t>
  </si>
  <si>
    <t>Totalt Underhåll</t>
  </si>
  <si>
    <t>-</t>
  </si>
  <si>
    <t>TOTAL Livscykelkostnad</t>
  </si>
  <si>
    <t>LCC för Server virtualisering</t>
  </si>
  <si>
    <t>Fördelningsnyckel av total LCC kostnad</t>
  </si>
  <si>
    <t>Månadskostnad per VM (36 mnd)</t>
  </si>
  <si>
    <t>LCC för lagring</t>
  </si>
  <si>
    <t>Månadskostnad per GB (36 mnd)</t>
  </si>
  <si>
    <t>1 dag per månad</t>
  </si>
  <si>
    <t>Vad är LCC?</t>
  </si>
  <si>
    <t xml:space="preserve">LCC står för "Life Cycle Costs" - livscykelkostnader. Med hjälp av Safesprings LCC-beräkning kan du få en totalbild över varans, tjänstens eller anläggningens kostnader under hela dess nyttjandetid. 
</t>
  </si>
  <si>
    <t xml:space="preserve">  max 5000 GB</t>
  </si>
  <si>
    <t xml:space="preserve">  Rack/PDU/UPS/etc</t>
  </si>
  <si>
    <t xml:space="preserve">  Faktisk kostnad Server, Virt. OS + Nycklad kost övrigt Grundinköp, drift &amp; underhåll </t>
  </si>
  <si>
    <t xml:space="preserve">  Faktisk kostnad Lagring, + Nycklad kost övrigt Grundinköp, drift &amp; underhåll </t>
  </si>
  <si>
    <t>Priser</t>
  </si>
  <si>
    <t>Löpande räkning</t>
  </si>
  <si>
    <t>Månadsvis räkning</t>
  </si>
  <si>
    <t xml:space="preserve">Infrastruktur för Linux/Unix </t>
  </si>
  <si>
    <t>Per timma</t>
  </si>
  <si>
    <t>Per månad</t>
  </si>
  <si>
    <t>Per månad vid 
12 månaders avtal</t>
  </si>
  <si>
    <t>Per månad vid
36 månaders avtal</t>
  </si>
  <si>
    <t>Kvantitet</t>
  </si>
  <si>
    <t>Type</t>
  </si>
  <si>
    <t>vCPU</t>
  </si>
  <si>
    <t>RAM (GB)</t>
  </si>
  <si>
    <t>b.tiny</t>
  </si>
  <si>
    <t>VIRTUELL SERVER</t>
  </si>
  <si>
    <t>enheter</t>
  </si>
  <si>
    <t>b.small</t>
  </si>
  <si>
    <t>b.medium</t>
  </si>
  <si>
    <t>b.large</t>
  </si>
  <si>
    <t>b.xlarge</t>
  </si>
  <si>
    <t>b.2xlarge</t>
  </si>
  <si>
    <t>m.small</t>
  </si>
  <si>
    <t>m.medium</t>
  </si>
  <si>
    <t>m.large</t>
  </si>
  <si>
    <t>m.xlarge</t>
  </si>
  <si>
    <t>m.2xlarge</t>
  </si>
  <si>
    <t>*Totala kostnaden för hela avtalsperioden faktureras i förskott</t>
  </si>
  <si>
    <t>Totalt IaaS</t>
  </si>
  <si>
    <t>Lagringstyp</t>
  </si>
  <si>
    <t>Kostnad/Gb/timma</t>
  </si>
  <si>
    <t>Kostnad/Gb/månad</t>
  </si>
  <si>
    <t>Active archive</t>
  </si>
  <si>
    <t>LAGRING</t>
  </si>
  <si>
    <t>GB</t>
  </si>
  <si>
    <t>Large</t>
  </si>
  <si>
    <t>Fast</t>
  </si>
  <si>
    <t>Totalt STaaS</t>
  </si>
  <si>
    <t>Backup &amp; Arkivering</t>
  </si>
  <si>
    <t>fast avgift per månad</t>
  </si>
  <si>
    <t>On-Demand Backup</t>
  </si>
  <si>
    <t>Archive</t>
  </si>
  <si>
    <t>Totalt BaaS</t>
  </si>
  <si>
    <t>***** Dedup är en datareduktion som görs i tjänsten. Beroende på data varierar det normalt mellan 45%-90%</t>
  </si>
  <si>
    <t>Totalt samtliga</t>
  </si>
  <si>
    <t>Alla priser är exklusive moms.</t>
  </si>
  <si>
    <t>Typ</t>
  </si>
  <si>
    <t>Notering</t>
  </si>
  <si>
    <t>Debitering per</t>
  </si>
  <si>
    <t>Kostn./tim</t>
  </si>
  <si>
    <t>Kostn./mån</t>
  </si>
  <si>
    <t>IPv4</t>
  </si>
  <si>
    <t>Publik</t>
  </si>
  <si>
    <t>IP adress</t>
  </si>
  <si>
    <t>IPv6</t>
  </si>
  <si>
    <t>Datatrafik</t>
  </si>
  <si>
    <t>1 TB/mån inkluderat per projekt. Ytterligare trafik kostar 0,25 kr/GB</t>
  </si>
  <si>
    <t>Dedup i %*****</t>
  </si>
  <si>
    <t>BACKUP</t>
  </si>
  <si>
    <t>Prislista</t>
  </si>
  <si>
    <t>Detta är ett räkneexempel som du själv kan uppdatera om du har era aktuella kostnader tillhands. Du kan sedan jämföra med Safesprings aktuella prislista för att se vad ert behov kan komma att spara er i månaden i vår plattform.</t>
  </si>
  <si>
    <r>
      <rPr>
        <i/>
        <u/>
        <sz val="11"/>
        <color theme="1"/>
        <rFont val="Calibri"/>
        <family val="2"/>
        <scheme val="minor"/>
      </rPr>
      <t>Instruktioner:</t>
    </r>
    <r>
      <rPr>
        <i/>
        <sz val="11"/>
        <color theme="1"/>
        <rFont val="Calibri"/>
        <family val="2"/>
        <scheme val="minor"/>
      </rPr>
      <t xml:space="preserve"> Fyll i önskad kvantitet i de orangea fälten. </t>
    </r>
  </si>
  <si>
    <t>Uppdaera detta räkneexempel med era aktuella siffror</t>
  </si>
  <si>
    <t>Uppdatera denna prislita med antal enheter i de orangea fälten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</si>
</sst>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0\ &quot;kr&quot;;[Red]\-#,##0\ &quot;kr&quot;"/>
    <numFmt numFmtId="8" formatCode="#,##0.00\ &quot;kr&quot;;[Red]\-#,##0.00\ &quot;kr&quot;"/>
    <numFmt numFmtId="44" formatCode="_-* #,##0.00\ &quot;kr&quot;_-;\-* #,##0.00\ &quot;kr&quot;_-;_-* &quot;-&quot;??\ &quot;kr&quot;_-;_-@_-"/>
    <numFmt numFmtId="43" formatCode="_-* #,##0.00\ _k_r_-;\-* #,##0.00\ _k_r_-;_-* &quot;-&quot;??\ _k_r_-;_-@_-"/>
    <numFmt numFmtId="164" formatCode="#,##0.0000\ &quot;kr&quot;;[Red]\-#,##0.0000\ &quot;kr&quot;"/>
    <numFmt numFmtId="165" formatCode="_-* #,##0.0000\ &quot;kr&quot;_-;\-* #,##0.0000\ &quot;kr&quot;_-;_-* &quot;-&quot;??\ &quot;kr&quot;_-;_-@_-"/>
  </numFmts>
  <fonts count="44">
    <font>
      <sz val="12"/>
      <color theme="1"/>
      <name val="Calibri"/>
      <family val="2"/>
      <scheme val="minor"/>
    </font>
    <font>
      <sz val="12"/>
      <color theme="1"/>
      <name val="Calibri"/>
      <family val="2"/>
      <scheme val="minor"/>
    </font>
    <font>
      <b/>
      <sz val="12"/>
      <color theme="1"/>
      <name val="Arial"/>
      <family val="2"/>
    </font>
    <font>
      <b/>
      <sz val="16"/>
      <color rgb="FFFAFEFE"/>
      <name val="Arial"/>
      <family val="2"/>
    </font>
    <font>
      <sz val="11"/>
      <color theme="1"/>
      <name val="Calibri"/>
      <family val="2"/>
      <scheme val="minor"/>
    </font>
    <font>
      <b/>
      <sz val="14"/>
      <color theme="0"/>
      <name val="Calibri"/>
      <family val="2"/>
      <scheme val="minor"/>
    </font>
    <font>
      <b/>
      <sz val="14"/>
      <color rgb="FFFFFFFF"/>
      <name val="Calibri"/>
      <family val="2"/>
      <scheme val="minor"/>
    </font>
    <font>
      <b/>
      <i/>
      <sz val="14"/>
      <color rgb="FFFAFEFE"/>
      <name val="Calibri"/>
      <family val="2"/>
      <scheme val="minor"/>
    </font>
    <font>
      <b/>
      <sz val="14"/>
      <color rgb="FFFAFEFE"/>
      <name val="Calibri"/>
      <family val="2"/>
      <scheme val="minor"/>
    </font>
    <font>
      <sz val="10"/>
      <name val="Corbel"/>
      <family val="2"/>
    </font>
    <font>
      <sz val="16"/>
      <name val="Calibri Light"/>
      <family val="2"/>
      <scheme val="major"/>
    </font>
    <font>
      <sz val="26"/>
      <color rgb="FF1C739E"/>
      <name val="Arial Fet"/>
    </font>
    <font>
      <b/>
      <sz val="14"/>
      <color rgb="FFFE7F0D"/>
      <name val="Calibri"/>
      <family val="2"/>
      <scheme val="minor"/>
    </font>
    <font>
      <b/>
      <sz val="14"/>
      <color rgb="FF002060"/>
      <name val="Calibri"/>
      <family val="2"/>
      <scheme val="minor"/>
    </font>
    <font>
      <sz val="14"/>
      <color rgb="FF002060"/>
      <name val="Calibri"/>
      <family val="2"/>
      <scheme val="minor"/>
    </font>
    <font>
      <sz val="12"/>
      <color rgb="FF002060"/>
      <name val="Calibri"/>
      <family val="2"/>
      <scheme val="minor"/>
    </font>
    <font>
      <b/>
      <sz val="12"/>
      <color rgb="FF002060"/>
      <name val="Calibri"/>
      <family val="2"/>
      <scheme val="minor"/>
    </font>
    <font>
      <i/>
      <sz val="11"/>
      <color rgb="FF002060"/>
      <name val="Calibri"/>
      <family val="2"/>
      <scheme val="minor"/>
    </font>
    <font>
      <i/>
      <sz val="12"/>
      <color rgb="FF002060"/>
      <name val="Calibri"/>
      <family val="2"/>
      <scheme val="minor"/>
    </font>
    <font>
      <sz val="8"/>
      <color rgb="FF002060"/>
      <name val="Calibri"/>
      <family val="2"/>
      <scheme val="minor"/>
    </font>
    <font>
      <b/>
      <sz val="14"/>
      <color rgb="FFFFFFFF"/>
      <name val="Arial"/>
      <family val="2"/>
    </font>
    <font>
      <b/>
      <sz val="11"/>
      <color rgb="FFFFFFFF"/>
      <name val="Arial"/>
      <family val="2"/>
    </font>
    <font>
      <b/>
      <sz val="10.5"/>
      <color theme="3" tint="-0.249977111117893"/>
      <name val="Arial"/>
      <family val="2"/>
    </font>
    <font>
      <b/>
      <i/>
      <sz val="10.5"/>
      <color rgb="FF7F7F7F"/>
      <name val="Arial"/>
      <family val="2"/>
    </font>
    <font>
      <sz val="12"/>
      <color rgb="FF003959"/>
      <name val="Arial"/>
      <family val="2"/>
    </font>
    <font>
      <b/>
      <sz val="12"/>
      <name val="Arial"/>
      <family val="2"/>
    </font>
    <font>
      <i/>
      <sz val="12"/>
      <name val="Arial"/>
      <family val="2"/>
    </font>
    <font>
      <sz val="18"/>
      <name val="Arial"/>
      <family val="2"/>
    </font>
    <font>
      <b/>
      <i/>
      <sz val="10"/>
      <color rgb="FF7F7F7F"/>
      <name val="Arial"/>
      <family val="2"/>
    </font>
    <font>
      <i/>
      <sz val="11"/>
      <color theme="1"/>
      <name val="Calibri"/>
      <family val="2"/>
      <scheme val="minor"/>
    </font>
    <font>
      <i/>
      <u/>
      <sz val="11"/>
      <color theme="1"/>
      <name val="Calibri"/>
      <family val="2"/>
      <scheme val="minor"/>
    </font>
    <font>
      <sz val="16"/>
      <color rgb="FF555555"/>
      <name val="Calibri"/>
      <family val="2"/>
      <scheme val="minor"/>
    </font>
    <font>
      <b/>
      <sz val="9"/>
      <color rgb="FF000000"/>
      <name val="Tahoma"/>
      <family val="2"/>
    </font>
    <font>
      <sz val="9"/>
      <color rgb="FF000000"/>
      <name val="Tahoma"/>
      <family val="2"/>
    </font>
    <font>
      <i/>
      <sz val="10"/>
      <color rgb="FF7F7F7F"/>
      <name val="Arial"/>
      <family val="2"/>
    </font>
    <font>
      <i/>
      <sz val="10"/>
      <color rgb="FF7F7F7F"/>
      <name val="Arial"/>
      <family val="2"/>
      <charset val="1"/>
    </font>
    <font>
      <i/>
      <sz val="10"/>
      <color theme="1"/>
      <name val="Calibri"/>
      <family val="2"/>
      <scheme val="minor"/>
    </font>
    <font>
      <i/>
      <sz val="10"/>
      <color rgb="FF003959"/>
      <name val="Arial"/>
      <family val="2"/>
    </font>
    <font>
      <b/>
      <sz val="12"/>
      <color rgb="FFFAFEFE"/>
      <name val="Arial"/>
      <family val="2"/>
    </font>
    <font>
      <b/>
      <sz val="12"/>
      <color theme="0"/>
      <name val="Arial"/>
      <family val="2"/>
    </font>
    <font>
      <b/>
      <sz val="18"/>
      <color theme="0"/>
      <name val="Arial"/>
      <family val="2"/>
    </font>
    <font>
      <b/>
      <sz val="14"/>
      <color theme="1"/>
      <name val="Calibri"/>
      <family val="2"/>
      <scheme val="minor"/>
    </font>
    <font>
      <sz val="14"/>
      <color theme="1"/>
      <name val="Calibri"/>
      <family val="2"/>
      <scheme val="minor"/>
    </font>
    <font>
      <sz val="10"/>
      <color theme="1"/>
      <name val="Calibri"/>
      <family val="2"/>
      <scheme val="minor"/>
    </font>
  </fonts>
  <fills count="16">
    <fill>
      <patternFill patternType="none"/>
    </fill>
    <fill>
      <patternFill patternType="gray125"/>
    </fill>
    <fill>
      <patternFill patternType="solid">
        <fgColor rgb="FF1C739E"/>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E7F0D"/>
        <bgColor indexed="64"/>
      </patternFill>
    </fill>
    <fill>
      <patternFill patternType="solid">
        <fgColor rgb="FF5090B4"/>
        <bgColor indexed="64"/>
      </patternFill>
    </fill>
    <fill>
      <patternFill patternType="solid">
        <fgColor theme="0"/>
        <bgColor indexed="64"/>
      </patternFill>
    </fill>
    <fill>
      <patternFill patternType="solid">
        <fgColor rgb="FF1C739E"/>
        <bgColor rgb="FF000000"/>
      </patternFill>
    </fill>
    <fill>
      <patternFill patternType="solid">
        <fgColor rgb="FF4F7C93"/>
        <bgColor indexed="64"/>
      </patternFill>
    </fill>
    <fill>
      <patternFill patternType="solid">
        <fgColor rgb="FFD0D7DC"/>
        <bgColor indexed="64"/>
      </patternFill>
    </fill>
    <fill>
      <patternFill patternType="solid">
        <fgColor rgb="FFD0D7DC"/>
        <bgColor rgb="FFC0C0C0"/>
      </patternFill>
    </fill>
    <fill>
      <patternFill patternType="solid">
        <fgColor rgb="FFE9ECEE"/>
        <bgColor indexed="64"/>
      </patternFill>
    </fill>
    <fill>
      <patternFill patternType="solid">
        <fgColor theme="0" tint="-4.9989318521683403E-2"/>
        <bgColor indexed="64"/>
      </patternFill>
    </fill>
    <fill>
      <patternFill patternType="solid">
        <fgColor rgb="FF36D240"/>
        <bgColor rgb="FF000000"/>
      </patternFill>
    </fill>
    <fill>
      <patternFill patternType="solid">
        <fgColor rgb="FF36D240"/>
        <bgColor indexed="64"/>
      </patternFill>
    </fill>
  </fills>
  <borders count="90">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2"/>
      </left>
      <right style="thin">
        <color theme="2"/>
      </right>
      <top style="thin">
        <color theme="2"/>
      </top>
      <bottom style="thin">
        <color theme="2"/>
      </bottom>
      <diagonal/>
    </border>
    <border>
      <left/>
      <right/>
      <top/>
      <bottom style="thin">
        <color theme="2"/>
      </bottom>
      <diagonal/>
    </border>
    <border>
      <left style="thin">
        <color theme="2"/>
      </left>
      <right/>
      <top style="thin">
        <color theme="2"/>
      </top>
      <bottom style="thin">
        <color theme="2"/>
      </bottom>
      <diagonal/>
    </border>
    <border>
      <left style="thin">
        <color theme="2"/>
      </left>
      <right style="thin">
        <color theme="2"/>
      </right>
      <top/>
      <bottom style="thin">
        <color theme="2"/>
      </bottom>
      <diagonal/>
    </border>
    <border>
      <left style="thin">
        <color theme="2"/>
      </left>
      <right/>
      <top/>
      <bottom style="thin">
        <color theme="2"/>
      </bottom>
      <diagonal/>
    </border>
    <border>
      <left/>
      <right style="thin">
        <color theme="2"/>
      </right>
      <top style="thin">
        <color theme="2"/>
      </top>
      <bottom style="thin">
        <color theme="2"/>
      </bottom>
      <diagonal/>
    </border>
    <border>
      <left/>
      <right style="thin">
        <color theme="2"/>
      </right>
      <top/>
      <bottom style="thin">
        <color theme="2"/>
      </bottom>
      <diagonal/>
    </border>
    <border>
      <left/>
      <right style="thin">
        <color theme="2"/>
      </right>
      <top style="thin">
        <color theme="2"/>
      </top>
      <bottom/>
      <diagonal/>
    </border>
    <border>
      <left style="thin">
        <color theme="2"/>
      </left>
      <right style="thin">
        <color theme="2"/>
      </right>
      <top style="thin">
        <color theme="2"/>
      </top>
      <bottom/>
      <diagonal/>
    </border>
    <border>
      <left style="thin">
        <color theme="2"/>
      </left>
      <right/>
      <top style="thin">
        <color theme="2"/>
      </top>
      <bottom/>
      <diagonal/>
    </border>
    <border>
      <left/>
      <right/>
      <top style="thin">
        <color theme="2"/>
      </top>
      <bottom/>
      <diagonal/>
    </border>
    <border>
      <left/>
      <right style="thin">
        <color theme="2"/>
      </right>
      <top/>
      <bottom/>
      <diagonal/>
    </border>
    <border>
      <left style="thin">
        <color theme="2"/>
      </left>
      <right/>
      <top/>
      <bottom/>
      <diagonal/>
    </border>
    <border>
      <left/>
      <right/>
      <top style="thin">
        <color theme="0"/>
      </top>
      <bottom/>
      <diagonal/>
    </border>
    <border>
      <left/>
      <right/>
      <top/>
      <bottom style="thin">
        <color theme="0"/>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diagonal/>
    </border>
    <border>
      <left/>
      <right style="medium">
        <color rgb="FFFFFFFF"/>
      </right>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style="medium">
        <color indexed="64"/>
      </top>
      <bottom style="medium">
        <color rgb="FFFFFFFF"/>
      </bottom>
      <diagonal/>
    </border>
    <border>
      <left/>
      <right/>
      <top style="medium">
        <color indexed="64"/>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rgb="FFFFFFFF"/>
      </right>
      <top style="medium">
        <color indexed="64"/>
      </top>
      <bottom style="medium">
        <color indexed="64"/>
      </bottom>
      <diagonal/>
    </border>
    <border>
      <left style="medium">
        <color rgb="FFFFFFFF"/>
      </left>
      <right style="medium">
        <color rgb="FFFFFFFF"/>
      </right>
      <top style="medium">
        <color indexed="64"/>
      </top>
      <bottom style="medium">
        <color indexed="64"/>
      </bottom>
      <diagonal/>
    </border>
    <border>
      <left style="medium">
        <color rgb="FFFFFFFF"/>
      </left>
      <right style="medium">
        <color rgb="FFFFFFFF"/>
      </right>
      <top/>
      <bottom/>
      <diagonal/>
    </border>
    <border>
      <left style="medium">
        <color indexed="64"/>
      </left>
      <right/>
      <top style="medium">
        <color indexed="64"/>
      </top>
      <bottom style="medium">
        <color rgb="FFFFFFFF"/>
      </bottom>
      <diagonal/>
    </border>
    <border>
      <left/>
      <right style="medium">
        <color rgb="FFFFFFFF"/>
      </right>
      <top style="medium">
        <color indexed="64"/>
      </top>
      <bottom style="medium">
        <color rgb="FFFFFFFF"/>
      </bottom>
      <diagonal/>
    </border>
    <border>
      <left style="medium">
        <color indexed="64"/>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indexed="64"/>
      </left>
      <right/>
      <top style="medium">
        <color rgb="FFFFFFFF"/>
      </top>
      <bottom style="medium">
        <color indexed="64"/>
      </bottom>
      <diagonal/>
    </border>
    <border>
      <left/>
      <right style="medium">
        <color rgb="FFFFFFFF"/>
      </right>
      <top style="medium">
        <color rgb="FFFFFFFF"/>
      </top>
      <bottom style="medium">
        <color indexed="64"/>
      </bottom>
      <diagonal/>
    </border>
    <border>
      <left style="medium">
        <color indexed="64"/>
      </left>
      <right/>
      <top style="medium">
        <color indexed="64"/>
      </top>
      <bottom/>
      <diagonal/>
    </border>
    <border>
      <left style="medium">
        <color rgb="FFFFFFFF"/>
      </left>
      <right/>
      <top style="medium">
        <color indexed="64"/>
      </top>
      <bottom/>
      <diagonal/>
    </border>
    <border>
      <left style="medium">
        <color rgb="FFFFFFFF"/>
      </left>
      <right style="medium">
        <color rgb="FFFFFFFF"/>
      </right>
      <top style="medium">
        <color indexed="64"/>
      </top>
      <bottom/>
      <diagonal/>
    </border>
    <border>
      <left style="medium">
        <color rgb="FFFFFFFF"/>
      </left>
      <right style="medium">
        <color rgb="FFFFFFFF"/>
      </right>
      <top/>
      <bottom style="medium">
        <color indexed="64"/>
      </bottom>
      <diagonal/>
    </border>
    <border>
      <left style="medium">
        <color indexed="64"/>
      </left>
      <right/>
      <top/>
      <bottom style="medium">
        <color indexed="64"/>
      </bottom>
      <diagonal/>
    </border>
    <border>
      <left style="medium">
        <color rgb="FFFFFFFF"/>
      </left>
      <right/>
      <top/>
      <bottom style="medium">
        <color indexed="64"/>
      </bottom>
      <diagonal/>
    </border>
    <border>
      <left/>
      <right style="medium">
        <color rgb="FFFFFFFF"/>
      </right>
      <top/>
      <bottom style="medium">
        <color indexed="64"/>
      </bottom>
      <diagonal/>
    </border>
    <border>
      <left style="medium">
        <color rgb="FFFFFFFF"/>
      </left>
      <right style="medium">
        <color theme="3"/>
      </right>
      <top style="medium">
        <color indexed="64"/>
      </top>
      <bottom style="medium">
        <color indexed="64"/>
      </bottom>
      <diagonal/>
    </border>
    <border>
      <left/>
      <right/>
      <top/>
      <bottom style="thin">
        <color indexed="64"/>
      </bottom>
      <diagonal/>
    </border>
    <border>
      <left/>
      <right/>
      <top style="medium">
        <color indexed="64"/>
      </top>
      <bottom style="medium">
        <color rgb="FFFFFFFF"/>
      </bottom>
      <diagonal/>
    </border>
    <border>
      <left/>
      <right/>
      <top style="medium">
        <color rgb="FFFFFFFF"/>
      </top>
      <bottom style="medium">
        <color rgb="FFFFFFFF"/>
      </bottom>
      <diagonal/>
    </border>
    <border>
      <left/>
      <right/>
      <top style="medium">
        <color rgb="FFFFFFFF"/>
      </top>
      <bottom style="medium">
        <color indexed="64"/>
      </bottom>
      <diagonal/>
    </border>
    <border>
      <left style="medium">
        <color rgb="FFFFFFFF"/>
      </left>
      <right/>
      <top style="medium">
        <color rgb="FFFFFFFF"/>
      </top>
      <bottom style="medium">
        <color indexed="64"/>
      </bottom>
      <diagonal/>
    </border>
    <border>
      <left style="medium">
        <color rgb="FFFFFFFF"/>
      </left>
      <right/>
      <top style="medium">
        <color indexed="64"/>
      </top>
      <bottom style="medium">
        <color rgb="FFFFFFFF"/>
      </bottom>
      <diagonal/>
    </border>
    <border>
      <left style="medium">
        <color rgb="FFFFFFFF"/>
      </left>
      <right/>
      <top style="medium">
        <color rgb="FFFFFFFF"/>
      </top>
      <bottom style="medium">
        <color rgb="FFFFFFFF"/>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theme="1"/>
      </left>
      <right style="thin">
        <color theme="0"/>
      </right>
      <top style="medium">
        <color theme="1"/>
      </top>
      <bottom style="thin">
        <color theme="0"/>
      </bottom>
      <diagonal/>
    </border>
    <border>
      <left style="thin">
        <color theme="0"/>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style="thin">
        <color theme="0"/>
      </right>
      <top style="thin">
        <color theme="0"/>
      </top>
      <bottom style="medium">
        <color theme="1"/>
      </bottom>
      <diagonal/>
    </border>
    <border>
      <left style="thin">
        <color theme="0"/>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medium">
        <color theme="0"/>
      </left>
      <right/>
      <top style="medium">
        <color theme="0"/>
      </top>
      <bottom/>
      <diagonal/>
    </border>
    <border>
      <left/>
      <right/>
      <top style="medium">
        <color theme="0"/>
      </top>
      <bottom/>
      <diagonal/>
    </border>
    <border>
      <left/>
      <right style="medium">
        <color rgb="FFFFFFFF"/>
      </right>
      <top style="medium">
        <color theme="0"/>
      </top>
      <bottom/>
      <diagonal/>
    </border>
    <border>
      <left style="medium">
        <color rgb="FFFFFFFF"/>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rgb="FFFFFFFF"/>
      </right>
      <top/>
      <bottom style="medium">
        <color theme="0"/>
      </bottom>
      <diagonal/>
    </border>
    <border>
      <left style="medium">
        <color rgb="FFFFFFFF"/>
      </left>
      <right/>
      <top/>
      <bottom style="medium">
        <color theme="0"/>
      </bottom>
      <diagonal/>
    </border>
    <border>
      <left/>
      <right style="medium">
        <color theme="0"/>
      </right>
      <top/>
      <bottom style="medium">
        <color theme="0"/>
      </bottom>
      <diagonal/>
    </border>
    <border>
      <left style="medium">
        <color indexed="64"/>
      </left>
      <right/>
      <top/>
      <bottom/>
      <diagonal/>
    </border>
    <border>
      <left style="medium">
        <color theme="1"/>
      </left>
      <right style="medium">
        <color theme="1"/>
      </right>
      <top style="medium">
        <color theme="1"/>
      </top>
      <bottom style="thin">
        <color theme="0"/>
      </bottom>
      <diagonal/>
    </border>
    <border>
      <left style="medium">
        <color theme="1"/>
      </left>
      <right style="medium">
        <color theme="1"/>
      </right>
      <top style="thin">
        <color theme="0"/>
      </top>
      <bottom style="thin">
        <color theme="0"/>
      </bottom>
      <diagonal/>
    </border>
    <border>
      <left style="medium">
        <color theme="1"/>
      </left>
      <right style="medium">
        <color theme="1"/>
      </right>
      <top style="thin">
        <color theme="0"/>
      </top>
      <bottom style="medium">
        <color theme="1"/>
      </bottom>
      <diagonal/>
    </border>
    <border>
      <left/>
      <right/>
      <top style="medium">
        <color indexed="64"/>
      </top>
      <bottom style="medium">
        <color indexed="64"/>
      </bottom>
      <diagonal/>
    </border>
    <border>
      <left/>
      <right style="medium">
        <color rgb="FFFFFFFF"/>
      </right>
      <top style="medium">
        <color indexed="64"/>
      </top>
      <bottom/>
      <diagonal/>
    </border>
  </borders>
  <cellStyleXfs count="6">
    <xf numFmtId="0" fontId="0" fillId="0" borderId="0"/>
    <xf numFmtId="9" fontId="1" fillId="0" borderId="0" applyFont="0" applyFill="0" applyBorder="0" applyAlignment="0" applyProtection="0"/>
    <xf numFmtId="0" fontId="4" fillId="0" borderId="0"/>
    <xf numFmtId="43" fontId="1"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cellStyleXfs>
  <cellXfs count="319">
    <xf numFmtId="0" fontId="0" fillId="0" borderId="0" xfId="0"/>
    <xf numFmtId="0" fontId="0" fillId="0" borderId="1" xfId="0" applyBorder="1"/>
    <xf numFmtId="49" fontId="2" fillId="2" borderId="0" xfId="0" applyNumberFormat="1" applyFont="1" applyFill="1" applyAlignment="1">
      <alignment horizontal="center" vertical="center"/>
    </xf>
    <xf numFmtId="49" fontId="2" fillId="0" borderId="0" xfId="0" applyNumberFormat="1" applyFont="1" applyAlignment="1">
      <alignment horizontal="center" vertical="center"/>
    </xf>
    <xf numFmtId="0" fontId="0" fillId="0" borderId="2" xfId="0" applyBorder="1"/>
    <xf numFmtId="0" fontId="0" fillId="0" borderId="1" xfId="0" applyFill="1" applyBorder="1"/>
    <xf numFmtId="0" fontId="0" fillId="7" borderId="1" xfId="0" applyFill="1" applyBorder="1"/>
    <xf numFmtId="49" fontId="2" fillId="7" borderId="0" xfId="0" applyNumberFormat="1" applyFont="1" applyFill="1" applyAlignment="1">
      <alignment horizontal="center" vertical="center"/>
    </xf>
    <xf numFmtId="0" fontId="0" fillId="7" borderId="0" xfId="0" applyFont="1" applyFill="1" applyBorder="1"/>
    <xf numFmtId="0" fontId="0" fillId="7" borderId="0" xfId="0" applyFont="1" applyFill="1" applyBorder="1" applyAlignment="1">
      <alignment horizontal="center"/>
    </xf>
    <xf numFmtId="0" fontId="0" fillId="7" borderId="0" xfId="0" applyFill="1" applyBorder="1"/>
    <xf numFmtId="3" fontId="8" fillId="5" borderId="0" xfId="2" applyNumberFormat="1" applyFont="1" applyFill="1" applyBorder="1" applyAlignment="1" applyProtection="1">
      <alignment horizontal="center"/>
      <protection locked="0"/>
    </xf>
    <xf numFmtId="0" fontId="9" fillId="7" borderId="0" xfId="0" applyFont="1" applyFill="1" applyAlignment="1" applyProtection="1">
      <alignment vertical="top" wrapText="1"/>
    </xf>
    <xf numFmtId="0" fontId="10" fillId="7" borderId="0" xfId="0" applyFont="1" applyFill="1" applyAlignment="1" applyProtection="1">
      <alignment vertical="top" wrapText="1"/>
    </xf>
    <xf numFmtId="49" fontId="2" fillId="0" borderId="0" xfId="0" applyNumberFormat="1" applyFont="1" applyBorder="1" applyAlignment="1">
      <alignment horizontal="center" vertical="center"/>
    </xf>
    <xf numFmtId="0" fontId="0" fillId="0" borderId="0" xfId="0" applyBorder="1"/>
    <xf numFmtId="49" fontId="2" fillId="2" borderId="0" xfId="0" applyNumberFormat="1" applyFont="1" applyFill="1" applyBorder="1" applyAlignment="1">
      <alignment horizontal="center" vertical="center"/>
    </xf>
    <xf numFmtId="0" fontId="11" fillId="7" borderId="0" xfId="0" applyFont="1" applyFill="1" applyBorder="1" applyAlignment="1">
      <alignment horizontal="left"/>
    </xf>
    <xf numFmtId="0" fontId="10" fillId="7" borderId="17" xfId="0" applyFont="1" applyFill="1" applyBorder="1" applyAlignment="1" applyProtection="1">
      <alignment vertical="top" wrapText="1"/>
    </xf>
    <xf numFmtId="3" fontId="14" fillId="3" borderId="0" xfId="2" applyNumberFormat="1" applyFont="1" applyFill="1" applyBorder="1" applyAlignment="1" applyProtection="1">
      <alignment vertical="center"/>
      <protection locked="0"/>
    </xf>
    <xf numFmtId="3" fontId="14" fillId="3" borderId="14" xfId="2" applyNumberFormat="1" applyFont="1" applyFill="1" applyBorder="1" applyAlignment="1" applyProtection="1">
      <alignment vertical="center"/>
      <protection locked="0"/>
    </xf>
    <xf numFmtId="0" fontId="15" fillId="7" borderId="0" xfId="0" applyFont="1" applyFill="1" applyBorder="1" applyAlignment="1">
      <alignment vertical="center"/>
    </xf>
    <xf numFmtId="3" fontId="14" fillId="3" borderId="0" xfId="2" applyNumberFormat="1" applyFont="1" applyFill="1" applyBorder="1" applyAlignment="1" applyProtection="1">
      <alignment horizontal="center" vertical="center"/>
      <protection locked="0"/>
    </xf>
    <xf numFmtId="3" fontId="14" fillId="3" borderId="14" xfId="2" applyNumberFormat="1" applyFont="1" applyFill="1" applyBorder="1" applyAlignment="1" applyProtection="1">
      <alignment horizontal="center" vertical="center"/>
      <protection locked="0"/>
    </xf>
    <xf numFmtId="3" fontId="14" fillId="3" borderId="0" xfId="2" applyNumberFormat="1" applyFont="1" applyFill="1" applyBorder="1" applyProtection="1">
      <protection locked="0"/>
    </xf>
    <xf numFmtId="0" fontId="15" fillId="7" borderId="0" xfId="0" applyFont="1" applyFill="1" applyBorder="1"/>
    <xf numFmtId="3" fontId="14" fillId="0" borderId="12" xfId="2" applyNumberFormat="1" applyFont="1" applyFill="1" applyBorder="1" applyProtection="1">
      <protection locked="0"/>
    </xf>
    <xf numFmtId="3" fontId="14" fillId="3" borderId="0" xfId="2" applyNumberFormat="1" applyFont="1" applyFill="1" applyBorder="1" applyAlignment="1" applyProtection="1">
      <alignment horizontal="center"/>
      <protection locked="0"/>
    </xf>
    <xf numFmtId="3" fontId="14" fillId="3" borderId="14" xfId="2" applyNumberFormat="1" applyFont="1" applyFill="1" applyBorder="1" applyAlignment="1" applyProtection="1">
      <alignment horizontal="center"/>
      <protection locked="0"/>
    </xf>
    <xf numFmtId="3" fontId="14" fillId="4" borderId="0" xfId="2" applyNumberFormat="1" applyFont="1" applyFill="1" applyBorder="1" applyProtection="1"/>
    <xf numFmtId="3" fontId="19" fillId="3" borderId="0" xfId="2" applyNumberFormat="1" applyFont="1" applyFill="1" applyBorder="1" applyAlignment="1" applyProtection="1">
      <alignment horizontal="left" vertical="center"/>
      <protection locked="0"/>
    </xf>
    <xf numFmtId="3" fontId="19" fillId="3" borderId="4" xfId="2" applyNumberFormat="1" applyFont="1" applyFill="1" applyBorder="1" applyAlignment="1" applyProtection="1">
      <alignment horizontal="center" vertical="center"/>
      <protection locked="0"/>
    </xf>
    <xf numFmtId="3" fontId="14" fillId="4" borderId="0" xfId="2" applyNumberFormat="1" applyFont="1" applyFill="1" applyBorder="1" applyProtection="1">
      <protection locked="0"/>
    </xf>
    <xf numFmtId="0" fontId="10" fillId="7" borderId="0" xfId="0" applyFont="1" applyFill="1" applyAlignment="1" applyProtection="1">
      <alignment vertical="top" wrapText="1"/>
    </xf>
    <xf numFmtId="3" fontId="14" fillId="4" borderId="0" xfId="2" applyNumberFormat="1" applyFont="1" applyFill="1" applyBorder="1" applyProtection="1"/>
    <xf numFmtId="0" fontId="4" fillId="0" borderId="0" xfId="2" applyAlignment="1">
      <alignment vertical="center"/>
    </xf>
    <xf numFmtId="0" fontId="4" fillId="0" borderId="0" xfId="2" applyFill="1" applyAlignment="1">
      <alignment vertical="center"/>
    </xf>
    <xf numFmtId="0" fontId="4" fillId="0" borderId="0" xfId="2"/>
    <xf numFmtId="0" fontId="31" fillId="0" borderId="0" xfId="2" applyFont="1" applyAlignment="1">
      <alignment vertical="center"/>
    </xf>
    <xf numFmtId="6" fontId="24" fillId="12" borderId="50" xfId="2" applyNumberFormat="1" applyFont="1" applyFill="1" applyBorder="1" applyAlignment="1">
      <alignment horizontal="center" vertical="center" wrapText="1" readingOrder="1"/>
    </xf>
    <xf numFmtId="6" fontId="24" fillId="10" borderId="36" xfId="2" applyNumberFormat="1" applyFont="1" applyFill="1" applyBorder="1" applyAlignment="1">
      <alignment horizontal="center" vertical="center" wrapText="1" readingOrder="1"/>
    </xf>
    <xf numFmtId="6" fontId="24" fillId="12" borderId="46" xfId="2" applyNumberFormat="1" applyFont="1" applyFill="1" applyBorder="1" applyAlignment="1">
      <alignment horizontal="center" vertical="center" wrapText="1" readingOrder="1"/>
    </xf>
    <xf numFmtId="6" fontId="24" fillId="12" borderId="49" xfId="2" applyNumberFormat="1" applyFont="1" applyFill="1" applyBorder="1" applyAlignment="1">
      <alignment horizontal="center" vertical="center" wrapText="1" readingOrder="1"/>
    </xf>
    <xf numFmtId="0" fontId="27" fillId="0" borderId="0" xfId="2" applyFont="1" applyFill="1" applyBorder="1" applyAlignment="1">
      <alignment horizontal="center" vertical="center" wrapText="1" readingOrder="1"/>
    </xf>
    <xf numFmtId="8" fontId="24" fillId="0" borderId="0" xfId="2" applyNumberFormat="1" applyFont="1" applyFill="1" applyBorder="1" applyAlignment="1">
      <alignment horizontal="center" vertical="center" wrapText="1" readingOrder="1"/>
    </xf>
    <xf numFmtId="8" fontId="24" fillId="10" borderId="31" xfId="2" applyNumberFormat="1" applyFont="1" applyFill="1" applyBorder="1" applyAlignment="1">
      <alignment horizontal="center" vertical="center" wrapText="1" readingOrder="1"/>
    </xf>
    <xf numFmtId="6" fontId="24" fillId="0" borderId="49" xfId="2" applyNumberFormat="1" applyFont="1" applyFill="1" applyBorder="1" applyAlignment="1">
      <alignment horizontal="center" vertical="center" wrapText="1" readingOrder="1"/>
    </xf>
    <xf numFmtId="0" fontId="24" fillId="0" borderId="48" xfId="2" applyFont="1" applyFill="1" applyBorder="1" applyAlignment="1">
      <alignment horizontal="center" vertical="center" wrapText="1" readingOrder="1"/>
    </xf>
    <xf numFmtId="0" fontId="4" fillId="0" borderId="32" xfId="2" applyBorder="1" applyAlignment="1">
      <alignment vertical="center"/>
    </xf>
    <xf numFmtId="6" fontId="24" fillId="10" borderId="45" xfId="2" applyNumberFormat="1" applyFont="1" applyFill="1" applyBorder="1" applyAlignment="1">
      <alignment horizontal="center" vertical="center" wrapText="1" readingOrder="1"/>
    </xf>
    <xf numFmtId="0" fontId="4" fillId="0" borderId="29" xfId="2" applyBorder="1" applyAlignment="1">
      <alignment vertical="center"/>
    </xf>
    <xf numFmtId="6" fontId="24" fillId="10" borderId="27" xfId="2" applyNumberFormat="1" applyFont="1" applyFill="1" applyBorder="1" applyAlignment="1">
      <alignment horizontal="center" vertical="center" wrapText="1" readingOrder="1"/>
    </xf>
    <xf numFmtId="6" fontId="24" fillId="0" borderId="22" xfId="2" applyNumberFormat="1" applyFont="1" applyFill="1" applyBorder="1" applyAlignment="1">
      <alignment horizontal="center" vertical="center" wrapText="1" readingOrder="1"/>
    </xf>
    <xf numFmtId="0" fontId="24" fillId="0" borderId="21" xfId="2" applyFont="1" applyFill="1" applyBorder="1" applyAlignment="1">
      <alignment horizontal="center" vertical="center" wrapText="1" readingOrder="1"/>
    </xf>
    <xf numFmtId="6" fontId="24" fillId="12" borderId="35" xfId="2" applyNumberFormat="1" applyFont="1" applyFill="1" applyBorder="1" applyAlignment="1">
      <alignment horizontal="center" vertical="center" wrapText="1" readingOrder="1"/>
    </xf>
    <xf numFmtId="8" fontId="4" fillId="0" borderId="0" xfId="2" applyNumberFormat="1" applyAlignment="1">
      <alignment vertical="center"/>
    </xf>
    <xf numFmtId="6" fontId="4" fillId="0" borderId="0" xfId="2" applyNumberFormat="1" applyAlignment="1">
      <alignment vertical="center"/>
    </xf>
    <xf numFmtId="6" fontId="24" fillId="10" borderId="31" xfId="2" applyNumberFormat="1" applyFont="1" applyFill="1" applyBorder="1" applyAlignment="1">
      <alignment horizontal="center" vertical="center" wrapText="1" readingOrder="1"/>
    </xf>
    <xf numFmtId="6" fontId="24" fillId="0" borderId="31" xfId="2" applyNumberFormat="1" applyFont="1" applyFill="1" applyBorder="1" applyAlignment="1">
      <alignment horizontal="center" vertical="center" wrapText="1" readingOrder="1"/>
    </xf>
    <xf numFmtId="0" fontId="24" fillId="0" borderId="31" xfId="2" applyFont="1" applyFill="1" applyBorder="1" applyAlignment="1">
      <alignment horizontal="center" vertical="center" wrapText="1" readingOrder="1"/>
    </xf>
    <xf numFmtId="6" fontId="24" fillId="10" borderId="30" xfId="2" applyNumberFormat="1" applyFont="1" applyFill="1" applyBorder="1" applyAlignment="1">
      <alignment horizontal="center" vertical="center" wrapText="1" readingOrder="1"/>
    </xf>
    <xf numFmtId="6" fontId="24" fillId="0" borderId="30" xfId="2" applyNumberFormat="1" applyFont="1" applyFill="1" applyBorder="1" applyAlignment="1">
      <alignment horizontal="center" vertical="center" wrapText="1" readingOrder="1"/>
    </xf>
    <xf numFmtId="0" fontId="24" fillId="0" borderId="30" xfId="2" applyFont="1" applyFill="1" applyBorder="1" applyAlignment="1">
      <alignment horizontal="center" vertical="center" wrapText="1" readingOrder="1"/>
    </xf>
    <xf numFmtId="0" fontId="4" fillId="0" borderId="0" xfId="2" applyBorder="1" applyAlignment="1">
      <alignment vertical="center"/>
    </xf>
    <xf numFmtId="6" fontId="24" fillId="10" borderId="28" xfId="2" applyNumberFormat="1" applyFont="1" applyFill="1" applyBorder="1" applyAlignment="1">
      <alignment horizontal="center" vertical="center" wrapText="1" readingOrder="1"/>
    </xf>
    <xf numFmtId="6" fontId="24" fillId="0" borderId="28" xfId="2" applyNumberFormat="1" applyFont="1" applyFill="1" applyBorder="1" applyAlignment="1">
      <alignment horizontal="center" vertical="center" wrapText="1" readingOrder="1"/>
    </xf>
    <xf numFmtId="0" fontId="24" fillId="0" borderId="28" xfId="2" applyFont="1" applyFill="1" applyBorder="1" applyAlignment="1">
      <alignment horizontal="center" vertical="center" wrapText="1" readingOrder="1"/>
    </xf>
    <xf numFmtId="0" fontId="24" fillId="12" borderId="27" xfId="2" applyFont="1" applyFill="1" applyBorder="1" applyAlignment="1">
      <alignment horizontal="center" vertical="center" wrapText="1" readingOrder="1"/>
    </xf>
    <xf numFmtId="0" fontId="24" fillId="0" borderId="27" xfId="2" applyFont="1" applyFill="1" applyBorder="1" applyAlignment="1">
      <alignment horizontal="center" vertical="center" wrapText="1" readingOrder="1"/>
    </xf>
    <xf numFmtId="0" fontId="23" fillId="0" borderId="0" xfId="2" applyFont="1" applyFill="1" applyBorder="1" applyAlignment="1">
      <alignment horizontal="center" vertical="center" wrapText="1" readingOrder="1"/>
    </xf>
    <xf numFmtId="0" fontId="24" fillId="12" borderId="26" xfId="2" applyFont="1" applyFill="1" applyBorder="1" applyAlignment="1">
      <alignment horizontal="center" vertical="center" wrapText="1" readingOrder="1"/>
    </xf>
    <xf numFmtId="0" fontId="24" fillId="0" borderId="26" xfId="2" applyFont="1" applyFill="1" applyBorder="1" applyAlignment="1">
      <alignment horizontal="center" vertical="center" wrapText="1" readingOrder="1"/>
    </xf>
    <xf numFmtId="0" fontId="24" fillId="10" borderId="27" xfId="2" applyFont="1" applyFill="1" applyBorder="1" applyAlignment="1">
      <alignment vertical="center" wrapText="1" readingOrder="1"/>
    </xf>
    <xf numFmtId="49" fontId="3" fillId="2" borderId="16" xfId="0" applyNumberFormat="1" applyFont="1" applyFill="1" applyBorder="1" applyAlignment="1">
      <alignment vertical="center"/>
    </xf>
    <xf numFmtId="49" fontId="3" fillId="2" borderId="0" xfId="0" applyNumberFormat="1" applyFont="1" applyFill="1" applyBorder="1" applyAlignment="1">
      <alignment vertical="center"/>
    </xf>
    <xf numFmtId="0" fontId="24" fillId="12" borderId="1" xfId="2" applyFont="1" applyFill="1" applyBorder="1" applyAlignment="1">
      <alignment horizontal="center" vertical="center" wrapText="1" readingOrder="1"/>
    </xf>
    <xf numFmtId="0" fontId="24" fillId="10" borderId="1" xfId="2" applyFont="1" applyFill="1" applyBorder="1" applyAlignment="1">
      <alignment horizontal="center" vertical="center" wrapText="1" readingOrder="1"/>
    </xf>
    <xf numFmtId="0" fontId="24" fillId="12" borderId="62" xfId="2" applyFont="1" applyFill="1" applyBorder="1" applyAlignment="1">
      <alignment horizontal="center" vertical="center" wrapText="1" readingOrder="1"/>
    </xf>
    <xf numFmtId="0" fontId="24" fillId="12" borderId="67" xfId="2" applyFont="1" applyFill="1" applyBorder="1" applyAlignment="1">
      <alignment horizontal="center" vertical="center" wrapText="1" readingOrder="1"/>
    </xf>
    <xf numFmtId="0" fontId="21" fillId="2" borderId="0" xfId="2" applyFont="1" applyFill="1" applyBorder="1" applyAlignment="1">
      <alignment vertical="center" wrapText="1" readingOrder="1"/>
    </xf>
    <xf numFmtId="0" fontId="21" fillId="2" borderId="73" xfId="2" applyFont="1" applyFill="1" applyBorder="1" applyAlignment="1">
      <alignment vertical="center" wrapText="1" readingOrder="1"/>
    </xf>
    <xf numFmtId="0" fontId="21" fillId="2" borderId="80" xfId="2" applyFont="1" applyFill="1" applyBorder="1" applyAlignment="1">
      <alignment vertical="center" wrapText="1" readingOrder="1"/>
    </xf>
    <xf numFmtId="0" fontId="34" fillId="0" borderId="0" xfId="2" applyFont="1" applyFill="1" applyBorder="1" applyAlignment="1">
      <alignment vertical="center" wrapText="1" readingOrder="1"/>
    </xf>
    <xf numFmtId="0" fontId="36" fillId="0" borderId="0" xfId="2" applyFont="1" applyAlignment="1">
      <alignment vertical="center"/>
    </xf>
    <xf numFmtId="0" fontId="34" fillId="0" borderId="36" xfId="2" applyFont="1" applyFill="1" applyBorder="1" applyAlignment="1">
      <alignment vertical="center" wrapText="1" readingOrder="1"/>
    </xf>
    <xf numFmtId="0" fontId="34" fillId="0" borderId="26" xfId="2" applyFont="1" applyFill="1" applyBorder="1" applyAlignment="1">
      <alignment vertical="center" wrapText="1" readingOrder="1"/>
    </xf>
    <xf numFmtId="0" fontId="37" fillId="0" borderId="0" xfId="2" applyFont="1" applyFill="1" applyBorder="1" applyAlignment="1">
      <alignment vertical="center" wrapText="1" readingOrder="1"/>
    </xf>
    <xf numFmtId="0" fontId="37" fillId="0" borderId="27" xfId="2" applyFont="1" applyFill="1" applyBorder="1" applyAlignment="1">
      <alignment vertical="center" wrapText="1" readingOrder="1"/>
    </xf>
    <xf numFmtId="0" fontId="0" fillId="0" borderId="1" xfId="0" applyBorder="1" applyAlignment="1">
      <alignment horizontal="center"/>
    </xf>
    <xf numFmtId="49" fontId="3" fillId="6" borderId="16" xfId="0" applyNumberFormat="1" applyFont="1" applyFill="1" applyBorder="1" applyAlignment="1">
      <alignment horizontal="center" vertical="center"/>
    </xf>
    <xf numFmtId="49" fontId="3" fillId="6" borderId="0" xfId="0" applyNumberFormat="1" applyFont="1" applyFill="1" applyBorder="1" applyAlignment="1">
      <alignment horizontal="center" vertical="center"/>
    </xf>
    <xf numFmtId="49" fontId="3" fillId="2" borderId="16" xfId="0" applyNumberFormat="1" applyFont="1" applyFill="1" applyBorder="1" applyAlignment="1">
      <alignment horizontal="center" vertical="center"/>
    </xf>
    <xf numFmtId="49" fontId="3" fillId="2" borderId="0" xfId="0" applyNumberFormat="1" applyFont="1" applyFill="1" applyBorder="1" applyAlignment="1">
      <alignment horizontal="center" vertical="center"/>
    </xf>
    <xf numFmtId="0" fontId="10" fillId="7" borderId="0" xfId="0" applyFont="1" applyFill="1" applyAlignment="1" applyProtection="1">
      <alignment vertical="top" wrapText="1"/>
    </xf>
    <xf numFmtId="0" fontId="11" fillId="7" borderId="0" xfId="0" applyFont="1" applyFill="1" applyBorder="1" applyAlignment="1">
      <alignment horizontal="left"/>
    </xf>
    <xf numFmtId="0" fontId="5" fillId="6" borderId="13" xfId="0" applyFont="1" applyFill="1" applyBorder="1" applyAlignment="1">
      <alignment horizontal="center" vertical="center"/>
    </xf>
    <xf numFmtId="0" fontId="5" fillId="6" borderId="0" xfId="0" applyFont="1" applyFill="1" applyBorder="1" applyAlignment="1">
      <alignment horizontal="center" vertical="center"/>
    </xf>
    <xf numFmtId="3" fontId="6" fillId="8" borderId="13" xfId="2" applyNumberFormat="1" applyFont="1" applyFill="1" applyBorder="1" applyAlignment="1" applyProtection="1">
      <alignment horizontal="center" vertical="center"/>
    </xf>
    <xf numFmtId="3" fontId="6" fillId="8" borderId="0" xfId="2" applyNumberFormat="1" applyFont="1" applyFill="1" applyBorder="1" applyAlignment="1" applyProtection="1">
      <alignment horizontal="center" vertical="center"/>
    </xf>
    <xf numFmtId="3" fontId="6" fillId="8" borderId="10" xfId="2" applyNumberFormat="1" applyFont="1" applyFill="1" applyBorder="1" applyAlignment="1" applyProtection="1">
      <alignment horizontal="center" vertical="center"/>
    </xf>
    <xf numFmtId="3" fontId="6" fillId="8" borderId="14" xfId="2" applyNumberFormat="1" applyFont="1" applyFill="1" applyBorder="1" applyAlignment="1" applyProtection="1">
      <alignment horizontal="center" vertical="center"/>
    </xf>
    <xf numFmtId="3" fontId="6" fillId="8" borderId="12" xfId="2" applyNumberFormat="1" applyFont="1" applyFill="1" applyBorder="1" applyAlignment="1" applyProtection="1">
      <alignment horizontal="center" vertical="center"/>
    </xf>
    <xf numFmtId="3" fontId="6" fillId="8" borderId="15" xfId="2" applyNumberFormat="1" applyFont="1" applyFill="1" applyBorder="1" applyAlignment="1" applyProtection="1">
      <alignment horizontal="center" vertical="center"/>
    </xf>
    <xf numFmtId="3" fontId="13" fillId="3" borderId="15" xfId="2" applyNumberFormat="1" applyFont="1" applyFill="1" applyBorder="1" applyAlignment="1" applyProtection="1">
      <alignment vertical="center"/>
      <protection locked="0"/>
    </xf>
    <xf numFmtId="3" fontId="13" fillId="3" borderId="0" xfId="2" applyNumberFormat="1" applyFont="1" applyFill="1" applyBorder="1" applyAlignment="1" applyProtection="1">
      <alignment vertical="center"/>
      <protection locked="0"/>
    </xf>
    <xf numFmtId="3" fontId="14" fillId="3" borderId="0" xfId="2" applyNumberFormat="1" applyFont="1" applyFill="1" applyBorder="1" applyAlignment="1" applyProtection="1">
      <alignment horizontal="center" vertical="center"/>
      <protection locked="0"/>
    </xf>
    <xf numFmtId="3" fontId="16" fillId="3" borderId="15" xfId="2" applyNumberFormat="1" applyFont="1" applyFill="1" applyBorder="1" applyAlignment="1" applyProtection="1">
      <alignment horizontal="left" vertical="center"/>
      <protection locked="0"/>
    </xf>
    <xf numFmtId="3" fontId="16" fillId="3" borderId="14" xfId="2" applyNumberFormat="1" applyFont="1" applyFill="1" applyBorder="1" applyAlignment="1" applyProtection="1">
      <alignment horizontal="left" vertical="center"/>
      <protection locked="0"/>
    </xf>
    <xf numFmtId="3" fontId="16" fillId="3" borderId="7" xfId="2" applyNumberFormat="1" applyFont="1" applyFill="1" applyBorder="1" applyAlignment="1" applyProtection="1">
      <alignment horizontal="left" vertical="center"/>
      <protection locked="0"/>
    </xf>
    <xf numFmtId="3" fontId="16" fillId="3" borderId="9" xfId="2" applyNumberFormat="1" applyFont="1" applyFill="1" applyBorder="1" applyAlignment="1" applyProtection="1">
      <alignment horizontal="left" vertical="center"/>
      <protection locked="0"/>
    </xf>
    <xf numFmtId="3" fontId="16" fillId="3" borderId="0" xfId="2" applyNumberFormat="1" applyFont="1" applyFill="1" applyBorder="1" applyAlignment="1" applyProtection="1">
      <alignment horizontal="left" vertical="center"/>
      <protection locked="0"/>
    </xf>
    <xf numFmtId="3" fontId="16" fillId="3" borderId="4" xfId="2" applyNumberFormat="1" applyFont="1" applyFill="1" applyBorder="1" applyAlignment="1" applyProtection="1">
      <alignment horizontal="left" vertical="center"/>
      <protection locked="0"/>
    </xf>
    <xf numFmtId="3" fontId="14" fillId="0" borderId="3" xfId="2" applyNumberFormat="1" applyFont="1" applyFill="1" applyBorder="1" applyProtection="1">
      <protection locked="0"/>
    </xf>
    <xf numFmtId="3" fontId="14" fillId="0" borderId="8" xfId="2" applyNumberFormat="1" applyFont="1" applyFill="1" applyBorder="1" applyProtection="1">
      <protection locked="0"/>
    </xf>
    <xf numFmtId="9" fontId="14" fillId="0" borderId="3" xfId="1" applyFont="1" applyFill="1" applyBorder="1" applyAlignment="1" applyProtection="1">
      <alignment horizontal="left"/>
      <protection locked="0"/>
    </xf>
    <xf numFmtId="3" fontId="14" fillId="0" borderId="3" xfId="2" applyNumberFormat="1" applyFont="1" applyFill="1" applyBorder="1" applyAlignment="1" applyProtection="1">
      <alignment horizontal="left"/>
      <protection locked="0"/>
    </xf>
    <xf numFmtId="3" fontId="14" fillId="0" borderId="6" xfId="2" applyNumberFormat="1" applyFont="1" applyFill="1" applyBorder="1" applyProtection="1">
      <protection locked="0"/>
    </xf>
    <xf numFmtId="3" fontId="14" fillId="0" borderId="9" xfId="2" applyNumberFormat="1" applyFont="1" applyFill="1" applyBorder="1" applyProtection="1">
      <protection locked="0"/>
    </xf>
    <xf numFmtId="3" fontId="17" fillId="3" borderId="0" xfId="2" applyNumberFormat="1" applyFont="1" applyFill="1" applyBorder="1" applyAlignment="1" applyProtection="1">
      <alignment horizontal="left" vertical="center"/>
      <protection locked="0"/>
    </xf>
    <xf numFmtId="3" fontId="14" fillId="4" borderId="3" xfId="2" applyNumberFormat="1" applyFont="1" applyFill="1" applyBorder="1" applyProtection="1">
      <protection locked="0"/>
    </xf>
    <xf numFmtId="3" fontId="14" fillId="4" borderId="5" xfId="2" applyNumberFormat="1" applyFont="1" applyFill="1" applyBorder="1" applyProtection="1">
      <protection locked="0"/>
    </xf>
    <xf numFmtId="3" fontId="14" fillId="4" borderId="10" xfId="2" applyNumberFormat="1" applyFont="1" applyFill="1" applyBorder="1" applyProtection="1">
      <protection locked="0"/>
    </xf>
    <xf numFmtId="3" fontId="14" fillId="4" borderId="11" xfId="2" applyNumberFormat="1" applyFont="1" applyFill="1" applyBorder="1" applyProtection="1">
      <protection locked="0"/>
    </xf>
    <xf numFmtId="3" fontId="14" fillId="4" borderId="3" xfId="2" applyNumberFormat="1" applyFont="1" applyFill="1" applyBorder="1" applyAlignment="1" applyProtection="1">
      <alignment horizontal="left"/>
      <protection locked="0"/>
    </xf>
    <xf numFmtId="3" fontId="13" fillId="3" borderId="12" xfId="2" applyNumberFormat="1" applyFont="1" applyFill="1" applyBorder="1" applyAlignment="1" applyProtection="1">
      <alignment vertical="center"/>
      <protection locked="0"/>
    </xf>
    <xf numFmtId="3" fontId="13" fillId="3" borderId="13" xfId="2" applyNumberFormat="1" applyFont="1" applyFill="1" applyBorder="1" applyAlignment="1" applyProtection="1">
      <alignment vertical="center"/>
      <protection locked="0"/>
    </xf>
    <xf numFmtId="3" fontId="13" fillId="3" borderId="7" xfId="2" applyNumberFormat="1" applyFont="1" applyFill="1" applyBorder="1" applyAlignment="1" applyProtection="1">
      <alignment vertical="center"/>
      <protection locked="0"/>
    </xf>
    <xf numFmtId="3" fontId="13" fillId="3" borderId="4" xfId="2" applyNumberFormat="1" applyFont="1" applyFill="1" applyBorder="1" applyAlignment="1" applyProtection="1">
      <alignment vertical="center"/>
      <protection locked="0"/>
    </xf>
    <xf numFmtId="3" fontId="14" fillId="3" borderId="0" xfId="2" applyNumberFormat="1" applyFont="1" applyFill="1" applyBorder="1" applyAlignment="1" applyProtection="1">
      <alignment horizontal="center"/>
      <protection locked="0"/>
    </xf>
    <xf numFmtId="3" fontId="14" fillId="3" borderId="14" xfId="2" applyNumberFormat="1" applyFont="1" applyFill="1" applyBorder="1" applyAlignment="1" applyProtection="1">
      <alignment horizontal="center"/>
      <protection locked="0"/>
    </xf>
    <xf numFmtId="0" fontId="15" fillId="0" borderId="12" xfId="0" applyFont="1" applyBorder="1" applyAlignment="1">
      <alignment horizontal="left"/>
    </xf>
    <xf numFmtId="0" fontId="15" fillId="0" borderId="13" xfId="0" applyFont="1" applyBorder="1" applyAlignment="1">
      <alignment horizontal="left"/>
    </xf>
    <xf numFmtId="0" fontId="15" fillId="0" borderId="10" xfId="0" applyFont="1" applyBorder="1" applyAlignment="1">
      <alignment horizontal="left"/>
    </xf>
    <xf numFmtId="0" fontId="15" fillId="0" borderId="7" xfId="0" applyFont="1" applyBorder="1" applyAlignment="1">
      <alignment horizontal="left"/>
    </xf>
    <xf numFmtId="0" fontId="15" fillId="0" borderId="4" xfId="0" applyFont="1" applyBorder="1" applyAlignment="1">
      <alignment horizontal="left"/>
    </xf>
    <xf numFmtId="0" fontId="15" fillId="0" borderId="9" xfId="0" applyFont="1" applyBorder="1" applyAlignment="1">
      <alignment horizontal="left"/>
    </xf>
    <xf numFmtId="3" fontId="18" fillId="3" borderId="0" xfId="2" applyNumberFormat="1" applyFont="1" applyFill="1" applyBorder="1" applyAlignment="1" applyProtection="1">
      <alignment vertical="center"/>
      <protection locked="0"/>
    </xf>
    <xf numFmtId="3" fontId="14" fillId="0" borderId="5" xfId="2" applyNumberFormat="1" applyFont="1" applyFill="1" applyBorder="1" applyProtection="1">
      <protection locked="0"/>
    </xf>
    <xf numFmtId="3" fontId="14" fillId="0" borderId="8" xfId="2" applyNumberFormat="1" applyFont="1" applyFill="1" applyBorder="1" applyProtection="1"/>
    <xf numFmtId="3" fontId="14" fillId="0" borderId="3" xfId="2" applyNumberFormat="1" applyFont="1" applyFill="1" applyBorder="1" applyProtection="1"/>
    <xf numFmtId="3" fontId="14" fillId="0" borderId="9" xfId="2" applyNumberFormat="1" applyFont="1" applyFill="1" applyBorder="1" applyProtection="1"/>
    <xf numFmtId="3" fontId="14" fillId="0" borderId="6" xfId="2" applyNumberFormat="1" applyFont="1" applyFill="1" applyBorder="1" applyProtection="1"/>
    <xf numFmtId="3" fontId="14" fillId="0" borderId="3" xfId="2" applyNumberFormat="1" applyFont="1" applyFill="1" applyBorder="1" applyAlignment="1" applyProtection="1">
      <alignment horizontal="left"/>
    </xf>
    <xf numFmtId="3" fontId="18" fillId="3" borderId="0" xfId="2" applyNumberFormat="1" applyFont="1" applyFill="1" applyBorder="1" applyAlignment="1" applyProtection="1">
      <alignment horizontal="center" vertical="center"/>
      <protection locked="0"/>
    </xf>
    <xf numFmtId="1" fontId="14" fillId="0" borderId="3" xfId="3" applyNumberFormat="1" applyFont="1" applyFill="1" applyBorder="1" applyAlignment="1" applyProtection="1">
      <alignment horizontal="left"/>
      <protection locked="0"/>
    </xf>
    <xf numFmtId="3" fontId="14" fillId="4" borderId="0" xfId="2" applyNumberFormat="1" applyFont="1" applyFill="1" applyBorder="1" applyProtection="1"/>
    <xf numFmtId="3" fontId="14" fillId="4" borderId="14" xfId="2" applyNumberFormat="1" applyFont="1" applyFill="1" applyBorder="1" applyProtection="1"/>
    <xf numFmtId="3" fontId="14" fillId="0" borderId="10" xfId="2" applyNumberFormat="1" applyFont="1" applyFill="1" applyBorder="1" applyProtection="1">
      <protection locked="0"/>
    </xf>
    <xf numFmtId="3" fontId="14" fillId="0" borderId="11" xfId="2" applyNumberFormat="1" applyFont="1" applyFill="1" applyBorder="1" applyProtection="1">
      <protection locked="0"/>
    </xf>
    <xf numFmtId="3" fontId="14" fillId="4" borderId="12" xfId="2" applyNumberFormat="1" applyFont="1" applyFill="1" applyBorder="1" applyProtection="1">
      <protection locked="0"/>
    </xf>
    <xf numFmtId="3" fontId="14" fillId="4" borderId="15" xfId="2" applyNumberFormat="1" applyFont="1" applyFill="1" applyBorder="1" applyAlignment="1" applyProtection="1">
      <alignment horizontal="left"/>
      <protection locked="0"/>
    </xf>
    <xf numFmtId="3" fontId="14" fillId="4" borderId="0" xfId="2" applyNumberFormat="1" applyFont="1" applyFill="1" applyBorder="1" applyAlignment="1" applyProtection="1">
      <alignment horizontal="left"/>
      <protection locked="0"/>
    </xf>
    <xf numFmtId="3" fontId="14" fillId="4" borderId="14" xfId="2" applyNumberFormat="1" applyFont="1" applyFill="1" applyBorder="1" applyAlignment="1" applyProtection="1">
      <alignment horizontal="left"/>
      <protection locked="0"/>
    </xf>
    <xf numFmtId="3" fontId="8" fillId="8" borderId="0" xfId="2" applyNumberFormat="1" applyFont="1" applyFill="1" applyBorder="1" applyProtection="1"/>
    <xf numFmtId="3" fontId="14" fillId="0" borderId="11" xfId="2" applyNumberFormat="1" applyFont="1" applyFill="1" applyBorder="1" applyAlignment="1" applyProtection="1">
      <alignment horizontal="left"/>
      <protection locked="0"/>
    </xf>
    <xf numFmtId="9" fontId="14" fillId="4" borderId="15" xfId="1" applyFont="1" applyFill="1" applyBorder="1" applyAlignment="1" applyProtection="1">
      <alignment horizontal="left"/>
      <protection locked="0"/>
    </xf>
    <xf numFmtId="9" fontId="14" fillId="4" borderId="0" xfId="1" applyFont="1" applyFill="1" applyBorder="1" applyAlignment="1" applyProtection="1">
      <alignment horizontal="left"/>
      <protection locked="0"/>
    </xf>
    <xf numFmtId="3" fontId="13" fillId="4" borderId="0" xfId="2" applyNumberFormat="1" applyFont="1" applyFill="1" applyBorder="1" applyProtection="1"/>
    <xf numFmtId="3" fontId="13" fillId="4" borderId="14" xfId="2" applyNumberFormat="1" applyFont="1" applyFill="1" applyBorder="1" applyProtection="1"/>
    <xf numFmtId="4" fontId="13" fillId="4" borderId="4" xfId="2" applyNumberFormat="1" applyFont="1" applyFill="1" applyBorder="1" applyProtection="1"/>
    <xf numFmtId="4" fontId="13" fillId="4" borderId="9" xfId="2" applyNumberFormat="1" applyFont="1" applyFill="1" applyBorder="1" applyProtection="1"/>
    <xf numFmtId="3" fontId="14" fillId="4" borderId="7" xfId="2" applyNumberFormat="1" applyFont="1" applyFill="1" applyBorder="1" applyAlignment="1" applyProtection="1">
      <alignment horizontal="left"/>
      <protection locked="0"/>
    </xf>
    <xf numFmtId="3" fontId="14" fillId="4" borderId="4" xfId="2" applyNumberFormat="1" applyFont="1" applyFill="1" applyBorder="1" applyAlignment="1" applyProtection="1">
      <alignment horizontal="left"/>
      <protection locked="0"/>
    </xf>
    <xf numFmtId="3" fontId="14" fillId="4" borderId="9" xfId="2" applyNumberFormat="1" applyFont="1" applyFill="1" applyBorder="1" applyAlignment="1" applyProtection="1">
      <alignment horizontal="left"/>
      <protection locked="0"/>
    </xf>
    <xf numFmtId="0" fontId="24" fillId="12" borderId="33" xfId="2" applyFont="1" applyFill="1" applyBorder="1" applyAlignment="1">
      <alignment horizontal="center" vertical="center" wrapText="1" readingOrder="1"/>
    </xf>
    <xf numFmtId="0" fontId="24" fillId="12" borderId="34" xfId="2" applyFont="1" applyFill="1" applyBorder="1" applyAlignment="1">
      <alignment horizontal="center" vertical="center" wrapText="1" readingOrder="1"/>
    </xf>
    <xf numFmtId="0" fontId="24" fillId="12" borderId="88" xfId="2" applyFont="1" applyFill="1" applyBorder="1" applyAlignment="1">
      <alignment horizontal="center" vertical="center" wrapText="1" readingOrder="1"/>
    </xf>
    <xf numFmtId="8" fontId="24" fillId="10" borderId="55" xfId="2" applyNumberFormat="1" applyFont="1" applyFill="1" applyBorder="1" applyAlignment="1">
      <alignment horizontal="center" vertical="center" wrapText="1" readingOrder="1"/>
    </xf>
    <xf numFmtId="8" fontId="24" fillId="10" borderId="42" xfId="2" applyNumberFormat="1" applyFont="1" applyFill="1" applyBorder="1" applyAlignment="1">
      <alignment horizontal="center" vertical="center" wrapText="1" readingOrder="1"/>
    </xf>
    <xf numFmtId="9" fontId="38" fillId="5" borderId="44" xfId="5" applyFont="1" applyFill="1" applyBorder="1" applyAlignment="1">
      <alignment horizontal="center" vertical="center" wrapText="1" readingOrder="1"/>
    </xf>
    <xf numFmtId="9" fontId="38" fillId="5" borderId="89" xfId="5" applyFont="1" applyFill="1" applyBorder="1" applyAlignment="1">
      <alignment horizontal="center" vertical="center" wrapText="1" readingOrder="1"/>
    </xf>
    <xf numFmtId="44" fontId="24" fillId="12" borderId="71" xfId="4" applyFont="1" applyFill="1" applyBorder="1" applyAlignment="1">
      <alignment horizontal="center" vertical="center" wrapText="1" readingOrder="1"/>
    </xf>
    <xf numFmtId="44" fontId="24" fillId="12" borderId="0" xfId="4" applyFont="1" applyFill="1" applyBorder="1" applyAlignment="1">
      <alignment horizontal="center" vertical="center" wrapText="1" readingOrder="1"/>
    </xf>
    <xf numFmtId="44" fontId="24" fillId="10" borderId="71" xfId="4" applyFont="1" applyFill="1" applyBorder="1" applyAlignment="1">
      <alignment horizontal="center" vertical="center" wrapText="1" readingOrder="1"/>
    </xf>
    <xf numFmtId="44" fontId="24" fillId="10" borderId="0" xfId="4" applyFont="1" applyFill="1" applyBorder="1" applyAlignment="1">
      <alignment horizontal="center" vertical="center" wrapText="1" readingOrder="1"/>
    </xf>
    <xf numFmtId="0" fontId="21" fillId="9" borderId="0" xfId="2" applyFont="1" applyFill="1" applyBorder="1" applyAlignment="1">
      <alignment horizontal="center" vertical="center" wrapText="1" readingOrder="1"/>
    </xf>
    <xf numFmtId="0" fontId="21" fillId="9" borderId="51" xfId="2" applyFont="1" applyFill="1" applyBorder="1" applyAlignment="1">
      <alignment horizontal="center" vertical="center" wrapText="1" readingOrder="1"/>
    </xf>
    <xf numFmtId="0" fontId="26" fillId="12" borderId="44" xfId="2" applyFont="1" applyFill="1" applyBorder="1" applyAlignment="1">
      <alignment vertical="center" wrapText="1" readingOrder="1"/>
    </xf>
    <xf numFmtId="0" fontId="26" fillId="12" borderId="29" xfId="2" applyFont="1" applyFill="1" applyBorder="1" applyAlignment="1">
      <alignment vertical="center" wrapText="1" readingOrder="1"/>
    </xf>
    <xf numFmtId="0" fontId="26" fillId="12" borderId="21" xfId="2" applyFont="1" applyFill="1" applyBorder="1" applyAlignment="1">
      <alignment vertical="center" wrapText="1" readingOrder="1"/>
    </xf>
    <xf numFmtId="0" fontId="26" fillId="12" borderId="0" xfId="2" applyFont="1" applyFill="1" applyBorder="1" applyAlignment="1">
      <alignment vertical="center" wrapText="1" readingOrder="1"/>
    </xf>
    <xf numFmtId="0" fontId="29" fillId="5" borderId="0" xfId="2" applyFont="1" applyFill="1" applyBorder="1" applyAlignment="1">
      <alignment vertical="center"/>
    </xf>
    <xf numFmtId="0" fontId="4" fillId="0" borderId="0" xfId="2" applyAlignment="1">
      <alignment vertical="center"/>
    </xf>
    <xf numFmtId="0" fontId="24" fillId="12" borderId="69" xfId="2" applyFont="1" applyFill="1" applyBorder="1" applyAlignment="1">
      <alignment horizontal="center" vertical="center" wrapText="1" readingOrder="1"/>
    </xf>
    <xf numFmtId="0" fontId="24" fillId="12" borderId="70" xfId="2" applyFont="1" applyFill="1" applyBorder="1" applyAlignment="1">
      <alignment horizontal="center" vertical="center" wrapText="1" readingOrder="1"/>
    </xf>
    <xf numFmtId="0" fontId="24" fillId="10" borderId="69" xfId="2" applyFont="1" applyFill="1" applyBorder="1" applyAlignment="1">
      <alignment horizontal="center" vertical="center" wrapText="1" readingOrder="1"/>
    </xf>
    <xf numFmtId="0" fontId="24" fillId="10" borderId="70" xfId="2" applyFont="1" applyFill="1" applyBorder="1" applyAlignment="1">
      <alignment horizontal="center" vertical="center" wrapText="1" readingOrder="1"/>
    </xf>
    <xf numFmtId="165" fontId="24" fillId="12" borderId="69" xfId="4" applyNumberFormat="1" applyFont="1" applyFill="1" applyBorder="1" applyAlignment="1">
      <alignment horizontal="center" vertical="center" wrapText="1" readingOrder="1"/>
    </xf>
    <xf numFmtId="165" fontId="24" fillId="12" borderId="70" xfId="4" applyNumberFormat="1" applyFont="1" applyFill="1" applyBorder="1" applyAlignment="1">
      <alignment horizontal="center" vertical="center" wrapText="1" readingOrder="1"/>
    </xf>
    <xf numFmtId="44" fontId="24" fillId="10" borderId="69" xfId="4" applyFont="1" applyFill="1" applyBorder="1" applyAlignment="1">
      <alignment horizontal="center" vertical="center" wrapText="1" readingOrder="1"/>
    </xf>
    <xf numFmtId="44" fontId="24" fillId="10" borderId="70" xfId="4" applyFont="1" applyFill="1" applyBorder="1" applyAlignment="1">
      <alignment horizontal="center" vertical="center" wrapText="1" readingOrder="1"/>
    </xf>
    <xf numFmtId="0" fontId="24" fillId="12" borderId="69" xfId="2" applyFont="1" applyFill="1" applyBorder="1" applyAlignment="1">
      <alignment vertical="center" wrapText="1" readingOrder="1"/>
    </xf>
    <xf numFmtId="0" fontId="24" fillId="12" borderId="70" xfId="2" applyFont="1" applyFill="1" applyBorder="1" applyAlignment="1">
      <alignment vertical="center" wrapText="1" readingOrder="1"/>
    </xf>
    <xf numFmtId="0" fontId="24" fillId="10" borderId="69" xfId="2" applyFont="1" applyFill="1" applyBorder="1" applyAlignment="1">
      <alignment vertical="center" wrapText="1" readingOrder="1"/>
    </xf>
    <xf numFmtId="0" fontId="24" fillId="10" borderId="70" xfId="2" applyFont="1" applyFill="1" applyBorder="1" applyAlignment="1">
      <alignment vertical="center" wrapText="1" readingOrder="1"/>
    </xf>
    <xf numFmtId="0" fontId="20" fillId="2" borderId="72" xfId="2" applyFont="1" applyFill="1" applyBorder="1" applyAlignment="1">
      <alignment horizontal="center" vertical="center" wrapText="1" readingOrder="1"/>
    </xf>
    <xf numFmtId="0" fontId="20" fillId="2" borderId="73" xfId="2" applyFont="1" applyFill="1" applyBorder="1" applyAlignment="1">
      <alignment horizontal="center" vertical="center" wrapText="1" readingOrder="1"/>
    </xf>
    <xf numFmtId="0" fontId="20" fillId="2" borderId="74" xfId="2" applyFont="1" applyFill="1" applyBorder="1" applyAlignment="1">
      <alignment horizontal="center" vertical="center" wrapText="1" readingOrder="1"/>
    </xf>
    <xf numFmtId="0" fontId="20" fillId="2" borderId="77" xfId="2" applyFont="1" applyFill="1" applyBorder="1" applyAlignment="1">
      <alignment horizontal="center" vertical="center" wrapText="1" readingOrder="1"/>
    </xf>
    <xf numFmtId="0" fontId="20" fillId="2" borderId="0" xfId="2" applyFont="1" applyFill="1" applyBorder="1" applyAlignment="1">
      <alignment horizontal="center" vertical="center" wrapText="1" readingOrder="1"/>
    </xf>
    <xf numFmtId="0" fontId="20" fillId="2" borderId="22" xfId="2" applyFont="1" applyFill="1" applyBorder="1" applyAlignment="1">
      <alignment horizontal="center" vertical="center" wrapText="1" readingOrder="1"/>
    </xf>
    <xf numFmtId="0" fontId="20" fillId="2" borderId="79" xfId="2" applyFont="1" applyFill="1" applyBorder="1" applyAlignment="1">
      <alignment horizontal="center" vertical="center" wrapText="1" readingOrder="1"/>
    </xf>
    <xf numFmtId="0" fontId="20" fillId="2" borderId="80" xfId="2" applyFont="1" applyFill="1" applyBorder="1" applyAlignment="1">
      <alignment horizontal="center" vertical="center" wrapText="1" readingOrder="1"/>
    </xf>
    <xf numFmtId="0" fontId="20" fillId="2" borderId="81" xfId="2" applyFont="1" applyFill="1" applyBorder="1" applyAlignment="1">
      <alignment horizontal="center" vertical="center" wrapText="1" readingOrder="1"/>
    </xf>
    <xf numFmtId="0" fontId="20" fillId="2" borderId="75" xfId="2" applyFont="1" applyFill="1" applyBorder="1" applyAlignment="1">
      <alignment horizontal="center" vertical="center" wrapText="1" readingOrder="1"/>
    </xf>
    <xf numFmtId="0" fontId="20" fillId="2" borderId="21" xfId="2" applyFont="1" applyFill="1" applyBorder="1" applyAlignment="1">
      <alignment horizontal="center" vertical="center" wrapText="1" readingOrder="1"/>
    </xf>
    <xf numFmtId="0" fontId="20" fillId="2" borderId="82" xfId="2" applyFont="1" applyFill="1" applyBorder="1" applyAlignment="1">
      <alignment horizontal="center" vertical="center" wrapText="1" readingOrder="1"/>
    </xf>
    <xf numFmtId="0" fontId="20" fillId="2" borderId="76" xfId="2" applyFont="1" applyFill="1" applyBorder="1" applyAlignment="1">
      <alignment horizontal="center" vertical="center" wrapText="1" readingOrder="1"/>
    </xf>
    <xf numFmtId="0" fontId="20" fillId="2" borderId="78" xfId="2" applyFont="1" applyFill="1" applyBorder="1" applyAlignment="1">
      <alignment horizontal="center" vertical="center" wrapText="1" readingOrder="1"/>
    </xf>
    <xf numFmtId="0" fontId="20" fillId="2" borderId="83" xfId="2" applyFont="1" applyFill="1" applyBorder="1" applyAlignment="1">
      <alignment horizontal="center" vertical="center" wrapText="1" readingOrder="1"/>
    </xf>
    <xf numFmtId="0" fontId="23" fillId="10" borderId="18" xfId="2" applyFont="1" applyFill="1" applyBorder="1" applyAlignment="1">
      <alignment horizontal="center" vertical="center" wrapText="1" readingOrder="1"/>
    </xf>
    <xf numFmtId="0" fontId="23" fillId="10" borderId="20" xfId="2" applyFont="1" applyFill="1" applyBorder="1" applyAlignment="1">
      <alignment horizontal="center" vertical="center" wrapText="1" readingOrder="1"/>
    </xf>
    <xf numFmtId="0" fontId="23" fillId="10" borderId="48" xfId="2" applyFont="1" applyFill="1" applyBorder="1" applyAlignment="1">
      <alignment horizontal="center" vertical="center" wrapText="1" readingOrder="1"/>
    </xf>
    <xf numFmtId="0" fontId="23" fillId="10" borderId="49" xfId="2" applyFont="1" applyFill="1" applyBorder="1" applyAlignment="1">
      <alignment horizontal="center" vertical="center" wrapText="1" readingOrder="1"/>
    </xf>
    <xf numFmtId="0" fontId="28" fillId="10" borderId="18" xfId="2" applyFont="1" applyFill="1" applyBorder="1" applyAlignment="1">
      <alignment horizontal="center" vertical="center" wrapText="1" readingOrder="1"/>
    </xf>
    <xf numFmtId="0" fontId="28" fillId="10" borderId="20" xfId="2" applyFont="1" applyFill="1" applyBorder="1" applyAlignment="1">
      <alignment horizontal="center" vertical="center" wrapText="1" readingOrder="1"/>
    </xf>
    <xf numFmtId="0" fontId="28" fillId="10" borderId="48" xfId="2" applyFont="1" applyFill="1" applyBorder="1" applyAlignment="1">
      <alignment horizontal="center" vertical="center" wrapText="1" readingOrder="1"/>
    </xf>
    <xf numFmtId="0" fontId="28" fillId="10" borderId="49" xfId="2" applyFont="1" applyFill="1" applyBorder="1" applyAlignment="1">
      <alignment horizontal="center" vertical="center" wrapText="1" readingOrder="1"/>
    </xf>
    <xf numFmtId="0" fontId="28" fillId="10" borderId="21" xfId="2" applyFont="1" applyFill="1" applyBorder="1" applyAlignment="1">
      <alignment horizontal="center" vertical="center" wrapText="1" readingOrder="1"/>
    </xf>
    <xf numFmtId="0" fontId="28" fillId="10" borderId="0" xfId="2" applyFont="1" applyFill="1" applyBorder="1" applyAlignment="1">
      <alignment horizontal="center" vertical="center" wrapText="1" readingOrder="1"/>
    </xf>
    <xf numFmtId="0" fontId="28" fillId="10" borderId="32" xfId="2" applyFont="1" applyFill="1" applyBorder="1" applyAlignment="1">
      <alignment horizontal="center" vertical="center" wrapText="1" readingOrder="1"/>
    </xf>
    <xf numFmtId="8" fontId="24" fillId="10" borderId="56" xfId="2" applyNumberFormat="1" applyFont="1" applyFill="1" applyBorder="1" applyAlignment="1">
      <alignment horizontal="center" vertical="center" wrapText="1" readingOrder="1"/>
    </xf>
    <xf numFmtId="8" fontId="24" fillId="10" borderId="38" xfId="2" applyNumberFormat="1" applyFont="1" applyFill="1" applyBorder="1" applyAlignment="1">
      <alignment horizontal="center" vertical="center" wrapText="1" readingOrder="1"/>
    </xf>
    <xf numFmtId="8" fontId="24" fillId="10" borderId="44" xfId="2" applyNumberFormat="1" applyFont="1" applyFill="1" applyBorder="1" applyAlignment="1">
      <alignment horizontal="center" vertical="center" wrapText="1" readingOrder="1"/>
    </xf>
    <xf numFmtId="8" fontId="24" fillId="10" borderId="58" xfId="2" applyNumberFormat="1" applyFont="1" applyFill="1" applyBorder="1" applyAlignment="1">
      <alignment horizontal="center" vertical="center" wrapText="1" readingOrder="1"/>
    </xf>
    <xf numFmtId="8" fontId="24" fillId="10" borderId="48" xfId="2" applyNumberFormat="1" applyFont="1" applyFill="1" applyBorder="1" applyAlignment="1">
      <alignment horizontal="center" vertical="center" wrapText="1" readingOrder="1"/>
    </xf>
    <xf numFmtId="8" fontId="24" fillId="10" borderId="60" xfId="2" applyNumberFormat="1" applyFont="1" applyFill="1" applyBorder="1" applyAlignment="1">
      <alignment horizontal="center" vertical="center" wrapText="1" readingOrder="1"/>
    </xf>
    <xf numFmtId="164" fontId="24" fillId="10" borderId="55" xfId="2" applyNumberFormat="1" applyFont="1" applyFill="1" applyBorder="1" applyAlignment="1">
      <alignment horizontal="center" vertical="center" wrapText="1" readingOrder="1"/>
    </xf>
    <xf numFmtId="164" fontId="24" fillId="10" borderId="42" xfId="2" applyNumberFormat="1" applyFont="1" applyFill="1" applyBorder="1" applyAlignment="1">
      <alignment horizontal="center" vertical="center" wrapText="1" readingOrder="1"/>
    </xf>
    <xf numFmtId="0" fontId="24" fillId="12" borderId="37" xfId="2" applyFont="1" applyFill="1" applyBorder="1" applyAlignment="1">
      <alignment vertical="center" wrapText="1" readingOrder="1"/>
    </xf>
    <xf numFmtId="0" fontId="24" fillId="12" borderId="52" xfId="2" applyFont="1" applyFill="1" applyBorder="1" applyAlignment="1">
      <alignment vertical="center" wrapText="1" readingOrder="1"/>
    </xf>
    <xf numFmtId="0" fontId="24" fillId="12" borderId="38" xfId="2" applyFont="1" applyFill="1" applyBorder="1" applyAlignment="1">
      <alignment vertical="center" wrapText="1" readingOrder="1"/>
    </xf>
    <xf numFmtId="0" fontId="24" fillId="12" borderId="41" xfId="2" applyFont="1" applyFill="1" applyBorder="1" applyAlignment="1">
      <alignment vertical="center" wrapText="1" readingOrder="1"/>
    </xf>
    <xf numFmtId="0" fontId="24" fillId="12" borderId="54" xfId="2" applyFont="1" applyFill="1" applyBorder="1" applyAlignment="1">
      <alignment vertical="center" wrapText="1" readingOrder="1"/>
    </xf>
    <xf numFmtId="0" fontId="24" fillId="12" borderId="42" xfId="2" applyFont="1" applyFill="1" applyBorder="1" applyAlignment="1">
      <alignment vertical="center" wrapText="1" readingOrder="1"/>
    </xf>
    <xf numFmtId="0" fontId="24" fillId="10" borderId="39" xfId="2" applyFont="1" applyFill="1" applyBorder="1" applyAlignment="1">
      <alignment vertical="center" wrapText="1" readingOrder="1"/>
    </xf>
    <xf numFmtId="0" fontId="24" fillId="10" borderId="53" xfId="2" applyFont="1" applyFill="1" applyBorder="1" applyAlignment="1">
      <alignment vertical="center" wrapText="1" readingOrder="1"/>
    </xf>
    <xf numFmtId="0" fontId="24" fillId="10" borderId="40" xfId="2" applyFont="1" applyFill="1" applyBorder="1" applyAlignment="1">
      <alignment vertical="center" wrapText="1" readingOrder="1"/>
    </xf>
    <xf numFmtId="0" fontId="22" fillId="10" borderId="18" xfId="2" applyFont="1" applyFill="1" applyBorder="1" applyAlignment="1">
      <alignment horizontal="center" vertical="center" wrapText="1" readingOrder="1"/>
    </xf>
    <xf numFmtId="0" fontId="22" fillId="10" borderId="19" xfId="2" applyFont="1" applyFill="1" applyBorder="1" applyAlignment="1">
      <alignment horizontal="center" vertical="center" wrapText="1" readingOrder="1"/>
    </xf>
    <xf numFmtId="0" fontId="22" fillId="10" borderId="20" xfId="2" applyFont="1" applyFill="1" applyBorder="1" applyAlignment="1">
      <alignment horizontal="center" vertical="center" wrapText="1" readingOrder="1"/>
    </xf>
    <xf numFmtId="0" fontId="22" fillId="10" borderId="48" xfId="2" applyFont="1" applyFill="1" applyBorder="1" applyAlignment="1">
      <alignment horizontal="center" vertical="center" wrapText="1" readingOrder="1"/>
    </xf>
    <xf numFmtId="0" fontId="22" fillId="10" borderId="32" xfId="2" applyFont="1" applyFill="1" applyBorder="1" applyAlignment="1">
      <alignment horizontal="center" vertical="center" wrapText="1" readingOrder="1"/>
    </xf>
    <xf numFmtId="0" fontId="22" fillId="10" borderId="49" xfId="2" applyFont="1" applyFill="1" applyBorder="1" applyAlignment="1">
      <alignment horizontal="center" vertical="center" wrapText="1" readingOrder="1"/>
    </xf>
    <xf numFmtId="0" fontId="34" fillId="10" borderId="36" xfId="2" applyFont="1" applyFill="1" applyBorder="1" applyAlignment="1">
      <alignment horizontal="center" vertical="center" wrapText="1" readingOrder="1"/>
    </xf>
    <xf numFmtId="0" fontId="34" fillId="10" borderId="46" xfId="2" applyFont="1" applyFill="1" applyBorder="1" applyAlignment="1">
      <alignment horizontal="center" vertical="center" wrapText="1" readingOrder="1"/>
    </xf>
    <xf numFmtId="0" fontId="22" fillId="10" borderId="21" xfId="2" applyFont="1" applyFill="1" applyBorder="1" applyAlignment="1">
      <alignment horizontal="center" vertical="center" wrapText="1" readingOrder="1"/>
    </xf>
    <xf numFmtId="0" fontId="22" fillId="10" borderId="0" xfId="2" applyFont="1" applyFill="1" applyBorder="1" applyAlignment="1">
      <alignment horizontal="center" vertical="center" wrapText="1" readingOrder="1"/>
    </xf>
    <xf numFmtId="0" fontId="22" fillId="10" borderId="22" xfId="2" applyFont="1" applyFill="1" applyBorder="1" applyAlignment="1">
      <alignment horizontal="center" vertical="center" wrapText="1" readingOrder="1"/>
    </xf>
    <xf numFmtId="0" fontId="22" fillId="10" borderId="23" xfId="2" applyFont="1" applyFill="1" applyBorder="1" applyAlignment="1">
      <alignment horizontal="center" vertical="center" wrapText="1" readingOrder="1"/>
    </xf>
    <xf numFmtId="0" fontId="22" fillId="10" borderId="24" xfId="2" applyFont="1" applyFill="1" applyBorder="1" applyAlignment="1">
      <alignment horizontal="center" vertical="center" wrapText="1" readingOrder="1"/>
    </xf>
    <xf numFmtId="0" fontId="22" fillId="10" borderId="25" xfId="2" applyFont="1" applyFill="1" applyBorder="1" applyAlignment="1">
      <alignment horizontal="center" vertical="center" wrapText="1" readingOrder="1"/>
    </xf>
    <xf numFmtId="0" fontId="23" fillId="10" borderId="27" xfId="2" applyFont="1" applyFill="1" applyBorder="1" applyAlignment="1">
      <alignment horizontal="center" vertical="center" wrapText="1" readingOrder="1"/>
    </xf>
    <xf numFmtId="0" fontId="23" fillId="10" borderId="46" xfId="2" applyFont="1" applyFill="1" applyBorder="1" applyAlignment="1">
      <alignment horizontal="center" vertical="center" wrapText="1" readingOrder="1"/>
    </xf>
    <xf numFmtId="164" fontId="24" fillId="10" borderId="56" xfId="2" applyNumberFormat="1" applyFont="1" applyFill="1" applyBorder="1" applyAlignment="1">
      <alignment horizontal="center" vertical="center" wrapText="1" readingOrder="1"/>
    </xf>
    <xf numFmtId="164" fontId="24" fillId="10" borderId="38" xfId="2" applyNumberFormat="1" applyFont="1" applyFill="1" applyBorder="1" applyAlignment="1">
      <alignment horizontal="center" vertical="center" wrapText="1" readingOrder="1"/>
    </xf>
    <xf numFmtId="0" fontId="34" fillId="10" borderId="0" xfId="2" applyFont="1" applyFill="1" applyBorder="1" applyAlignment="1">
      <alignment horizontal="center" vertical="center" wrapText="1" readingOrder="1"/>
    </xf>
    <xf numFmtId="8" fontId="24" fillId="10" borderId="57" xfId="2" applyNumberFormat="1" applyFont="1" applyFill="1" applyBorder="1" applyAlignment="1">
      <alignment horizontal="center" vertical="center" wrapText="1" readingOrder="1"/>
    </xf>
    <xf numFmtId="8" fontId="24" fillId="10" borderId="40" xfId="2" applyNumberFormat="1" applyFont="1" applyFill="1" applyBorder="1" applyAlignment="1">
      <alignment horizontal="center" vertical="center" wrapText="1" readingOrder="1"/>
    </xf>
    <xf numFmtId="8" fontId="24" fillId="10" borderId="21" xfId="2" applyNumberFormat="1" applyFont="1" applyFill="1" applyBorder="1" applyAlignment="1">
      <alignment horizontal="center" vertical="center" wrapText="1" readingOrder="1"/>
    </xf>
    <xf numFmtId="8" fontId="24" fillId="10" borderId="59" xfId="2" applyNumberFormat="1" applyFont="1" applyFill="1" applyBorder="1" applyAlignment="1">
      <alignment horizontal="center" vertical="center" wrapText="1" readingOrder="1"/>
    </xf>
    <xf numFmtId="164" fontId="24" fillId="10" borderId="57" xfId="2" applyNumberFormat="1" applyFont="1" applyFill="1" applyBorder="1" applyAlignment="1">
      <alignment horizontal="center" vertical="center" wrapText="1" readingOrder="1"/>
    </xf>
    <xf numFmtId="164" fontId="24" fillId="10" borderId="40" xfId="2" applyNumberFormat="1" applyFont="1" applyFill="1" applyBorder="1" applyAlignment="1">
      <alignment horizontal="center" vertical="center" wrapText="1" readingOrder="1"/>
    </xf>
    <xf numFmtId="6" fontId="24" fillId="10" borderId="1" xfId="2" applyNumberFormat="1" applyFont="1" applyFill="1" applyBorder="1" applyAlignment="1">
      <alignment horizontal="center" vertical="center" wrapText="1" readingOrder="1"/>
    </xf>
    <xf numFmtId="6" fontId="24" fillId="10" borderId="65" xfId="2" applyNumberFormat="1" applyFont="1" applyFill="1" applyBorder="1" applyAlignment="1">
      <alignment horizontal="center" vertical="center" wrapText="1" readingOrder="1"/>
    </xf>
    <xf numFmtId="6" fontId="24" fillId="10" borderId="67" xfId="2" applyNumberFormat="1" applyFont="1" applyFill="1" applyBorder="1" applyAlignment="1">
      <alignment horizontal="center" vertical="center" wrapText="1" readingOrder="1"/>
    </xf>
    <xf numFmtId="6" fontId="24" fillId="10" borderId="68" xfId="2" applyNumberFormat="1" applyFont="1" applyFill="1" applyBorder="1" applyAlignment="1">
      <alignment horizontal="center" vertical="center" wrapText="1" readingOrder="1"/>
    </xf>
    <xf numFmtId="6" fontId="24" fillId="10" borderId="62" xfId="2" applyNumberFormat="1" applyFont="1" applyFill="1" applyBorder="1" applyAlignment="1">
      <alignment horizontal="center" vertical="center" wrapText="1" readingOrder="1"/>
    </xf>
    <xf numFmtId="6" fontId="24" fillId="10" borderId="63" xfId="2" applyNumberFormat="1" applyFont="1" applyFill="1" applyBorder="1" applyAlignment="1">
      <alignment horizontal="center" vertical="center" wrapText="1" readingOrder="1"/>
    </xf>
    <xf numFmtId="8" fontId="24" fillId="10" borderId="1" xfId="2" applyNumberFormat="1" applyFont="1" applyFill="1" applyBorder="1" applyAlignment="1">
      <alignment horizontal="center" vertical="center" wrapText="1" readingOrder="1"/>
    </xf>
    <xf numFmtId="8" fontId="24" fillId="10" borderId="67" xfId="2" applyNumberFormat="1" applyFont="1" applyFill="1" applyBorder="1" applyAlignment="1">
      <alignment horizontal="center" vertical="center" wrapText="1" readingOrder="1"/>
    </xf>
    <xf numFmtId="0" fontId="34" fillId="10" borderId="21" xfId="2" applyFont="1" applyFill="1" applyBorder="1" applyAlignment="1">
      <alignment horizontal="center" vertical="center" wrapText="1" readingOrder="1"/>
    </xf>
    <xf numFmtId="0" fontId="34" fillId="10" borderId="22" xfId="2" applyFont="1" applyFill="1" applyBorder="1" applyAlignment="1">
      <alignment horizontal="center" vertical="center" wrapText="1" readingOrder="1"/>
    </xf>
    <xf numFmtId="0" fontId="35" fillId="11" borderId="21" xfId="2" applyFont="1" applyFill="1" applyBorder="1" applyAlignment="1">
      <alignment horizontal="center" vertical="center" wrapText="1"/>
    </xf>
    <xf numFmtId="0" fontId="35" fillId="11" borderId="22" xfId="2" applyFont="1" applyFill="1" applyBorder="1" applyAlignment="1">
      <alignment horizontal="center" vertical="center" wrapText="1"/>
    </xf>
    <xf numFmtId="0" fontId="35" fillId="11" borderId="0" xfId="2" applyFont="1" applyFill="1" applyBorder="1" applyAlignment="1">
      <alignment horizontal="center" vertical="center" wrapText="1"/>
    </xf>
    <xf numFmtId="0" fontId="25" fillId="13" borderId="29" xfId="2" applyFont="1" applyFill="1" applyBorder="1" applyAlignment="1">
      <alignment horizontal="center" vertical="center" textRotation="180" readingOrder="1"/>
    </xf>
    <xf numFmtId="0" fontId="25" fillId="13" borderId="0" xfId="2" applyFont="1" applyFill="1" applyBorder="1" applyAlignment="1">
      <alignment horizontal="center" vertical="center" textRotation="180" readingOrder="1"/>
    </xf>
    <xf numFmtId="0" fontId="25" fillId="13" borderId="32" xfId="2" applyFont="1" applyFill="1" applyBorder="1" applyAlignment="1">
      <alignment horizontal="center" vertical="center" textRotation="180" readingOrder="1"/>
    </xf>
    <xf numFmtId="8" fontId="25" fillId="13" borderId="43" xfId="2" applyNumberFormat="1" applyFont="1" applyFill="1" applyBorder="1" applyAlignment="1">
      <alignment horizontal="center" vertical="center" wrapText="1" readingOrder="1"/>
    </xf>
    <xf numFmtId="8" fontId="25" fillId="13" borderId="84" xfId="2" applyNumberFormat="1" applyFont="1" applyFill="1" applyBorder="1" applyAlignment="1">
      <alignment horizontal="center" vertical="center" wrapText="1" readingOrder="1"/>
    </xf>
    <xf numFmtId="8" fontId="25" fillId="13" borderId="47" xfId="2" applyNumberFormat="1" applyFont="1" applyFill="1" applyBorder="1" applyAlignment="1">
      <alignment horizontal="center" vertical="center" wrapText="1" readingOrder="1"/>
    </xf>
    <xf numFmtId="8" fontId="24" fillId="10" borderId="62" xfId="2" applyNumberFormat="1" applyFont="1" applyFill="1" applyBorder="1" applyAlignment="1">
      <alignment horizontal="center" vertical="center" wrapText="1" readingOrder="1"/>
    </xf>
    <xf numFmtId="0" fontId="24" fillId="12" borderId="64" xfId="2" applyFont="1" applyFill="1" applyBorder="1" applyAlignment="1">
      <alignment horizontal="center" vertical="center" wrapText="1" readingOrder="1"/>
    </xf>
    <xf numFmtId="0" fontId="24" fillId="12" borderId="1" xfId="2" applyFont="1" applyFill="1" applyBorder="1" applyAlignment="1">
      <alignment horizontal="center" vertical="center" wrapText="1" readingOrder="1"/>
    </xf>
    <xf numFmtId="0" fontId="24" fillId="10" borderId="64" xfId="2" applyFont="1" applyFill="1" applyBorder="1" applyAlignment="1">
      <alignment horizontal="center" vertical="center" wrapText="1" readingOrder="1"/>
    </xf>
    <xf numFmtId="0" fontId="24" fillId="10" borderId="1" xfId="2" applyFont="1" applyFill="1" applyBorder="1" applyAlignment="1">
      <alignment horizontal="center" vertical="center" wrapText="1" readingOrder="1"/>
    </xf>
    <xf numFmtId="0" fontId="24" fillId="10" borderId="18" xfId="2" applyFont="1" applyFill="1" applyBorder="1" applyAlignment="1">
      <alignment horizontal="center" vertical="center" wrapText="1" readingOrder="1"/>
    </xf>
    <xf numFmtId="0" fontId="24" fillId="10" borderId="20" xfId="2" applyFont="1" applyFill="1" applyBorder="1" applyAlignment="1">
      <alignment horizontal="center" vertical="center" wrapText="1" readingOrder="1"/>
    </xf>
    <xf numFmtId="0" fontId="24" fillId="12" borderId="61" xfId="2" applyFont="1" applyFill="1" applyBorder="1" applyAlignment="1">
      <alignment horizontal="center" vertical="center" wrapText="1" readingOrder="1"/>
    </xf>
    <xf numFmtId="0" fontId="24" fillId="12" borderId="62" xfId="2" applyFont="1" applyFill="1" applyBorder="1" applyAlignment="1">
      <alignment horizontal="center" vertical="center" wrapText="1" readingOrder="1"/>
    </xf>
    <xf numFmtId="0" fontId="24" fillId="12" borderId="66" xfId="2" applyFont="1" applyFill="1" applyBorder="1" applyAlignment="1">
      <alignment horizontal="center" vertical="center" wrapText="1" readingOrder="1"/>
    </xf>
    <xf numFmtId="0" fontId="24" fillId="12" borderId="67" xfId="2" applyFont="1" applyFill="1" applyBorder="1" applyAlignment="1">
      <alignment horizontal="center" vertical="center" wrapText="1" readingOrder="1"/>
    </xf>
    <xf numFmtId="49" fontId="3" fillId="2" borderId="0" xfId="0" applyNumberFormat="1" applyFont="1" applyFill="1" applyAlignment="1">
      <alignment horizontal="center" vertical="center"/>
    </xf>
    <xf numFmtId="49" fontId="3" fillId="6" borderId="0" xfId="0" applyNumberFormat="1" applyFont="1" applyFill="1" applyAlignment="1">
      <alignment horizontal="center" vertical="center"/>
    </xf>
    <xf numFmtId="0" fontId="0" fillId="0" borderId="0" xfId="0" applyBorder="1" applyAlignment="1">
      <alignment horizontal="center"/>
    </xf>
    <xf numFmtId="3" fontId="7" fillId="2" borderId="3" xfId="2" applyNumberFormat="1" applyFont="1" applyFill="1" applyBorder="1" applyAlignment="1" applyProtection="1">
      <alignment horizontal="center" vertical="center"/>
    </xf>
    <xf numFmtId="3" fontId="7" fillId="2" borderId="5" xfId="2" applyNumberFormat="1" applyFont="1" applyFill="1" applyBorder="1" applyAlignment="1" applyProtection="1">
      <alignment horizontal="center" vertical="center"/>
    </xf>
    <xf numFmtId="3" fontId="7" fillId="2" borderId="11" xfId="2" applyNumberFormat="1" applyFont="1" applyFill="1" applyBorder="1" applyAlignment="1" applyProtection="1">
      <alignment horizontal="center" vertical="center"/>
    </xf>
    <xf numFmtId="3" fontId="7" fillId="2" borderId="12" xfId="2" applyNumberFormat="1" applyFont="1" applyFill="1" applyBorder="1" applyAlignment="1" applyProtection="1">
      <alignment horizontal="center" vertical="center"/>
    </xf>
    <xf numFmtId="0" fontId="0" fillId="7" borderId="2" xfId="0" applyFill="1" applyBorder="1"/>
    <xf numFmtId="49" fontId="3" fillId="7" borderId="16" xfId="0" applyNumberFormat="1" applyFont="1" applyFill="1" applyBorder="1" applyAlignment="1">
      <alignment vertical="center"/>
    </xf>
    <xf numFmtId="49" fontId="3" fillId="7" borderId="0" xfId="0" applyNumberFormat="1" applyFont="1" applyFill="1" applyBorder="1" applyAlignment="1">
      <alignment vertical="center"/>
    </xf>
    <xf numFmtId="3" fontId="6" fillId="8" borderId="13" xfId="2" applyNumberFormat="1" applyFont="1" applyFill="1" applyBorder="1" applyAlignment="1" applyProtection="1">
      <alignment vertical="center"/>
    </xf>
    <xf numFmtId="3" fontId="6" fillId="8" borderId="10" xfId="2" applyNumberFormat="1" applyFont="1" applyFill="1" applyBorder="1" applyAlignment="1" applyProtection="1">
      <alignment vertical="center"/>
    </xf>
    <xf numFmtId="3" fontId="6" fillId="8" borderId="0" xfId="2" applyNumberFormat="1" applyFont="1" applyFill="1" applyBorder="1" applyAlignment="1" applyProtection="1">
      <alignment vertical="center"/>
    </xf>
    <xf numFmtId="3" fontId="6" fillId="8" borderId="14" xfId="2" applyNumberFormat="1" applyFont="1" applyFill="1" applyBorder="1" applyAlignment="1" applyProtection="1">
      <alignment vertical="center"/>
    </xf>
    <xf numFmtId="3" fontId="12" fillId="7" borderId="7" xfId="2" applyNumberFormat="1" applyFont="1" applyFill="1" applyBorder="1" applyProtection="1">
      <protection locked="0"/>
    </xf>
    <xf numFmtId="3" fontId="12" fillId="7" borderId="5" xfId="2" applyNumberFormat="1" applyFont="1" applyFill="1" applyBorder="1" applyProtection="1">
      <protection locked="0"/>
    </xf>
    <xf numFmtId="3" fontId="12" fillId="7" borderId="5" xfId="2" applyNumberFormat="1" applyFont="1" applyFill="1" applyBorder="1" applyProtection="1"/>
    <xf numFmtId="0" fontId="39" fillId="5" borderId="85" xfId="2" applyFont="1" applyFill="1" applyBorder="1" applyAlignment="1">
      <alignment horizontal="center" vertical="center" wrapText="1" readingOrder="1"/>
    </xf>
    <xf numFmtId="0" fontId="39" fillId="5" borderId="86" xfId="2" applyFont="1" applyFill="1" applyBorder="1" applyAlignment="1">
      <alignment horizontal="center" vertical="center" wrapText="1" readingOrder="1"/>
    </xf>
    <xf numFmtId="0" fontId="39" fillId="5" borderId="87" xfId="2" applyFont="1" applyFill="1" applyBorder="1" applyAlignment="1">
      <alignment horizontal="center" vertical="center" wrapText="1" readingOrder="1"/>
    </xf>
    <xf numFmtId="0" fontId="40" fillId="0" borderId="0" xfId="2" applyFont="1" applyFill="1" applyBorder="1" applyAlignment="1">
      <alignment horizontal="center" vertical="center" wrapText="1" readingOrder="1"/>
    </xf>
    <xf numFmtId="3" fontId="41" fillId="14" borderId="0" xfId="2" applyNumberFormat="1" applyFont="1" applyFill="1" applyBorder="1" applyProtection="1"/>
    <xf numFmtId="3" fontId="42" fillId="15" borderId="0" xfId="2" applyNumberFormat="1" applyFont="1" applyFill="1" applyBorder="1" applyProtection="1"/>
    <xf numFmtId="3" fontId="42" fillId="15" borderId="14" xfId="2" applyNumberFormat="1" applyFont="1" applyFill="1" applyBorder="1" applyProtection="1"/>
    <xf numFmtId="3" fontId="43" fillId="15" borderId="0" xfId="2" applyNumberFormat="1" applyFont="1" applyFill="1" applyBorder="1" applyAlignment="1" applyProtection="1">
      <alignment horizontal="left" vertical="center"/>
      <protection locked="0"/>
    </xf>
    <xf numFmtId="0" fontId="10" fillId="7" borderId="0" xfId="0" applyFont="1" applyFill="1" applyAlignment="1" applyProtection="1">
      <alignment horizontal="left" vertical="top" wrapText="1"/>
    </xf>
  </cellXfs>
  <cellStyles count="6">
    <cellStyle name="Normal" xfId="0" builtinId="0"/>
    <cellStyle name="Normal 6" xfId="2" xr:uid="{F539CF45-1358-0841-92AD-F64AD1B0F097}"/>
    <cellStyle name="Procent" xfId="1" builtinId="5"/>
    <cellStyle name="Procent 2" xfId="5" xr:uid="{BBEC8B86-42F3-914B-865E-E02B95F23F30}"/>
    <cellStyle name="Tusental" xfId="3" builtinId="3"/>
    <cellStyle name="Valuta 2" xfId="4" xr:uid="{333FF192-1FDF-7F4C-8BD2-37B2888F21E4}"/>
  </cellStyles>
  <dxfs count="0"/>
  <tableStyles count="0" defaultTableStyle="TableStyleMedium2" defaultPivotStyle="PivotStyleLight16"/>
  <colors>
    <mruColors>
      <color rgb="FF36D240"/>
      <color rgb="FFFE7F0D"/>
      <color rgb="FF1C739E"/>
      <color rgb="FF5090B4"/>
      <color rgb="FF00EF77"/>
      <color rgb="FFFAFEFE"/>
      <color rgb="FF4141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101601</xdr:rowOff>
    </xdr:from>
    <xdr:to>
      <xdr:col>3</xdr:col>
      <xdr:colOff>304801</xdr:colOff>
      <xdr:row>3</xdr:row>
      <xdr:rowOff>114301</xdr:rowOff>
    </xdr:to>
    <xdr:pic>
      <xdr:nvPicPr>
        <xdr:cNvPr id="2" name="Bildobjekt 1">
          <a:extLst>
            <a:ext uri="{FF2B5EF4-FFF2-40B4-BE49-F238E27FC236}">
              <a16:creationId xmlns:a16="http://schemas.microsoft.com/office/drawing/2014/main" id="{7F33C416-B44F-E845-B6DC-DEEFF2DD789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1"/>
          <a:ext cx="1955801" cy="419100"/>
        </a:xfrm>
        <a:prstGeom prst="rect">
          <a:avLst/>
        </a:prstGeom>
      </xdr:spPr>
    </xdr:pic>
    <xdr:clientData/>
  </xdr:twoCellAnchor>
  <xdr:twoCellAnchor editAs="oneCell">
    <xdr:from>
      <xdr:col>1</xdr:col>
      <xdr:colOff>0</xdr:colOff>
      <xdr:row>1</xdr:row>
      <xdr:rowOff>101601</xdr:rowOff>
    </xdr:from>
    <xdr:to>
      <xdr:col>3</xdr:col>
      <xdr:colOff>304801</xdr:colOff>
      <xdr:row>3</xdr:row>
      <xdr:rowOff>114301</xdr:rowOff>
    </xdr:to>
    <xdr:pic>
      <xdr:nvPicPr>
        <xdr:cNvPr id="3" name="Bildobjekt 2">
          <a:extLst>
            <a:ext uri="{FF2B5EF4-FFF2-40B4-BE49-F238E27FC236}">
              <a16:creationId xmlns:a16="http://schemas.microsoft.com/office/drawing/2014/main" id="{58BAFC1F-D439-CA41-8CE9-8E0A8847FF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1"/>
          <a:ext cx="1955801" cy="419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101601</xdr:rowOff>
    </xdr:from>
    <xdr:to>
      <xdr:col>3</xdr:col>
      <xdr:colOff>304801</xdr:colOff>
      <xdr:row>3</xdr:row>
      <xdr:rowOff>114301</xdr:rowOff>
    </xdr:to>
    <xdr:pic>
      <xdr:nvPicPr>
        <xdr:cNvPr id="2" name="Bildobjekt 1">
          <a:extLst>
            <a:ext uri="{FF2B5EF4-FFF2-40B4-BE49-F238E27FC236}">
              <a16:creationId xmlns:a16="http://schemas.microsoft.com/office/drawing/2014/main" id="{AEDA0B49-20DB-1E43-ABD1-74547CEC55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1"/>
          <a:ext cx="1955801" cy="419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101601</xdr:rowOff>
    </xdr:from>
    <xdr:to>
      <xdr:col>3</xdr:col>
      <xdr:colOff>304801</xdr:colOff>
      <xdr:row>3</xdr:row>
      <xdr:rowOff>114301</xdr:rowOff>
    </xdr:to>
    <xdr:pic>
      <xdr:nvPicPr>
        <xdr:cNvPr id="7" name="Bildobjekt 6">
          <a:extLst>
            <a:ext uri="{FF2B5EF4-FFF2-40B4-BE49-F238E27FC236}">
              <a16:creationId xmlns:a16="http://schemas.microsoft.com/office/drawing/2014/main" id="{6BAF11C4-8110-F64D-8E7E-0745FA18D6C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1"/>
          <a:ext cx="1955801" cy="419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101601</xdr:rowOff>
    </xdr:from>
    <xdr:to>
      <xdr:col>3</xdr:col>
      <xdr:colOff>304801</xdr:colOff>
      <xdr:row>3</xdr:row>
      <xdr:rowOff>114301</xdr:rowOff>
    </xdr:to>
    <xdr:pic>
      <xdr:nvPicPr>
        <xdr:cNvPr id="2" name="Bildobjekt 1">
          <a:extLst>
            <a:ext uri="{FF2B5EF4-FFF2-40B4-BE49-F238E27FC236}">
              <a16:creationId xmlns:a16="http://schemas.microsoft.com/office/drawing/2014/main" id="{5366578D-5186-0C4E-8F21-BAEDDFC7AB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1"/>
          <a:ext cx="1955801" cy="4191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101601</xdr:rowOff>
    </xdr:from>
    <xdr:to>
      <xdr:col>3</xdr:col>
      <xdr:colOff>304801</xdr:colOff>
      <xdr:row>3</xdr:row>
      <xdr:rowOff>114301</xdr:rowOff>
    </xdr:to>
    <xdr:pic>
      <xdr:nvPicPr>
        <xdr:cNvPr id="2" name="Bildobjekt 1">
          <a:extLst>
            <a:ext uri="{FF2B5EF4-FFF2-40B4-BE49-F238E27FC236}">
              <a16:creationId xmlns:a16="http://schemas.microsoft.com/office/drawing/2014/main" id="{FBACCA6D-C400-5244-8382-47DAB15A84C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1"/>
          <a:ext cx="1955801" cy="4191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101601</xdr:rowOff>
    </xdr:from>
    <xdr:to>
      <xdr:col>3</xdr:col>
      <xdr:colOff>304801</xdr:colOff>
      <xdr:row>3</xdr:row>
      <xdr:rowOff>114301</xdr:rowOff>
    </xdr:to>
    <xdr:pic>
      <xdr:nvPicPr>
        <xdr:cNvPr id="2" name="Bildobjekt 1">
          <a:extLst>
            <a:ext uri="{FF2B5EF4-FFF2-40B4-BE49-F238E27FC236}">
              <a16:creationId xmlns:a16="http://schemas.microsoft.com/office/drawing/2014/main" id="{D60BC869-D75C-1142-95B9-7DF218B490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1"/>
          <a:ext cx="1955801" cy="4191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101601</xdr:rowOff>
    </xdr:from>
    <xdr:to>
      <xdr:col>3</xdr:col>
      <xdr:colOff>304801</xdr:colOff>
      <xdr:row>3</xdr:row>
      <xdr:rowOff>114301</xdr:rowOff>
    </xdr:to>
    <xdr:pic>
      <xdr:nvPicPr>
        <xdr:cNvPr id="2" name="Bildobjekt 1">
          <a:extLst>
            <a:ext uri="{FF2B5EF4-FFF2-40B4-BE49-F238E27FC236}">
              <a16:creationId xmlns:a16="http://schemas.microsoft.com/office/drawing/2014/main" id="{1BD65C34-A4E3-D041-880A-B911A126A2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1"/>
          <a:ext cx="1955801" cy="419100"/>
        </a:xfrm>
        <a:prstGeom prst="rect">
          <a:avLst/>
        </a:prstGeom>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88C11-97B6-8C47-AADD-0D70AB9BDF77}">
  <sheetPr codeName="Blad1"/>
  <dimension ref="A1:U27"/>
  <sheetViews>
    <sheetView tabSelected="1" workbookViewId="0"/>
  </sheetViews>
  <sheetFormatPr baseColWidth="10" defaultRowHeight="16" customHeight="1"/>
  <cols>
    <col min="1" max="16384" width="10.83203125" style="6"/>
  </cols>
  <sheetData>
    <row r="1" spans="1:21" ht="16" customHeight="1">
      <c r="B1" s="1"/>
      <c r="C1" s="1"/>
      <c r="D1" s="1"/>
      <c r="E1" s="1"/>
      <c r="F1" s="1"/>
      <c r="G1" s="1"/>
      <c r="H1" s="1"/>
      <c r="I1" s="1"/>
      <c r="J1" s="1"/>
      <c r="K1" s="1"/>
      <c r="L1" s="1"/>
      <c r="M1" s="1"/>
      <c r="N1" s="1"/>
      <c r="O1" s="1"/>
      <c r="P1" s="1"/>
      <c r="Q1" s="1"/>
      <c r="R1" s="1"/>
      <c r="S1" s="1"/>
      <c r="T1" s="4"/>
    </row>
    <row r="2" spans="1:21" ht="16" customHeight="1">
      <c r="B2" s="88"/>
      <c r="C2" s="88"/>
      <c r="D2" s="88"/>
      <c r="E2" s="1"/>
      <c r="F2" s="1"/>
      <c r="G2" s="1"/>
      <c r="H2" s="1"/>
      <c r="I2" s="1"/>
      <c r="J2" s="1"/>
      <c r="K2" s="1"/>
      <c r="L2" s="1"/>
      <c r="M2" s="1"/>
      <c r="N2" s="1"/>
      <c r="O2" s="1"/>
      <c r="P2" s="1"/>
      <c r="Q2" s="1"/>
      <c r="R2" s="1"/>
      <c r="S2" s="1"/>
      <c r="T2" s="4"/>
    </row>
    <row r="3" spans="1:21" ht="16" customHeight="1">
      <c r="B3" s="88"/>
      <c r="C3" s="88"/>
      <c r="D3" s="88"/>
      <c r="E3" s="1"/>
      <c r="F3" s="1"/>
      <c r="G3" s="1"/>
      <c r="H3" s="1"/>
      <c r="I3" s="1"/>
      <c r="J3" s="1"/>
      <c r="K3" s="1"/>
      <c r="L3" s="1"/>
      <c r="M3" s="1"/>
      <c r="N3" s="1"/>
      <c r="O3" s="1"/>
      <c r="P3" s="1"/>
      <c r="Q3" s="1"/>
      <c r="R3" s="1"/>
      <c r="S3" s="1"/>
      <c r="T3" s="4"/>
    </row>
    <row r="4" spans="1:21" ht="16" customHeight="1">
      <c r="B4" s="88"/>
      <c r="C4" s="88"/>
      <c r="D4" s="88"/>
      <c r="E4" s="1"/>
      <c r="F4" s="1"/>
      <c r="G4" s="1"/>
      <c r="H4" s="1"/>
      <c r="I4" s="1"/>
      <c r="J4" s="1"/>
      <c r="K4" s="1"/>
      <c r="L4" s="1"/>
      <c r="M4" s="1"/>
      <c r="N4" s="1"/>
      <c r="O4" s="1"/>
      <c r="P4" s="1"/>
      <c r="Q4" s="1"/>
      <c r="R4" s="1"/>
      <c r="S4" s="1"/>
      <c r="T4" s="4"/>
    </row>
    <row r="5" spans="1:21" ht="16" customHeight="1">
      <c r="B5" s="1"/>
      <c r="C5" s="1"/>
      <c r="D5" s="1"/>
      <c r="E5" s="1"/>
      <c r="F5" s="1"/>
      <c r="G5" s="1"/>
      <c r="H5" s="1"/>
      <c r="I5" s="1"/>
      <c r="J5" s="1"/>
      <c r="K5" s="1"/>
      <c r="L5" s="1"/>
      <c r="M5" s="1"/>
      <c r="N5" s="1"/>
      <c r="O5" s="1"/>
      <c r="P5" s="1"/>
      <c r="Q5" s="1"/>
      <c r="R5" s="1"/>
      <c r="S5" s="1"/>
      <c r="T5" s="4"/>
    </row>
    <row r="6" spans="1:21" ht="16" customHeight="1">
      <c r="A6" s="7"/>
      <c r="B6" s="89" t="s">
        <v>0</v>
      </c>
      <c r="C6" s="89"/>
      <c r="D6" s="91" t="s">
        <v>1</v>
      </c>
      <c r="E6" s="91"/>
      <c r="F6" s="91" t="s">
        <v>123</v>
      </c>
      <c r="G6" s="91"/>
      <c r="H6" s="91"/>
      <c r="I6" s="91"/>
      <c r="J6" s="91"/>
      <c r="K6" s="91"/>
      <c r="L6" s="91"/>
      <c r="M6" s="91"/>
      <c r="N6" s="73"/>
      <c r="O6" s="73"/>
      <c r="P6" s="73"/>
      <c r="Q6" s="73"/>
      <c r="R6" s="73"/>
      <c r="S6" s="73"/>
      <c r="T6" s="73"/>
      <c r="U6" s="73"/>
    </row>
    <row r="7" spans="1:21" ht="16" customHeight="1">
      <c r="A7" s="7"/>
      <c r="B7" s="90"/>
      <c r="C7" s="90"/>
      <c r="D7" s="92"/>
      <c r="E7" s="92"/>
      <c r="F7" s="92"/>
      <c r="G7" s="92"/>
      <c r="H7" s="92"/>
      <c r="I7" s="92"/>
      <c r="J7" s="92"/>
      <c r="K7" s="92"/>
      <c r="L7" s="92"/>
      <c r="M7" s="92"/>
      <c r="N7" s="74"/>
      <c r="O7" s="74"/>
      <c r="P7" s="74"/>
      <c r="Q7" s="74"/>
      <c r="R7" s="74"/>
      <c r="S7" s="74"/>
      <c r="T7" s="74"/>
      <c r="U7" s="74"/>
    </row>
    <row r="8" spans="1:21" ht="16" customHeight="1">
      <c r="A8" s="7"/>
      <c r="B8" s="90"/>
      <c r="C8" s="90"/>
      <c r="D8" s="92"/>
      <c r="E8" s="92"/>
      <c r="F8" s="92"/>
      <c r="G8" s="92"/>
      <c r="H8" s="92"/>
      <c r="I8" s="92"/>
      <c r="J8" s="92"/>
      <c r="K8" s="92"/>
      <c r="L8" s="92"/>
      <c r="M8" s="92"/>
      <c r="N8" s="74"/>
      <c r="O8" s="74"/>
      <c r="P8" s="74"/>
      <c r="Q8" s="74"/>
      <c r="R8" s="74"/>
      <c r="S8" s="74"/>
      <c r="T8" s="74"/>
      <c r="U8" s="74"/>
    </row>
    <row r="9" spans="1:21" ht="16" customHeight="1">
      <c r="A9" s="8"/>
      <c r="B9" s="8"/>
      <c r="C9" s="8"/>
      <c r="D9" s="8"/>
      <c r="E9" s="8"/>
      <c r="F9" s="8"/>
      <c r="G9" s="8"/>
      <c r="H9" s="8"/>
      <c r="I9" s="8"/>
      <c r="J9" s="8"/>
      <c r="K9" s="8"/>
      <c r="L9" s="9"/>
      <c r="M9" s="8"/>
      <c r="N9" s="8"/>
      <c r="O9" s="10"/>
      <c r="P9" s="10"/>
      <c r="Q9" s="10"/>
      <c r="R9" s="10"/>
      <c r="S9" s="10"/>
      <c r="T9" s="10"/>
    </row>
    <row r="10" spans="1:21" ht="16" customHeight="1">
      <c r="A10" s="8"/>
      <c r="B10" s="8"/>
      <c r="C10" s="8"/>
      <c r="D10" s="8"/>
      <c r="E10" s="8"/>
      <c r="F10" s="8"/>
      <c r="G10" s="8"/>
      <c r="H10" s="8"/>
      <c r="I10" s="8"/>
      <c r="J10" s="8"/>
      <c r="K10" s="8"/>
      <c r="L10" s="9"/>
      <c r="M10" s="8"/>
      <c r="N10" s="8"/>
      <c r="O10" s="10"/>
      <c r="P10" s="10"/>
      <c r="Q10" s="10"/>
      <c r="R10" s="10"/>
      <c r="S10" s="10"/>
      <c r="T10" s="10"/>
    </row>
    <row r="11" spans="1:21" ht="16" customHeight="1">
      <c r="A11" s="8"/>
      <c r="B11" s="8"/>
      <c r="C11" s="8"/>
      <c r="D11" s="10"/>
      <c r="E11" s="10"/>
      <c r="F11" s="10"/>
      <c r="G11" s="10"/>
      <c r="H11" s="10"/>
      <c r="I11" s="10"/>
      <c r="J11" s="10"/>
      <c r="K11" s="10"/>
      <c r="L11" s="10"/>
      <c r="M11" s="10"/>
      <c r="N11" s="10"/>
      <c r="O11" s="10"/>
      <c r="P11" s="10"/>
      <c r="Q11" s="10"/>
      <c r="R11" s="10"/>
      <c r="S11" s="10"/>
      <c r="T11" s="10"/>
    </row>
    <row r="12" spans="1:21" ht="16" customHeight="1">
      <c r="A12" s="10"/>
      <c r="B12" s="10"/>
      <c r="C12" s="94" t="s">
        <v>60</v>
      </c>
      <c r="D12" s="94"/>
      <c r="E12" s="94"/>
      <c r="F12" s="94"/>
      <c r="G12" s="10"/>
      <c r="H12" s="10"/>
      <c r="I12" s="10"/>
      <c r="J12" s="10"/>
      <c r="K12" s="10"/>
      <c r="L12" s="10"/>
      <c r="M12" s="10"/>
      <c r="N12" s="10"/>
      <c r="O12" s="10"/>
      <c r="P12" s="10"/>
      <c r="Q12" s="10"/>
      <c r="R12" s="10"/>
      <c r="S12" s="10"/>
      <c r="T12" s="10"/>
    </row>
    <row r="13" spans="1:21" ht="16" customHeight="1">
      <c r="A13" s="10"/>
      <c r="B13" s="10"/>
      <c r="C13" s="94"/>
      <c r="D13" s="94"/>
      <c r="E13" s="94"/>
      <c r="F13" s="94"/>
      <c r="G13" s="17"/>
      <c r="H13" s="17"/>
      <c r="I13" s="17"/>
      <c r="J13" s="17"/>
      <c r="K13" s="17"/>
      <c r="L13" s="17"/>
      <c r="M13" s="17"/>
      <c r="N13" s="10"/>
      <c r="O13" s="10"/>
      <c r="P13" s="10"/>
      <c r="Q13" s="10"/>
      <c r="R13" s="10"/>
      <c r="S13" s="10"/>
      <c r="T13" s="10"/>
    </row>
    <row r="14" spans="1:21" ht="16" customHeight="1">
      <c r="A14" s="10"/>
      <c r="B14" s="10"/>
      <c r="C14" s="94"/>
      <c r="D14" s="94"/>
      <c r="E14" s="94"/>
      <c r="F14" s="94"/>
      <c r="G14" s="17"/>
      <c r="H14" s="17"/>
      <c r="I14" s="17"/>
      <c r="J14" s="17"/>
      <c r="K14" s="17"/>
      <c r="L14" s="17"/>
      <c r="M14" s="17"/>
      <c r="N14" s="10"/>
      <c r="O14" s="10"/>
      <c r="P14" s="10"/>
      <c r="Q14" s="10"/>
      <c r="R14" s="10"/>
      <c r="S14" s="10"/>
      <c r="T14" s="10"/>
    </row>
    <row r="15" spans="1:21" ht="16" customHeight="1">
      <c r="A15" s="10"/>
      <c r="B15" s="10"/>
      <c r="C15" s="10"/>
      <c r="E15" s="10"/>
      <c r="F15" s="10"/>
      <c r="G15" s="10"/>
      <c r="H15" s="10"/>
      <c r="I15" s="10"/>
      <c r="J15" s="10"/>
      <c r="K15" s="10"/>
      <c r="L15" s="10"/>
      <c r="M15" s="10"/>
      <c r="N15" s="10"/>
      <c r="O15" s="10"/>
      <c r="P15" s="10"/>
      <c r="Q15" s="10"/>
      <c r="R15" s="10"/>
      <c r="S15" s="10"/>
      <c r="T15" s="10"/>
    </row>
    <row r="16" spans="1:21" ht="16" customHeight="1">
      <c r="A16" s="10"/>
      <c r="B16" s="10"/>
      <c r="C16" s="93" t="s">
        <v>61</v>
      </c>
      <c r="D16" s="93"/>
      <c r="E16" s="93"/>
      <c r="F16" s="93"/>
      <c r="G16" s="93"/>
      <c r="H16" s="93"/>
      <c r="I16" s="93"/>
      <c r="J16" s="93"/>
      <c r="K16" s="93"/>
      <c r="L16" s="93"/>
      <c r="M16" s="13"/>
      <c r="N16" s="13"/>
      <c r="O16" s="12"/>
      <c r="P16" s="12"/>
      <c r="Q16" s="12"/>
      <c r="R16" s="10"/>
      <c r="S16" s="10"/>
      <c r="T16" s="10"/>
    </row>
    <row r="17" spans="1:20" ht="16" customHeight="1">
      <c r="A17" s="10"/>
      <c r="B17" s="10"/>
      <c r="C17" s="93"/>
      <c r="D17" s="93"/>
      <c r="E17" s="93"/>
      <c r="F17" s="93"/>
      <c r="G17" s="93"/>
      <c r="H17" s="93"/>
      <c r="I17" s="93"/>
      <c r="J17" s="93"/>
      <c r="K17" s="93"/>
      <c r="L17" s="93"/>
      <c r="M17" s="13"/>
      <c r="N17" s="13"/>
      <c r="O17" s="10"/>
      <c r="P17" s="10"/>
      <c r="Q17" s="10"/>
      <c r="R17" s="10"/>
      <c r="S17" s="10"/>
      <c r="T17" s="10"/>
    </row>
    <row r="18" spans="1:20" ht="16" customHeight="1">
      <c r="A18" s="10"/>
      <c r="B18" s="10"/>
      <c r="C18" s="93"/>
      <c r="D18" s="93"/>
      <c r="E18" s="93"/>
      <c r="F18" s="93"/>
      <c r="G18" s="93"/>
      <c r="H18" s="93"/>
      <c r="I18" s="93"/>
      <c r="J18" s="93"/>
      <c r="K18" s="93"/>
      <c r="L18" s="93"/>
      <c r="M18" s="13"/>
      <c r="N18" s="13"/>
      <c r="O18" s="10"/>
      <c r="P18" s="10"/>
      <c r="Q18" s="10"/>
      <c r="R18" s="10"/>
      <c r="S18" s="10"/>
      <c r="T18" s="10"/>
    </row>
    <row r="19" spans="1:20" ht="16" customHeight="1">
      <c r="A19" s="10"/>
      <c r="B19" s="10"/>
      <c r="C19" s="93"/>
      <c r="D19" s="93"/>
      <c r="E19" s="93"/>
      <c r="F19" s="93"/>
      <c r="G19" s="93"/>
      <c r="H19" s="93"/>
      <c r="I19" s="93"/>
      <c r="J19" s="93"/>
      <c r="K19" s="93"/>
      <c r="L19" s="93"/>
      <c r="M19" s="13"/>
      <c r="N19" s="13"/>
      <c r="O19" s="10"/>
      <c r="P19" s="10"/>
      <c r="Q19" s="10"/>
      <c r="R19" s="10"/>
      <c r="S19" s="10"/>
      <c r="T19" s="10"/>
    </row>
    <row r="20" spans="1:20" ht="16" customHeight="1">
      <c r="A20" s="10"/>
      <c r="B20" s="10"/>
      <c r="C20" s="33"/>
      <c r="D20" s="33"/>
      <c r="E20" s="33"/>
      <c r="F20" s="33"/>
      <c r="G20" s="33"/>
      <c r="H20" s="33"/>
      <c r="I20" s="33"/>
      <c r="J20" s="33"/>
      <c r="K20" s="33"/>
      <c r="L20" s="33"/>
      <c r="M20" s="13"/>
      <c r="N20" s="10"/>
      <c r="O20" s="10"/>
      <c r="P20" s="10"/>
      <c r="Q20" s="10"/>
      <c r="R20" s="10"/>
      <c r="S20" s="10"/>
      <c r="T20" s="10"/>
    </row>
    <row r="21" spans="1:20" ht="16" customHeight="1">
      <c r="A21" s="10"/>
      <c r="B21" s="10"/>
      <c r="C21" s="318" t="s">
        <v>124</v>
      </c>
      <c r="D21" s="318"/>
      <c r="E21" s="318"/>
      <c r="F21" s="318"/>
      <c r="G21" s="318"/>
      <c r="H21" s="318"/>
      <c r="I21" s="318"/>
      <c r="J21" s="318"/>
      <c r="K21" s="318"/>
      <c r="L21" s="318"/>
      <c r="M21" s="13"/>
      <c r="N21" s="10"/>
      <c r="O21" s="10"/>
      <c r="P21" s="10"/>
      <c r="Q21" s="10"/>
      <c r="R21" s="10"/>
      <c r="S21" s="10"/>
      <c r="T21" s="10"/>
    </row>
    <row r="22" spans="1:20" ht="16" customHeight="1">
      <c r="A22" s="10"/>
      <c r="B22" s="10"/>
      <c r="C22" s="318"/>
      <c r="D22" s="318"/>
      <c r="E22" s="318"/>
      <c r="F22" s="318"/>
      <c r="G22" s="318"/>
      <c r="H22" s="318"/>
      <c r="I22" s="318"/>
      <c r="J22" s="318"/>
      <c r="K22" s="318"/>
      <c r="L22" s="318"/>
      <c r="M22" s="13"/>
      <c r="N22" s="10"/>
      <c r="O22" s="10"/>
      <c r="P22" s="10"/>
      <c r="Q22" s="10"/>
      <c r="R22" s="10"/>
      <c r="S22" s="10"/>
      <c r="T22" s="10"/>
    </row>
    <row r="23" spans="1:20" ht="16" customHeight="1">
      <c r="A23" s="10"/>
      <c r="B23" s="10"/>
      <c r="C23" s="318"/>
      <c r="D23" s="318"/>
      <c r="E23" s="318"/>
      <c r="F23" s="318"/>
      <c r="G23" s="318"/>
      <c r="H23" s="318"/>
      <c r="I23" s="318"/>
      <c r="J23" s="318"/>
      <c r="K23" s="318"/>
      <c r="L23" s="318"/>
      <c r="M23" s="13"/>
      <c r="N23" s="10"/>
      <c r="O23" s="10"/>
      <c r="P23" s="10"/>
      <c r="Q23" s="10"/>
      <c r="R23" s="10"/>
      <c r="S23" s="10"/>
      <c r="T23" s="10"/>
    </row>
    <row r="24" spans="1:20" ht="16" customHeight="1">
      <c r="A24" s="10"/>
      <c r="B24" s="10"/>
      <c r="C24" s="318"/>
      <c r="D24" s="318"/>
      <c r="E24" s="318"/>
      <c r="F24" s="318"/>
      <c r="G24" s="318"/>
      <c r="H24" s="318"/>
      <c r="I24" s="318"/>
      <c r="J24" s="318"/>
      <c r="K24" s="318"/>
      <c r="L24" s="318"/>
      <c r="M24" s="13"/>
      <c r="N24" s="10"/>
      <c r="O24" s="10"/>
      <c r="P24" s="10"/>
      <c r="Q24" s="10"/>
      <c r="R24" s="10"/>
      <c r="S24" s="10"/>
      <c r="T24" s="10"/>
    </row>
    <row r="25" spans="1:20" ht="16" customHeight="1">
      <c r="A25" s="10"/>
      <c r="B25" s="10"/>
      <c r="C25" s="33"/>
      <c r="D25" s="33"/>
      <c r="E25" s="33"/>
      <c r="F25" s="33"/>
      <c r="G25" s="33"/>
      <c r="H25" s="33"/>
      <c r="I25" s="33"/>
      <c r="J25" s="33"/>
      <c r="K25" s="33"/>
      <c r="L25" s="33"/>
      <c r="M25" s="13"/>
      <c r="N25" s="10"/>
      <c r="O25" s="10"/>
      <c r="P25" s="10"/>
      <c r="Q25" s="10"/>
      <c r="R25" s="10"/>
      <c r="S25" s="10"/>
      <c r="T25" s="10"/>
    </row>
    <row r="26" spans="1:20" ht="16" customHeight="1">
      <c r="A26" s="10"/>
      <c r="B26" s="10"/>
      <c r="C26" s="13"/>
      <c r="D26" s="13"/>
      <c r="E26" s="13"/>
      <c r="F26" s="13"/>
      <c r="G26" s="13"/>
      <c r="H26" s="13"/>
      <c r="I26" s="13"/>
      <c r="J26" s="13"/>
      <c r="K26" s="13"/>
      <c r="L26" s="13"/>
      <c r="M26" s="13"/>
      <c r="N26" s="10"/>
      <c r="O26" s="10"/>
      <c r="P26" s="10"/>
      <c r="Q26" s="10"/>
      <c r="R26" s="10"/>
      <c r="S26" s="10"/>
      <c r="T26" s="10"/>
    </row>
    <row r="27" spans="1:20" ht="16" customHeight="1">
      <c r="C27" s="18"/>
      <c r="D27" s="18"/>
      <c r="E27" s="18"/>
      <c r="F27" s="18"/>
      <c r="G27" s="18"/>
      <c r="H27" s="18"/>
      <c r="I27" s="18"/>
      <c r="J27" s="18"/>
      <c r="K27" s="18"/>
      <c r="L27" s="18"/>
    </row>
  </sheetData>
  <mergeCells count="10">
    <mergeCell ref="C16:L19"/>
    <mergeCell ref="L6:M8"/>
    <mergeCell ref="C12:F14"/>
    <mergeCell ref="J6:K8"/>
    <mergeCell ref="C21:L24"/>
    <mergeCell ref="B2:D4"/>
    <mergeCell ref="B6:C8"/>
    <mergeCell ref="D6:E8"/>
    <mergeCell ref="F6:G8"/>
    <mergeCell ref="H6:I8"/>
  </mergeCells>
  <hyperlinks>
    <hyperlink ref="B6:C8" location="Introduktion!A1" display="Introduktion" xr:uid="{02CB6273-B067-A14D-80A1-168C80DE4677}"/>
    <hyperlink ref="D6:E8" location="'LCC Kalkyl'!A1" display="LCC Kalkyl" xr:uid="{7898ECA7-DB07-6E49-A04E-0989C3ED503B}"/>
    <hyperlink ref="F6:G8" location="Prislista!A1" display="Prislista" xr:uid="{4AEDBC3A-A007-7D4F-B891-E37D375FA76D}"/>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C3EE4-CC47-174A-B009-734188563A59}">
  <sheetPr codeName="Blad2"/>
  <dimension ref="A1:V47"/>
  <sheetViews>
    <sheetView workbookViewId="0">
      <selection activeCell="B6" sqref="B6:C8"/>
    </sheetView>
  </sheetViews>
  <sheetFormatPr baseColWidth="10" defaultRowHeight="16" customHeight="1"/>
  <cols>
    <col min="1" max="12" width="10.83203125" style="6"/>
    <col min="13" max="13" width="10.83203125" style="6" customWidth="1"/>
    <col min="14" max="16384" width="10.83203125" style="6"/>
  </cols>
  <sheetData>
    <row r="1" spans="1:22" ht="16" customHeight="1">
      <c r="B1" s="1"/>
      <c r="C1" s="1"/>
      <c r="D1" s="1"/>
      <c r="E1" s="1"/>
      <c r="F1" s="1"/>
      <c r="G1" s="1"/>
      <c r="H1" s="1"/>
      <c r="I1" s="1"/>
      <c r="J1" s="1"/>
      <c r="K1" s="1"/>
      <c r="L1" s="1"/>
      <c r="M1" s="1"/>
      <c r="N1" s="1"/>
      <c r="O1" s="1"/>
      <c r="P1" s="1"/>
      <c r="Q1" s="1"/>
      <c r="R1" s="1"/>
      <c r="S1" s="1"/>
      <c r="T1" s="4"/>
      <c r="U1" s="4"/>
    </row>
    <row r="2" spans="1:22" ht="16" customHeight="1">
      <c r="B2" s="88"/>
      <c r="C2" s="88"/>
      <c r="D2" s="88"/>
      <c r="E2" s="1"/>
      <c r="F2" s="1"/>
      <c r="G2" s="1"/>
      <c r="H2" s="1"/>
      <c r="I2" s="1"/>
      <c r="J2" s="1"/>
      <c r="K2" s="1"/>
      <c r="L2" s="1"/>
      <c r="M2" s="1"/>
      <c r="N2" s="1"/>
      <c r="O2" s="1"/>
      <c r="P2" s="1"/>
      <c r="Q2" s="1"/>
      <c r="R2" s="1"/>
      <c r="S2" s="1"/>
      <c r="T2" s="4"/>
      <c r="U2" s="4"/>
    </row>
    <row r="3" spans="1:22" ht="16" customHeight="1">
      <c r="B3" s="88"/>
      <c r="C3" s="88"/>
      <c r="D3" s="88"/>
      <c r="E3" s="1"/>
      <c r="F3" s="1"/>
      <c r="G3" s="1"/>
      <c r="H3" s="1"/>
      <c r="I3" s="1"/>
      <c r="J3" s="1"/>
      <c r="K3" s="1"/>
      <c r="L3" s="1"/>
      <c r="M3" s="1"/>
      <c r="N3" s="1"/>
      <c r="O3" s="1"/>
      <c r="P3" s="1"/>
      <c r="Q3" s="1"/>
      <c r="R3" s="1"/>
      <c r="S3" s="1"/>
      <c r="T3" s="4"/>
      <c r="U3" s="4"/>
    </row>
    <row r="4" spans="1:22" ht="16" customHeight="1">
      <c r="B4" s="88"/>
      <c r="C4" s="88"/>
      <c r="D4" s="88"/>
      <c r="E4" s="1"/>
      <c r="F4" s="1"/>
      <c r="G4" s="1"/>
      <c r="H4" s="1"/>
      <c r="I4" s="1"/>
      <c r="J4" s="1"/>
      <c r="K4" s="1"/>
      <c r="L4" s="1"/>
      <c r="M4" s="1"/>
      <c r="N4" s="1"/>
      <c r="O4" s="1"/>
      <c r="P4" s="1"/>
      <c r="Q4" s="1"/>
      <c r="R4" s="1"/>
      <c r="S4" s="1"/>
      <c r="T4" s="4"/>
      <c r="U4" s="4"/>
    </row>
    <row r="5" spans="1:22" ht="16" customHeight="1">
      <c r="B5" s="1"/>
      <c r="C5" s="1"/>
      <c r="D5" s="1"/>
      <c r="E5" s="1"/>
      <c r="F5" s="1"/>
      <c r="G5" s="1"/>
      <c r="H5" s="1"/>
      <c r="I5" s="1"/>
      <c r="J5" s="1"/>
      <c r="K5" s="1"/>
      <c r="L5" s="1"/>
      <c r="M5" s="1"/>
      <c r="N5" s="1"/>
      <c r="O5" s="1"/>
      <c r="P5" s="1"/>
      <c r="Q5" s="1"/>
      <c r="R5" s="1"/>
      <c r="S5" s="1"/>
      <c r="T5" s="4"/>
      <c r="U5" s="4"/>
    </row>
    <row r="6" spans="1:22" ht="16" customHeight="1">
      <c r="A6" s="7"/>
      <c r="B6" s="91" t="s">
        <v>0</v>
      </c>
      <c r="C6" s="91"/>
      <c r="D6" s="89" t="s">
        <v>1</v>
      </c>
      <c r="E6" s="89"/>
      <c r="F6" s="91" t="s">
        <v>123</v>
      </c>
      <c r="G6" s="91"/>
      <c r="H6" s="91"/>
      <c r="I6" s="91"/>
      <c r="J6" s="91"/>
      <c r="K6" s="91"/>
      <c r="L6" s="91"/>
      <c r="M6" s="91"/>
      <c r="N6" s="73"/>
      <c r="O6" s="73"/>
      <c r="P6" s="73"/>
      <c r="Q6" s="73"/>
      <c r="R6" s="73"/>
      <c r="S6" s="73"/>
      <c r="T6" s="73"/>
      <c r="U6" s="73"/>
      <c r="V6" s="301"/>
    </row>
    <row r="7" spans="1:22" ht="16" customHeight="1">
      <c r="A7" s="7"/>
      <c r="B7" s="92"/>
      <c r="C7" s="92"/>
      <c r="D7" s="90"/>
      <c r="E7" s="90"/>
      <c r="F7" s="92"/>
      <c r="G7" s="92"/>
      <c r="H7" s="92"/>
      <c r="I7" s="92"/>
      <c r="J7" s="92"/>
      <c r="K7" s="92"/>
      <c r="L7" s="92"/>
      <c r="M7" s="92"/>
      <c r="N7" s="74"/>
      <c r="O7" s="74"/>
      <c r="P7" s="74"/>
      <c r="Q7" s="74"/>
      <c r="R7" s="74"/>
      <c r="S7" s="74"/>
      <c r="T7" s="74"/>
      <c r="U7" s="74"/>
      <c r="V7" s="302"/>
    </row>
    <row r="8" spans="1:22" ht="16" customHeight="1">
      <c r="A8" s="7"/>
      <c r="B8" s="92"/>
      <c r="C8" s="92"/>
      <c r="D8" s="90"/>
      <c r="E8" s="90"/>
      <c r="F8" s="92"/>
      <c r="G8" s="92"/>
      <c r="H8" s="92"/>
      <c r="I8" s="92"/>
      <c r="J8" s="92"/>
      <c r="K8" s="92"/>
      <c r="L8" s="92"/>
      <c r="M8" s="92"/>
      <c r="N8" s="74"/>
      <c r="O8" s="74"/>
      <c r="P8" s="74"/>
      <c r="Q8" s="74"/>
      <c r="R8" s="74"/>
      <c r="S8" s="74"/>
      <c r="T8" s="74"/>
      <c r="U8" s="74"/>
      <c r="V8" s="302"/>
    </row>
    <row r="9" spans="1:22" ht="16" customHeight="1">
      <c r="A9" s="8"/>
      <c r="B9" s="8"/>
      <c r="C9" s="8"/>
      <c r="D9" s="8"/>
      <c r="E9" s="8"/>
      <c r="F9" s="8"/>
      <c r="G9" s="8"/>
      <c r="H9" s="8"/>
      <c r="I9" s="8"/>
      <c r="J9" s="8"/>
      <c r="K9" s="8"/>
      <c r="L9" s="9"/>
      <c r="M9" s="8"/>
      <c r="N9" s="8"/>
      <c r="O9" s="10"/>
      <c r="P9" s="10"/>
      <c r="Q9" s="10"/>
      <c r="R9" s="10"/>
      <c r="S9" s="10"/>
      <c r="T9" s="10"/>
      <c r="U9" s="10"/>
    </row>
    <row r="10" spans="1:22" ht="16" customHeight="1">
      <c r="A10" s="8"/>
      <c r="B10" s="8" t="s">
        <v>126</v>
      </c>
      <c r="C10" s="8"/>
      <c r="D10" s="8"/>
      <c r="E10" s="8"/>
      <c r="F10" s="8"/>
      <c r="G10" s="8"/>
      <c r="H10" s="8"/>
      <c r="I10" s="8"/>
      <c r="J10" s="8"/>
      <c r="K10" s="8"/>
      <c r="L10" s="9"/>
      <c r="M10" s="8"/>
      <c r="N10" s="8"/>
      <c r="O10" s="10"/>
      <c r="P10" s="10"/>
      <c r="Q10" s="10"/>
      <c r="R10" s="10"/>
      <c r="S10" s="10"/>
      <c r="T10" s="10"/>
      <c r="U10" s="10"/>
    </row>
    <row r="11" spans="1:22" ht="16" customHeight="1">
      <c r="A11" s="8"/>
      <c r="B11" s="8"/>
      <c r="C11" s="8"/>
      <c r="D11" s="10"/>
      <c r="E11" s="10"/>
      <c r="F11" s="10"/>
      <c r="G11" s="10"/>
      <c r="H11" s="10"/>
      <c r="I11" s="10"/>
      <c r="J11" s="10"/>
      <c r="K11" s="10"/>
      <c r="L11" s="10"/>
      <c r="M11" s="10"/>
      <c r="N11" s="10"/>
      <c r="O11" s="10"/>
      <c r="P11" s="10"/>
      <c r="Q11" s="10"/>
      <c r="R11" s="10"/>
      <c r="S11" s="10"/>
      <c r="T11" s="10"/>
      <c r="U11" s="10"/>
    </row>
    <row r="12" spans="1:22" ht="27" customHeight="1">
      <c r="A12" s="8"/>
      <c r="B12" s="296" t="s">
        <v>6</v>
      </c>
      <c r="C12" s="296"/>
      <c r="D12" s="296"/>
      <c r="E12" s="297"/>
      <c r="F12" s="95" t="s">
        <v>7</v>
      </c>
      <c r="G12" s="95" t="s">
        <v>8</v>
      </c>
      <c r="H12" s="97" t="s">
        <v>9</v>
      </c>
      <c r="I12" s="97" t="s">
        <v>10</v>
      </c>
      <c r="J12" s="97" t="s">
        <v>11</v>
      </c>
      <c r="K12" s="97" t="s">
        <v>12</v>
      </c>
      <c r="L12" s="99"/>
      <c r="M12" s="10"/>
      <c r="N12" s="101" t="s">
        <v>13</v>
      </c>
      <c r="O12" s="97"/>
      <c r="P12" s="303"/>
      <c r="Q12" s="303"/>
      <c r="R12" s="303"/>
      <c r="S12" s="303"/>
      <c r="T12" s="303"/>
      <c r="U12" s="304"/>
    </row>
    <row r="13" spans="1:22" ht="27" customHeight="1">
      <c r="A13" s="8"/>
      <c r="B13" s="298"/>
      <c r="C13" s="298"/>
      <c r="D13" s="298"/>
      <c r="E13" s="299"/>
      <c r="F13" s="96"/>
      <c r="G13" s="96"/>
      <c r="H13" s="98"/>
      <c r="I13" s="98"/>
      <c r="J13" s="98"/>
      <c r="K13" s="98"/>
      <c r="L13" s="100"/>
      <c r="M13" s="10"/>
      <c r="N13" s="102"/>
      <c r="O13" s="98"/>
      <c r="P13" s="305"/>
      <c r="Q13" s="305"/>
      <c r="R13" s="305"/>
      <c r="S13" s="305"/>
      <c r="T13" s="305"/>
      <c r="U13" s="306"/>
    </row>
    <row r="14" spans="1:22" ht="16" customHeight="1">
      <c r="A14" s="8"/>
      <c r="B14" s="103" t="s">
        <v>14</v>
      </c>
      <c r="C14" s="104"/>
      <c r="D14" s="104"/>
      <c r="E14" s="104"/>
      <c r="F14" s="105"/>
      <c r="G14" s="105"/>
      <c r="H14" s="105"/>
      <c r="I14" s="105"/>
      <c r="J14" s="105"/>
      <c r="K14" s="19"/>
      <c r="L14" s="20"/>
      <c r="M14" s="21"/>
      <c r="N14" s="106" t="s">
        <v>15</v>
      </c>
      <c r="O14" s="107"/>
      <c r="P14" s="106" t="s">
        <v>16</v>
      </c>
      <c r="Q14" s="110"/>
      <c r="R14" s="110"/>
      <c r="S14" s="110"/>
      <c r="T14" s="110"/>
      <c r="U14" s="107"/>
    </row>
    <row r="15" spans="1:22" ht="16" customHeight="1">
      <c r="A15" s="8"/>
      <c r="B15" s="103"/>
      <c r="C15" s="104"/>
      <c r="D15" s="104"/>
      <c r="E15" s="104"/>
      <c r="F15" s="105"/>
      <c r="G15" s="105"/>
      <c r="H15" s="105"/>
      <c r="I15" s="105"/>
      <c r="J15" s="105"/>
      <c r="K15" s="22"/>
      <c r="L15" s="23"/>
      <c r="M15" s="21"/>
      <c r="N15" s="108"/>
      <c r="O15" s="109"/>
      <c r="P15" s="108"/>
      <c r="Q15" s="111"/>
      <c r="R15" s="111"/>
      <c r="S15" s="111"/>
      <c r="T15" s="111"/>
      <c r="U15" s="109"/>
    </row>
    <row r="16" spans="1:22" ht="16" customHeight="1">
      <c r="A16" s="8"/>
      <c r="B16" s="116" t="s">
        <v>17</v>
      </c>
      <c r="C16" s="116"/>
      <c r="D16" s="116"/>
      <c r="E16" s="116"/>
      <c r="F16" s="307">
        <v>30763</v>
      </c>
      <c r="G16" s="11">
        <v>6</v>
      </c>
      <c r="H16" s="118" t="s">
        <v>18</v>
      </c>
      <c r="I16" s="118"/>
      <c r="J16" s="24"/>
      <c r="K16" s="117">
        <f>F16</f>
        <v>30763</v>
      </c>
      <c r="L16" s="116"/>
      <c r="M16" s="25"/>
      <c r="N16" s="115" t="s">
        <v>19</v>
      </c>
      <c r="O16" s="115"/>
      <c r="P16" s="115" t="s">
        <v>20</v>
      </c>
      <c r="Q16" s="115"/>
      <c r="R16" s="115"/>
      <c r="S16" s="115"/>
      <c r="T16" s="115"/>
      <c r="U16" s="115"/>
    </row>
    <row r="17" spans="1:21" ht="16" customHeight="1">
      <c r="A17" s="8"/>
      <c r="B17" s="112" t="s">
        <v>21</v>
      </c>
      <c r="C17" s="112"/>
      <c r="D17" s="112"/>
      <c r="E17" s="112"/>
      <c r="F17" s="308">
        <v>90150</v>
      </c>
      <c r="G17" s="11">
        <v>1000</v>
      </c>
      <c r="H17" s="118" t="s">
        <v>62</v>
      </c>
      <c r="I17" s="118"/>
      <c r="J17" s="24"/>
      <c r="K17" s="113">
        <f>F17</f>
        <v>90150</v>
      </c>
      <c r="L17" s="112"/>
      <c r="M17" s="25"/>
      <c r="N17" s="115" t="s">
        <v>19</v>
      </c>
      <c r="O17" s="115"/>
      <c r="P17" s="115" t="s">
        <v>22</v>
      </c>
      <c r="Q17" s="115"/>
      <c r="R17" s="115"/>
      <c r="S17" s="115"/>
      <c r="T17" s="115"/>
      <c r="U17" s="115"/>
    </row>
    <row r="18" spans="1:21" ht="16" customHeight="1">
      <c r="A18" s="8"/>
      <c r="B18" s="112" t="s">
        <v>23</v>
      </c>
      <c r="C18" s="112"/>
      <c r="D18" s="112"/>
      <c r="E18" s="112"/>
      <c r="F18" s="309">
        <f>N18*($F$16+$F$17)</f>
        <v>12091.300000000001</v>
      </c>
      <c r="G18" s="24"/>
      <c r="H18" s="24"/>
      <c r="I18" s="24"/>
      <c r="J18" s="24"/>
      <c r="K18" s="113">
        <f>F18</f>
        <v>12091.300000000001</v>
      </c>
      <c r="L18" s="112"/>
      <c r="M18" s="25"/>
      <c r="N18" s="114">
        <v>0.1</v>
      </c>
      <c r="O18" s="114"/>
      <c r="P18" s="115" t="s">
        <v>24</v>
      </c>
      <c r="Q18" s="115"/>
      <c r="R18" s="115"/>
      <c r="S18" s="115"/>
      <c r="T18" s="115"/>
      <c r="U18" s="115"/>
    </row>
    <row r="19" spans="1:21" ht="16" customHeight="1">
      <c r="A19" s="8"/>
      <c r="B19" s="112" t="s">
        <v>25</v>
      </c>
      <c r="C19" s="112"/>
      <c r="D19" s="112"/>
      <c r="E19" s="112"/>
      <c r="F19" s="308">
        <v>41495</v>
      </c>
      <c r="G19" s="24"/>
      <c r="H19" s="24"/>
      <c r="I19" s="24"/>
      <c r="J19" s="24"/>
      <c r="K19" s="113">
        <f>F19</f>
        <v>41495</v>
      </c>
      <c r="L19" s="112"/>
      <c r="M19" s="25"/>
      <c r="N19" s="114"/>
      <c r="O19" s="114"/>
      <c r="P19" s="115" t="s">
        <v>26</v>
      </c>
      <c r="Q19" s="115"/>
      <c r="R19" s="115"/>
      <c r="S19" s="115"/>
      <c r="T19" s="115"/>
      <c r="U19" s="115"/>
    </row>
    <row r="20" spans="1:21" ht="16" customHeight="1">
      <c r="A20" s="8"/>
      <c r="B20" s="112" t="s">
        <v>27</v>
      </c>
      <c r="C20" s="112"/>
      <c r="D20" s="112"/>
      <c r="E20" s="112"/>
      <c r="F20" s="309">
        <f>N20*($F$16+$F$17)</f>
        <v>12091.300000000001</v>
      </c>
      <c r="G20" s="136" t="s">
        <v>63</v>
      </c>
      <c r="H20" s="136"/>
      <c r="I20" s="24"/>
      <c r="J20" s="24"/>
      <c r="K20" s="113">
        <f>F20</f>
        <v>12091.300000000001</v>
      </c>
      <c r="L20" s="112"/>
      <c r="M20" s="25"/>
      <c r="N20" s="114">
        <v>0.1</v>
      </c>
      <c r="O20" s="114"/>
      <c r="P20" s="115" t="s">
        <v>24</v>
      </c>
      <c r="Q20" s="115"/>
      <c r="R20" s="115"/>
      <c r="S20" s="115"/>
      <c r="T20" s="115"/>
      <c r="U20" s="115"/>
    </row>
    <row r="21" spans="1:21" ht="16" customHeight="1">
      <c r="A21" s="8"/>
      <c r="B21" s="112"/>
      <c r="C21" s="112"/>
      <c r="D21" s="112"/>
      <c r="E21" s="112"/>
      <c r="F21" s="26"/>
      <c r="G21" s="24"/>
      <c r="H21" s="24"/>
      <c r="I21" s="24"/>
      <c r="J21" s="24"/>
      <c r="K21" s="113"/>
      <c r="L21" s="112"/>
      <c r="M21" s="25"/>
      <c r="N21" s="115"/>
      <c r="O21" s="115"/>
      <c r="P21" s="115"/>
      <c r="Q21" s="115"/>
      <c r="R21" s="115"/>
      <c r="S21" s="115"/>
      <c r="T21" s="115"/>
      <c r="U21" s="115"/>
    </row>
    <row r="22" spans="1:21" ht="16" customHeight="1">
      <c r="A22" s="8"/>
      <c r="B22" s="119" t="s">
        <v>28</v>
      </c>
      <c r="C22" s="119"/>
      <c r="D22" s="119"/>
      <c r="E22" s="120"/>
      <c r="F22" s="24"/>
      <c r="G22" s="24"/>
      <c r="H22" s="24"/>
      <c r="I22" s="24"/>
      <c r="J22" s="24"/>
      <c r="K22" s="121">
        <f>SUM(K16:L21)</f>
        <v>186590.59999999998</v>
      </c>
      <c r="L22" s="122"/>
      <c r="M22" s="25"/>
      <c r="N22" s="123"/>
      <c r="O22" s="123"/>
      <c r="P22" s="123"/>
      <c r="Q22" s="123"/>
      <c r="R22" s="123"/>
      <c r="S22" s="123"/>
      <c r="T22" s="123"/>
      <c r="U22" s="123"/>
    </row>
    <row r="23" spans="1:21" ht="16" customHeight="1">
      <c r="A23" s="8"/>
      <c r="B23" s="124" t="s">
        <v>29</v>
      </c>
      <c r="C23" s="125"/>
      <c r="D23" s="125"/>
      <c r="E23" s="125"/>
      <c r="F23" s="27"/>
      <c r="G23" s="27"/>
      <c r="H23" s="27"/>
      <c r="I23" s="27"/>
      <c r="J23" s="27"/>
      <c r="K23" s="128"/>
      <c r="L23" s="129"/>
      <c r="M23" s="25"/>
      <c r="N23" s="130"/>
      <c r="O23" s="131"/>
      <c r="P23" s="131"/>
      <c r="Q23" s="131"/>
      <c r="R23" s="131"/>
      <c r="S23" s="131"/>
      <c r="T23" s="131"/>
      <c r="U23" s="132"/>
    </row>
    <row r="24" spans="1:21" ht="16" customHeight="1">
      <c r="A24" s="8"/>
      <c r="B24" s="126"/>
      <c r="C24" s="127"/>
      <c r="D24" s="127"/>
      <c r="E24" s="127"/>
      <c r="F24" s="27"/>
      <c r="G24" s="27"/>
      <c r="H24" s="27"/>
      <c r="I24" s="27"/>
      <c r="J24" s="27"/>
      <c r="K24" s="27"/>
      <c r="L24" s="28"/>
      <c r="M24" s="25"/>
      <c r="N24" s="133"/>
      <c r="O24" s="134"/>
      <c r="P24" s="134"/>
      <c r="Q24" s="134"/>
      <c r="R24" s="134"/>
      <c r="S24" s="134"/>
      <c r="T24" s="134"/>
      <c r="U24" s="135"/>
    </row>
    <row r="25" spans="1:21" ht="16" customHeight="1">
      <c r="A25" s="8"/>
      <c r="B25" s="112" t="s">
        <v>30</v>
      </c>
      <c r="C25" s="112"/>
      <c r="D25" s="112"/>
      <c r="E25" s="137"/>
      <c r="F25" s="24"/>
      <c r="G25" s="24"/>
      <c r="H25" s="29">
        <f>$N$25</f>
        <v>4320</v>
      </c>
      <c r="I25" s="29">
        <f>$N$25</f>
        <v>4320</v>
      </c>
      <c r="J25" s="29">
        <f>$N$25</f>
        <v>4320</v>
      </c>
      <c r="K25" s="140">
        <f>SUM(H25:J25)</f>
        <v>12960</v>
      </c>
      <c r="L25" s="141"/>
      <c r="M25" s="25"/>
      <c r="N25" s="142">
        <f>12*30*12</f>
        <v>4320</v>
      </c>
      <c r="O25" s="142"/>
      <c r="P25" s="115" t="s">
        <v>31</v>
      </c>
      <c r="Q25" s="115"/>
      <c r="R25" s="115"/>
      <c r="S25" s="115"/>
      <c r="T25" s="115"/>
      <c r="U25" s="115"/>
    </row>
    <row r="26" spans="1:21" ht="16" customHeight="1">
      <c r="A26" s="8"/>
      <c r="B26" s="112" t="s">
        <v>32</v>
      </c>
      <c r="C26" s="112"/>
      <c r="D26" s="112"/>
      <c r="E26" s="137"/>
      <c r="F26" s="24"/>
      <c r="G26" s="24"/>
      <c r="H26" s="29">
        <f>$K$22*N26</f>
        <v>7463.6239999999989</v>
      </c>
      <c r="I26" s="29">
        <f>$K$22*N26</f>
        <v>7463.6239999999989</v>
      </c>
      <c r="J26" s="29">
        <f>$K$22*N26</f>
        <v>7463.6239999999989</v>
      </c>
      <c r="K26" s="138">
        <f t="shared" ref="K26:K31" si="0">SUM(H26:J26)</f>
        <v>22390.871999999996</v>
      </c>
      <c r="L26" s="139"/>
      <c r="M26" s="25"/>
      <c r="N26" s="114">
        <v>0.04</v>
      </c>
      <c r="O26" s="114"/>
      <c r="P26" s="115" t="s">
        <v>33</v>
      </c>
      <c r="Q26" s="115"/>
      <c r="R26" s="115"/>
      <c r="S26" s="115"/>
      <c r="T26" s="115"/>
      <c r="U26" s="115"/>
    </row>
    <row r="27" spans="1:21" ht="16" customHeight="1">
      <c r="A27" s="8"/>
      <c r="B27" s="112" t="s">
        <v>34</v>
      </c>
      <c r="C27" s="112"/>
      <c r="D27" s="112"/>
      <c r="E27" s="137"/>
      <c r="F27" s="24"/>
      <c r="G27" s="24"/>
      <c r="H27" s="29">
        <f>$K$22*N27</f>
        <v>3731.8119999999994</v>
      </c>
      <c r="I27" s="29">
        <f>$K$22*N27</f>
        <v>3731.8119999999994</v>
      </c>
      <c r="J27" s="29">
        <f>$K$22*N27</f>
        <v>3731.8119999999994</v>
      </c>
      <c r="K27" s="138">
        <f t="shared" si="0"/>
        <v>11195.435999999998</v>
      </c>
      <c r="L27" s="139"/>
      <c r="M27" s="25"/>
      <c r="N27" s="114">
        <v>0.02</v>
      </c>
      <c r="O27" s="114"/>
      <c r="P27" s="115" t="s">
        <v>33</v>
      </c>
      <c r="Q27" s="115"/>
      <c r="R27" s="115"/>
      <c r="S27" s="115"/>
      <c r="T27" s="115"/>
      <c r="U27" s="115"/>
    </row>
    <row r="28" spans="1:21" ht="16" customHeight="1">
      <c r="A28" s="8"/>
      <c r="B28" s="112" t="s">
        <v>35</v>
      </c>
      <c r="C28" s="112"/>
      <c r="D28" s="112"/>
      <c r="E28" s="137"/>
      <c r="F28" s="24"/>
      <c r="G28" s="24"/>
      <c r="H28" s="29">
        <f>$K$22*N28</f>
        <v>7463.6239999999989</v>
      </c>
      <c r="I28" s="29">
        <f>$K$22*N28</f>
        <v>7463.6239999999989</v>
      </c>
      <c r="J28" s="29">
        <f>$K$22*N28</f>
        <v>7463.6239999999989</v>
      </c>
      <c r="K28" s="138">
        <f t="shared" si="0"/>
        <v>22390.871999999996</v>
      </c>
      <c r="L28" s="139"/>
      <c r="M28" s="25"/>
      <c r="N28" s="114">
        <v>0.04</v>
      </c>
      <c r="O28" s="114"/>
      <c r="P28" s="115" t="s">
        <v>33</v>
      </c>
      <c r="Q28" s="115"/>
      <c r="R28" s="115"/>
      <c r="S28" s="115"/>
      <c r="T28" s="115"/>
      <c r="U28" s="115"/>
    </row>
    <row r="29" spans="1:21" ht="16" customHeight="1">
      <c r="A29" s="8"/>
      <c r="B29" s="112" t="s">
        <v>36</v>
      </c>
      <c r="C29" s="112"/>
      <c r="D29" s="112"/>
      <c r="E29" s="137"/>
      <c r="F29" s="24"/>
      <c r="G29" s="24"/>
      <c r="H29" s="29">
        <f>$N$29</f>
        <v>18000</v>
      </c>
      <c r="I29" s="29">
        <f>$N$29</f>
        <v>18000</v>
      </c>
      <c r="J29" s="29">
        <f>$N$29</f>
        <v>18000</v>
      </c>
      <c r="K29" s="138">
        <f t="shared" si="0"/>
        <v>54000</v>
      </c>
      <c r="L29" s="139"/>
      <c r="M29" s="25"/>
      <c r="N29" s="142">
        <f>1500*12</f>
        <v>18000</v>
      </c>
      <c r="O29" s="142"/>
      <c r="P29" s="115" t="s">
        <v>37</v>
      </c>
      <c r="Q29" s="115"/>
      <c r="R29" s="115"/>
      <c r="S29" s="115"/>
      <c r="T29" s="115"/>
      <c r="U29" s="115"/>
    </row>
    <row r="30" spans="1:21" ht="16" customHeight="1">
      <c r="A30" s="8"/>
      <c r="B30" s="112" t="s">
        <v>38</v>
      </c>
      <c r="C30" s="112"/>
      <c r="D30" s="112"/>
      <c r="E30" s="137"/>
      <c r="F30" s="143" t="s">
        <v>59</v>
      </c>
      <c r="G30" s="143"/>
      <c r="H30" s="29">
        <f>(1/20*50000)*12</f>
        <v>30000</v>
      </c>
      <c r="I30" s="29">
        <f t="shared" ref="I30:J30" si="1">(1/20*50000)*12</f>
        <v>30000</v>
      </c>
      <c r="J30" s="29">
        <f t="shared" si="1"/>
        <v>30000</v>
      </c>
      <c r="K30" s="138">
        <f>SUM(H30:J30)</f>
        <v>90000</v>
      </c>
      <c r="L30" s="139"/>
      <c r="M30" s="25"/>
      <c r="N30" s="144">
        <v>30000</v>
      </c>
      <c r="O30" s="144"/>
      <c r="P30" s="115" t="s">
        <v>39</v>
      </c>
      <c r="Q30" s="115"/>
      <c r="R30" s="115"/>
      <c r="S30" s="115"/>
      <c r="T30" s="115"/>
      <c r="U30" s="115"/>
    </row>
    <row r="31" spans="1:21" ht="16" customHeight="1">
      <c r="A31" s="8"/>
      <c r="B31" s="112" t="s">
        <v>40</v>
      </c>
      <c r="C31" s="112"/>
      <c r="D31" s="112"/>
      <c r="E31" s="137"/>
      <c r="F31" s="24"/>
      <c r="G31" s="24"/>
      <c r="H31" s="29">
        <f>$K$22*N31</f>
        <v>3731.8119999999994</v>
      </c>
      <c r="I31" s="29">
        <f>$K$22*N31</f>
        <v>3731.8119999999994</v>
      </c>
      <c r="J31" s="29">
        <f>$K$22*N31</f>
        <v>3731.8119999999994</v>
      </c>
      <c r="K31" s="138">
        <f t="shared" si="0"/>
        <v>11195.435999999998</v>
      </c>
      <c r="L31" s="139"/>
      <c r="M31" s="25"/>
      <c r="N31" s="114">
        <v>0.02</v>
      </c>
      <c r="O31" s="114"/>
      <c r="P31" s="115" t="s">
        <v>33</v>
      </c>
      <c r="Q31" s="115"/>
      <c r="R31" s="115"/>
      <c r="S31" s="115"/>
      <c r="T31" s="115"/>
      <c r="U31" s="115"/>
    </row>
    <row r="32" spans="1:21" ht="16" customHeight="1">
      <c r="A32" s="8"/>
      <c r="B32" s="112"/>
      <c r="C32" s="112"/>
      <c r="D32" s="112"/>
      <c r="E32" s="137"/>
      <c r="F32" s="24"/>
      <c r="G32" s="24"/>
      <c r="H32" s="32"/>
      <c r="I32" s="32"/>
      <c r="J32" s="32"/>
      <c r="K32" s="147"/>
      <c r="L32" s="148"/>
      <c r="M32" s="25"/>
      <c r="N32" s="115"/>
      <c r="O32" s="115"/>
      <c r="P32" s="115"/>
      <c r="Q32" s="115"/>
      <c r="R32" s="115"/>
      <c r="S32" s="115"/>
      <c r="T32" s="115"/>
      <c r="U32" s="115"/>
    </row>
    <row r="33" spans="1:21" ht="16" customHeight="1">
      <c r="A33" s="8"/>
      <c r="B33" s="119" t="s">
        <v>41</v>
      </c>
      <c r="C33" s="119"/>
      <c r="D33" s="119"/>
      <c r="E33" s="120"/>
      <c r="F33" s="24"/>
      <c r="G33" s="24"/>
      <c r="H33" s="29">
        <f>SUM(H25:H32)</f>
        <v>74710.872000000003</v>
      </c>
      <c r="I33" s="29">
        <f>SUM(I25:I32)</f>
        <v>74710.872000000003</v>
      </c>
      <c r="J33" s="29">
        <f>SUM(J25:J32)</f>
        <v>74710.872000000003</v>
      </c>
      <c r="K33" s="145">
        <f>SUM(K25:L32)</f>
        <v>224132.61599999998</v>
      </c>
      <c r="L33" s="146"/>
      <c r="M33" s="25"/>
      <c r="N33" s="123"/>
      <c r="O33" s="123"/>
      <c r="P33" s="123"/>
      <c r="Q33" s="123"/>
      <c r="R33" s="123"/>
      <c r="S33" s="123"/>
      <c r="T33" s="123"/>
      <c r="U33" s="123"/>
    </row>
    <row r="34" spans="1:21" ht="16" customHeight="1">
      <c r="A34" s="8"/>
      <c r="B34" s="124" t="s">
        <v>42</v>
      </c>
      <c r="C34" s="125"/>
      <c r="D34" s="125"/>
      <c r="E34" s="125"/>
      <c r="F34" s="27"/>
      <c r="G34" s="27"/>
      <c r="H34" s="27"/>
      <c r="I34" s="27"/>
      <c r="J34" s="27"/>
      <c r="K34" s="128"/>
      <c r="L34" s="129"/>
      <c r="M34" s="25"/>
      <c r="N34" s="130"/>
      <c r="O34" s="131"/>
      <c r="P34" s="131"/>
      <c r="Q34" s="131"/>
      <c r="R34" s="131"/>
      <c r="S34" s="131"/>
      <c r="T34" s="131"/>
      <c r="U34" s="132"/>
    </row>
    <row r="35" spans="1:21" ht="16" customHeight="1">
      <c r="A35" s="8"/>
      <c r="B35" s="126"/>
      <c r="C35" s="127"/>
      <c r="D35" s="127"/>
      <c r="E35" s="127"/>
      <c r="F35" s="27"/>
      <c r="G35" s="27"/>
      <c r="H35" s="27"/>
      <c r="I35" s="27"/>
      <c r="J35" s="27"/>
      <c r="K35" s="27"/>
      <c r="L35" s="28"/>
      <c r="M35" s="25"/>
      <c r="N35" s="133"/>
      <c r="O35" s="134"/>
      <c r="P35" s="134"/>
      <c r="Q35" s="134"/>
      <c r="R35" s="134"/>
      <c r="S35" s="134"/>
      <c r="T35" s="134"/>
      <c r="U35" s="135"/>
    </row>
    <row r="36" spans="1:21" ht="16" customHeight="1">
      <c r="A36" s="8"/>
      <c r="B36" s="112" t="s">
        <v>43</v>
      </c>
      <c r="C36" s="112"/>
      <c r="D36" s="112"/>
      <c r="E36" s="137"/>
      <c r="F36" s="24"/>
      <c r="G36" s="24"/>
      <c r="H36" s="34">
        <f>$K$36/3</f>
        <v>1396.3333333333333</v>
      </c>
      <c r="I36" s="34">
        <f>$K$36/3</f>
        <v>1396.3333333333333</v>
      </c>
      <c r="J36" s="34">
        <f>$K$36/3</f>
        <v>1396.3333333333333</v>
      </c>
      <c r="K36" s="117">
        <v>4189</v>
      </c>
      <c r="L36" s="116"/>
      <c r="M36" s="25"/>
      <c r="N36" s="114"/>
      <c r="O36" s="114"/>
      <c r="P36" s="115" t="s">
        <v>44</v>
      </c>
      <c r="Q36" s="115"/>
      <c r="R36" s="115"/>
      <c r="S36" s="115"/>
      <c r="T36" s="115"/>
      <c r="U36" s="115"/>
    </row>
    <row r="37" spans="1:21" ht="16" customHeight="1">
      <c r="A37" s="8"/>
      <c r="B37" s="112" t="s">
        <v>45</v>
      </c>
      <c r="C37" s="112"/>
      <c r="D37" s="112"/>
      <c r="E37" s="137"/>
      <c r="F37" s="24"/>
      <c r="G37" s="24"/>
      <c r="H37" s="34">
        <f>$K$37/3</f>
        <v>4432.333333333333</v>
      </c>
      <c r="I37" s="34">
        <f t="shared" ref="I37:J37" si="2">$K$37/3</f>
        <v>4432.333333333333</v>
      </c>
      <c r="J37" s="34">
        <f t="shared" si="2"/>
        <v>4432.333333333333</v>
      </c>
      <c r="K37" s="113">
        <v>13297</v>
      </c>
      <c r="L37" s="112"/>
      <c r="M37" s="25"/>
      <c r="N37" s="114"/>
      <c r="O37" s="114"/>
      <c r="P37" s="115" t="s">
        <v>44</v>
      </c>
      <c r="Q37" s="115"/>
      <c r="R37" s="115"/>
      <c r="S37" s="115"/>
      <c r="T37" s="115"/>
      <c r="U37" s="115"/>
    </row>
    <row r="38" spans="1:21" ht="16" customHeight="1">
      <c r="A38" s="8"/>
      <c r="B38" s="112" t="s">
        <v>46</v>
      </c>
      <c r="C38" s="112"/>
      <c r="D38" s="112"/>
      <c r="E38" s="137"/>
      <c r="F38" s="24"/>
      <c r="G38" s="24"/>
      <c r="H38" s="34">
        <f>$N$38*$K$18</f>
        <v>604.56500000000005</v>
      </c>
      <c r="I38" s="34">
        <f t="shared" ref="I38:J38" si="3">$N$38*$K$18</f>
        <v>604.56500000000005</v>
      </c>
      <c r="J38" s="34">
        <f t="shared" si="3"/>
        <v>604.56500000000005</v>
      </c>
      <c r="K38" s="138">
        <f t="shared" ref="K38:K40" si="4">SUM(H38:J38)</f>
        <v>1813.6950000000002</v>
      </c>
      <c r="L38" s="139"/>
      <c r="M38" s="25"/>
      <c r="N38" s="114">
        <v>0.05</v>
      </c>
      <c r="O38" s="114"/>
      <c r="P38" s="115" t="s">
        <v>47</v>
      </c>
      <c r="Q38" s="115"/>
      <c r="R38" s="115"/>
      <c r="S38" s="115"/>
      <c r="T38" s="115"/>
      <c r="U38" s="115"/>
    </row>
    <row r="39" spans="1:21" ht="16" customHeight="1">
      <c r="A39" s="8"/>
      <c r="B39" s="112" t="s">
        <v>48</v>
      </c>
      <c r="C39" s="112"/>
      <c r="D39" s="112"/>
      <c r="E39" s="137"/>
      <c r="F39" s="24"/>
      <c r="G39" s="24"/>
      <c r="H39" s="34">
        <f>$N$39*$K$19</f>
        <v>8299</v>
      </c>
      <c r="I39" s="34">
        <f t="shared" ref="I39:J39" si="5">$N$39*$K$19</f>
        <v>8299</v>
      </c>
      <c r="J39" s="34">
        <f t="shared" si="5"/>
        <v>8299</v>
      </c>
      <c r="K39" s="138">
        <f t="shared" si="4"/>
        <v>24897</v>
      </c>
      <c r="L39" s="139"/>
      <c r="M39" s="25"/>
      <c r="N39" s="114">
        <v>0.2</v>
      </c>
      <c r="O39" s="114"/>
      <c r="P39" s="115" t="s">
        <v>47</v>
      </c>
      <c r="Q39" s="115"/>
      <c r="R39" s="115"/>
      <c r="S39" s="115"/>
      <c r="T39" s="115"/>
      <c r="U39" s="115"/>
    </row>
    <row r="40" spans="1:21" ht="16" customHeight="1">
      <c r="A40" s="8"/>
      <c r="B40" s="112" t="s">
        <v>49</v>
      </c>
      <c r="C40" s="112"/>
      <c r="D40" s="112"/>
      <c r="E40" s="137"/>
      <c r="F40" s="24"/>
      <c r="G40" s="24"/>
      <c r="H40" s="34">
        <f>$N$40*$K$22</f>
        <v>3731.8119999999994</v>
      </c>
      <c r="I40" s="34">
        <f t="shared" ref="I40:J40" si="6">$N$40*$K$22</f>
        <v>3731.8119999999994</v>
      </c>
      <c r="J40" s="34">
        <f t="shared" si="6"/>
        <v>3731.8119999999994</v>
      </c>
      <c r="K40" s="138">
        <f t="shared" si="4"/>
        <v>11195.435999999998</v>
      </c>
      <c r="L40" s="139"/>
      <c r="M40" s="25"/>
      <c r="N40" s="114">
        <v>0.02</v>
      </c>
      <c r="O40" s="114"/>
      <c r="P40" s="115" t="s">
        <v>50</v>
      </c>
      <c r="Q40" s="115"/>
      <c r="R40" s="115"/>
      <c r="S40" s="115"/>
      <c r="T40" s="115"/>
      <c r="U40" s="115"/>
    </row>
    <row r="41" spans="1:21" ht="16" customHeight="1">
      <c r="A41" s="8"/>
      <c r="B41" s="112"/>
      <c r="C41" s="112"/>
      <c r="D41" s="112"/>
      <c r="E41" s="137"/>
      <c r="F41" s="24"/>
      <c r="G41" s="24"/>
      <c r="H41" s="32"/>
      <c r="I41" s="32"/>
      <c r="J41" s="32"/>
      <c r="K41" s="147"/>
      <c r="L41" s="148"/>
      <c r="M41" s="25"/>
      <c r="N41" s="154"/>
      <c r="O41" s="154"/>
      <c r="P41" s="154"/>
      <c r="Q41" s="154"/>
      <c r="R41" s="154"/>
      <c r="S41" s="154"/>
      <c r="T41" s="154"/>
      <c r="U41" s="154"/>
    </row>
    <row r="42" spans="1:21" ht="16" customHeight="1">
      <c r="A42" s="8"/>
      <c r="B42" s="122" t="s">
        <v>51</v>
      </c>
      <c r="C42" s="122"/>
      <c r="D42" s="122"/>
      <c r="E42" s="149"/>
      <c r="F42" s="24"/>
      <c r="G42" s="24"/>
      <c r="H42" s="29">
        <f>SUM(H36:H41)</f>
        <v>18464.043666666665</v>
      </c>
      <c r="I42" s="29">
        <f>SUM(I36:I41)</f>
        <v>18464.043666666665</v>
      </c>
      <c r="J42" s="29">
        <f>SUM(J36:J41)</f>
        <v>18464.043666666665</v>
      </c>
      <c r="K42" s="145">
        <f>SUM(K36:L41)</f>
        <v>55392.130999999994</v>
      </c>
      <c r="L42" s="146"/>
      <c r="M42" s="25"/>
      <c r="N42" s="150" t="s">
        <v>19</v>
      </c>
      <c r="O42" s="151"/>
      <c r="P42" s="151" t="s">
        <v>52</v>
      </c>
      <c r="Q42" s="151"/>
      <c r="R42" s="151"/>
      <c r="S42" s="151"/>
      <c r="T42" s="151"/>
      <c r="U42" s="152"/>
    </row>
    <row r="43" spans="1:21" ht="16" customHeight="1">
      <c r="A43" s="8"/>
      <c r="B43" s="153" t="s">
        <v>53</v>
      </c>
      <c r="C43" s="153"/>
      <c r="D43" s="153"/>
      <c r="E43" s="153"/>
      <c r="F43" s="24"/>
      <c r="G43" s="24"/>
      <c r="H43" s="24"/>
      <c r="I43" s="24"/>
      <c r="J43" s="24"/>
      <c r="K43" s="145">
        <f>K42+K33+K22</f>
        <v>466115.34699999995</v>
      </c>
      <c r="L43" s="146"/>
      <c r="M43" s="25"/>
      <c r="N43" s="150" t="s">
        <v>19</v>
      </c>
      <c r="O43" s="151"/>
      <c r="P43" s="151" t="s">
        <v>52</v>
      </c>
      <c r="Q43" s="151"/>
      <c r="R43" s="151"/>
      <c r="S43" s="151"/>
      <c r="T43" s="151"/>
      <c r="U43" s="152"/>
    </row>
    <row r="44" spans="1:21" ht="16" customHeight="1">
      <c r="A44" s="8"/>
      <c r="B44" s="314" t="s">
        <v>54</v>
      </c>
      <c r="C44" s="314"/>
      <c r="D44" s="314"/>
      <c r="E44" s="314"/>
      <c r="F44" s="317" t="s">
        <v>64</v>
      </c>
      <c r="G44" s="317"/>
      <c r="H44" s="317"/>
      <c r="I44" s="317"/>
      <c r="J44" s="317"/>
      <c r="K44" s="315">
        <f>$K$43*N44</f>
        <v>279669.20819999994</v>
      </c>
      <c r="L44" s="316"/>
      <c r="M44" s="25"/>
      <c r="N44" s="155">
        <v>0.6</v>
      </c>
      <c r="O44" s="156"/>
      <c r="P44" s="151" t="s">
        <v>55</v>
      </c>
      <c r="Q44" s="151"/>
      <c r="R44" s="151"/>
      <c r="S44" s="151"/>
      <c r="T44" s="151"/>
      <c r="U44" s="152"/>
    </row>
    <row r="45" spans="1:21" ht="16" customHeight="1">
      <c r="A45" s="8"/>
      <c r="B45" s="153" t="s">
        <v>56</v>
      </c>
      <c r="C45" s="153"/>
      <c r="D45" s="153"/>
      <c r="E45" s="153"/>
      <c r="F45" s="30"/>
      <c r="G45" s="30"/>
      <c r="H45" s="30"/>
      <c r="I45" s="30"/>
      <c r="J45" s="30"/>
      <c r="K45" s="157">
        <f>(K44/G16)/36</f>
        <v>1294.7648527777774</v>
      </c>
      <c r="L45" s="158"/>
      <c r="M45" s="25"/>
      <c r="N45" s="150" t="s">
        <v>19</v>
      </c>
      <c r="O45" s="151"/>
      <c r="P45" s="151" t="s">
        <v>52</v>
      </c>
      <c r="Q45" s="151"/>
      <c r="R45" s="151"/>
      <c r="S45" s="151"/>
      <c r="T45" s="151"/>
      <c r="U45" s="152"/>
    </row>
    <row r="46" spans="1:21" ht="16" customHeight="1">
      <c r="A46" s="8"/>
      <c r="B46" s="314" t="s">
        <v>57</v>
      </c>
      <c r="C46" s="314"/>
      <c r="D46" s="314"/>
      <c r="E46" s="314"/>
      <c r="F46" s="317" t="s">
        <v>65</v>
      </c>
      <c r="G46" s="317"/>
      <c r="H46" s="317"/>
      <c r="I46" s="317"/>
      <c r="J46" s="317"/>
      <c r="K46" s="315">
        <f>$K$43*N46</f>
        <v>186446.13879999999</v>
      </c>
      <c r="L46" s="316"/>
      <c r="M46" s="25"/>
      <c r="N46" s="155">
        <v>0.4</v>
      </c>
      <c r="O46" s="156"/>
      <c r="P46" s="151" t="s">
        <v>55</v>
      </c>
      <c r="Q46" s="151"/>
      <c r="R46" s="151"/>
      <c r="S46" s="151"/>
      <c r="T46" s="151"/>
      <c r="U46" s="152"/>
    </row>
    <row r="47" spans="1:21" ht="16" customHeight="1">
      <c r="A47" s="8"/>
      <c r="B47" s="153" t="s">
        <v>58</v>
      </c>
      <c r="C47" s="153"/>
      <c r="D47" s="153"/>
      <c r="E47" s="153"/>
      <c r="F47" s="31"/>
      <c r="G47" s="31"/>
      <c r="H47" s="31"/>
      <c r="I47" s="31"/>
      <c r="J47" s="31"/>
      <c r="K47" s="159">
        <f>(K46/G17)/36</f>
        <v>5.179059411111111</v>
      </c>
      <c r="L47" s="160"/>
      <c r="M47" s="25"/>
      <c r="N47" s="161" t="s">
        <v>19</v>
      </c>
      <c r="O47" s="162"/>
      <c r="P47" s="162" t="s">
        <v>52</v>
      </c>
      <c r="Q47" s="162"/>
      <c r="R47" s="162"/>
      <c r="S47" s="162"/>
      <c r="T47" s="162"/>
      <c r="U47" s="163"/>
    </row>
  </sheetData>
  <sheetProtection selectLockedCells="1"/>
  <mergeCells count="147">
    <mergeCell ref="B46:E46"/>
    <mergeCell ref="F46:J46"/>
    <mergeCell ref="K46:L46"/>
    <mergeCell ref="N46:O46"/>
    <mergeCell ref="P46:U46"/>
    <mergeCell ref="B47:E47"/>
    <mergeCell ref="K47:L47"/>
    <mergeCell ref="N47:O47"/>
    <mergeCell ref="P47:U47"/>
    <mergeCell ref="B44:E44"/>
    <mergeCell ref="F44:J44"/>
    <mergeCell ref="K44:L44"/>
    <mergeCell ref="N44:O44"/>
    <mergeCell ref="P44:U44"/>
    <mergeCell ref="B45:E45"/>
    <mergeCell ref="K45:L45"/>
    <mergeCell ref="N45:O45"/>
    <mergeCell ref="P45:U45"/>
    <mergeCell ref="B42:E42"/>
    <mergeCell ref="K42:L42"/>
    <mergeCell ref="N42:O42"/>
    <mergeCell ref="P42:U42"/>
    <mergeCell ref="B43:E43"/>
    <mergeCell ref="K43:L43"/>
    <mergeCell ref="N43:O43"/>
    <mergeCell ref="P43:U43"/>
    <mergeCell ref="B40:E40"/>
    <mergeCell ref="K40:L40"/>
    <mergeCell ref="N40:O40"/>
    <mergeCell ref="P40:U40"/>
    <mergeCell ref="B41:E41"/>
    <mergeCell ref="K41:L41"/>
    <mergeCell ref="N41:O41"/>
    <mergeCell ref="P41:U41"/>
    <mergeCell ref="B38:E38"/>
    <mergeCell ref="K38:L38"/>
    <mergeCell ref="N38:O38"/>
    <mergeCell ref="P38:U38"/>
    <mergeCell ref="B39:E39"/>
    <mergeCell ref="K39:L39"/>
    <mergeCell ref="N39:O39"/>
    <mergeCell ref="P39:U39"/>
    <mergeCell ref="B36:E36"/>
    <mergeCell ref="K36:L36"/>
    <mergeCell ref="N36:O36"/>
    <mergeCell ref="P36:U36"/>
    <mergeCell ref="B37:E37"/>
    <mergeCell ref="K37:L37"/>
    <mergeCell ref="N37:O37"/>
    <mergeCell ref="P37:U37"/>
    <mergeCell ref="B33:E33"/>
    <mergeCell ref="K33:L33"/>
    <mergeCell ref="N33:O33"/>
    <mergeCell ref="P33:U33"/>
    <mergeCell ref="B34:E35"/>
    <mergeCell ref="K34:L34"/>
    <mergeCell ref="N34:U35"/>
    <mergeCell ref="B31:E31"/>
    <mergeCell ref="K31:L31"/>
    <mergeCell ref="N31:O31"/>
    <mergeCell ref="P31:U31"/>
    <mergeCell ref="B32:E32"/>
    <mergeCell ref="K32:L32"/>
    <mergeCell ref="N32:O32"/>
    <mergeCell ref="P32:U32"/>
    <mergeCell ref="B29:E29"/>
    <mergeCell ref="K29:L29"/>
    <mergeCell ref="N29:O29"/>
    <mergeCell ref="P29:U29"/>
    <mergeCell ref="B30:E30"/>
    <mergeCell ref="F30:G30"/>
    <mergeCell ref="K30:L30"/>
    <mergeCell ref="N30:O30"/>
    <mergeCell ref="P30:U30"/>
    <mergeCell ref="B27:E27"/>
    <mergeCell ref="K27:L27"/>
    <mergeCell ref="N27:O27"/>
    <mergeCell ref="P27:U27"/>
    <mergeCell ref="B28:E28"/>
    <mergeCell ref="K28:L28"/>
    <mergeCell ref="N28:O28"/>
    <mergeCell ref="P28:U28"/>
    <mergeCell ref="B25:E25"/>
    <mergeCell ref="K25:L25"/>
    <mergeCell ref="N25:O25"/>
    <mergeCell ref="P25:U25"/>
    <mergeCell ref="B26:E26"/>
    <mergeCell ref="K26:L26"/>
    <mergeCell ref="N26:O26"/>
    <mergeCell ref="P26:U26"/>
    <mergeCell ref="B22:E22"/>
    <mergeCell ref="K22:L22"/>
    <mergeCell ref="N22:O22"/>
    <mergeCell ref="P22:U22"/>
    <mergeCell ref="B23:E24"/>
    <mergeCell ref="K23:L23"/>
    <mergeCell ref="N23:U24"/>
    <mergeCell ref="B20:E20"/>
    <mergeCell ref="K20:L20"/>
    <mergeCell ref="N20:O20"/>
    <mergeCell ref="P20:U20"/>
    <mergeCell ref="B21:E21"/>
    <mergeCell ref="K21:L21"/>
    <mergeCell ref="N21:O21"/>
    <mergeCell ref="P21:U21"/>
    <mergeCell ref="G20:H20"/>
    <mergeCell ref="B19:E19"/>
    <mergeCell ref="K19:L19"/>
    <mergeCell ref="N19:O19"/>
    <mergeCell ref="P19:U19"/>
    <mergeCell ref="B16:E16"/>
    <mergeCell ref="K16:L16"/>
    <mergeCell ref="N16:O16"/>
    <mergeCell ref="P16:U16"/>
    <mergeCell ref="B17:E17"/>
    <mergeCell ref="K17:L17"/>
    <mergeCell ref="N17:O17"/>
    <mergeCell ref="P17:U17"/>
    <mergeCell ref="H16:I16"/>
    <mergeCell ref="H17:I17"/>
    <mergeCell ref="B14:E15"/>
    <mergeCell ref="F14:F15"/>
    <mergeCell ref="G14:G15"/>
    <mergeCell ref="H14:H15"/>
    <mergeCell ref="I14:I15"/>
    <mergeCell ref="J14:J15"/>
    <mergeCell ref="N14:O15"/>
    <mergeCell ref="P14:U15"/>
    <mergeCell ref="B18:E18"/>
    <mergeCell ref="K18:L18"/>
    <mergeCell ref="N18:O18"/>
    <mergeCell ref="P18:U18"/>
    <mergeCell ref="B2:D4"/>
    <mergeCell ref="B6:C8"/>
    <mergeCell ref="D6:E8"/>
    <mergeCell ref="F6:G8"/>
    <mergeCell ref="H6:I8"/>
    <mergeCell ref="J6:K8"/>
    <mergeCell ref="L6:M8"/>
    <mergeCell ref="B12:E13"/>
    <mergeCell ref="F12:F13"/>
    <mergeCell ref="G12:G13"/>
    <mergeCell ref="H12:H13"/>
    <mergeCell ref="I12:I13"/>
    <mergeCell ref="J12:J13"/>
    <mergeCell ref="K12:L13"/>
    <mergeCell ref="N12:O13"/>
  </mergeCells>
  <hyperlinks>
    <hyperlink ref="B6:C8" location="Introduktion!A1" display="Introduktion" xr:uid="{E915696B-79D9-274F-B292-D44703218350}"/>
    <hyperlink ref="F6:G8" location="Prislista!A1" display="Prislista" xr:uid="{1ACD10C4-A850-E14C-889D-615B962610FA}"/>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1C17A-F911-ED4D-AB8A-51D0A3A8FC7A}">
  <dimension ref="A1:Y50"/>
  <sheetViews>
    <sheetView showGridLines="0" zoomScaleNormal="100" workbookViewId="0">
      <selection activeCell="D6" sqref="D6:E8"/>
    </sheetView>
  </sheetViews>
  <sheetFormatPr baseColWidth="10" defaultColWidth="10.83203125" defaultRowHeight="16" customHeight="1"/>
  <cols>
    <col min="1" max="11" width="10.83203125" style="35"/>
    <col min="12" max="14" width="10.83203125" style="36"/>
    <col min="15" max="16384" width="10.83203125" style="35"/>
  </cols>
  <sheetData>
    <row r="1" spans="1:25" ht="16" customHeight="1">
      <c r="A1" s="6"/>
      <c r="B1" s="1"/>
      <c r="C1" s="1"/>
      <c r="D1" s="1"/>
      <c r="E1" s="1"/>
      <c r="F1" s="1"/>
      <c r="G1" s="1"/>
      <c r="H1" s="1"/>
      <c r="I1" s="1"/>
      <c r="J1" s="1"/>
      <c r="K1" s="1"/>
      <c r="L1" s="1"/>
      <c r="M1" s="1"/>
      <c r="N1" s="1"/>
      <c r="O1" s="1"/>
      <c r="P1" s="1"/>
      <c r="Q1" s="1"/>
      <c r="R1" s="1"/>
      <c r="S1" s="1"/>
      <c r="T1" s="4"/>
      <c r="U1" s="1"/>
      <c r="V1" s="1"/>
      <c r="W1" s="1"/>
      <c r="X1" s="1"/>
      <c r="Y1" s="4"/>
    </row>
    <row r="2" spans="1:25" ht="16" customHeight="1">
      <c r="A2" s="6"/>
      <c r="B2" s="88"/>
      <c r="C2" s="88"/>
      <c r="D2" s="88"/>
      <c r="E2" s="1"/>
      <c r="F2" s="1"/>
      <c r="G2" s="1"/>
      <c r="H2" s="1"/>
      <c r="I2" s="1"/>
      <c r="J2" s="1"/>
      <c r="K2" s="1"/>
      <c r="L2" s="1"/>
      <c r="M2" s="1"/>
      <c r="N2" s="1"/>
      <c r="O2" s="1"/>
      <c r="P2" s="1"/>
      <c r="Q2" s="1"/>
      <c r="R2" s="1"/>
      <c r="S2" s="1"/>
      <c r="T2" s="4"/>
      <c r="U2" s="1"/>
      <c r="V2" s="1"/>
      <c r="W2" s="1"/>
      <c r="X2" s="1"/>
      <c r="Y2" s="4"/>
    </row>
    <row r="3" spans="1:25" ht="16" customHeight="1">
      <c r="A3" s="6"/>
      <c r="B3" s="88"/>
      <c r="C3" s="88"/>
      <c r="D3" s="88"/>
      <c r="E3" s="1"/>
      <c r="F3" s="1"/>
      <c r="G3" s="1"/>
      <c r="H3" s="1"/>
      <c r="I3" s="1"/>
      <c r="J3" s="1"/>
      <c r="K3" s="1"/>
      <c r="L3" s="1"/>
      <c r="M3" s="1"/>
      <c r="N3" s="1"/>
      <c r="O3" s="1"/>
      <c r="P3" s="1"/>
      <c r="Q3" s="1"/>
      <c r="R3" s="1"/>
      <c r="S3" s="1"/>
      <c r="T3" s="4"/>
      <c r="U3" s="1"/>
      <c r="V3" s="1"/>
      <c r="W3" s="1"/>
      <c r="X3" s="1"/>
      <c r="Y3" s="4"/>
    </row>
    <row r="4" spans="1:25" ht="16" customHeight="1">
      <c r="A4" s="6"/>
      <c r="B4" s="88"/>
      <c r="C4" s="88"/>
      <c r="D4" s="88"/>
      <c r="E4" s="1"/>
      <c r="F4" s="1"/>
      <c r="G4" s="1"/>
      <c r="H4" s="1"/>
      <c r="I4" s="1"/>
      <c r="J4" s="1"/>
      <c r="K4" s="1"/>
      <c r="L4" s="1"/>
      <c r="M4" s="1"/>
      <c r="N4" s="1"/>
      <c r="O4" s="1"/>
      <c r="P4" s="1"/>
      <c r="Q4" s="1"/>
      <c r="R4" s="1"/>
      <c r="S4" s="1"/>
      <c r="T4" s="4"/>
      <c r="U4" s="1"/>
      <c r="V4" s="1"/>
      <c r="W4" s="1"/>
      <c r="X4" s="1"/>
      <c r="Y4" s="4"/>
    </row>
    <row r="5" spans="1:25" ht="16" customHeight="1">
      <c r="A5" s="6"/>
      <c r="B5" s="1"/>
      <c r="C5" s="1"/>
      <c r="D5" s="1"/>
      <c r="E5" s="1"/>
      <c r="F5" s="1"/>
      <c r="G5" s="1"/>
      <c r="H5" s="1"/>
      <c r="I5" s="1"/>
      <c r="J5" s="1"/>
      <c r="K5" s="1"/>
      <c r="L5" s="1"/>
      <c r="M5" s="1"/>
      <c r="N5" s="1"/>
      <c r="O5" s="1"/>
      <c r="P5" s="1"/>
      <c r="Q5" s="1"/>
      <c r="R5" s="1"/>
      <c r="S5" s="1"/>
      <c r="T5" s="4"/>
      <c r="U5" s="1"/>
      <c r="V5" s="6"/>
      <c r="W5" s="6"/>
      <c r="X5" s="6"/>
      <c r="Y5" s="300"/>
    </row>
    <row r="6" spans="1:25" ht="16" customHeight="1">
      <c r="A6" s="7"/>
      <c r="B6" s="91" t="s">
        <v>0</v>
      </c>
      <c r="C6" s="91"/>
      <c r="D6" s="91" t="s">
        <v>1</v>
      </c>
      <c r="E6" s="91"/>
      <c r="F6" s="89" t="s">
        <v>123</v>
      </c>
      <c r="G6" s="89"/>
      <c r="H6" s="91"/>
      <c r="I6" s="91"/>
      <c r="J6" s="91"/>
      <c r="K6" s="91"/>
      <c r="L6" s="91"/>
      <c r="M6" s="91"/>
      <c r="N6" s="91"/>
      <c r="O6" s="91"/>
      <c r="P6" s="91"/>
      <c r="Q6" s="91"/>
      <c r="R6" s="91"/>
      <c r="S6" s="91"/>
      <c r="T6" s="91"/>
      <c r="U6" s="73"/>
      <c r="V6" s="301"/>
      <c r="W6" s="301"/>
      <c r="X6" s="301"/>
      <c r="Y6" s="301"/>
    </row>
    <row r="7" spans="1:25" ht="16" customHeight="1">
      <c r="A7" s="7"/>
      <c r="B7" s="92"/>
      <c r="C7" s="92"/>
      <c r="D7" s="92"/>
      <c r="E7" s="92"/>
      <c r="F7" s="90"/>
      <c r="G7" s="90"/>
      <c r="H7" s="92"/>
      <c r="I7" s="92"/>
      <c r="J7" s="92"/>
      <c r="K7" s="92"/>
      <c r="L7" s="92"/>
      <c r="M7" s="92"/>
      <c r="N7" s="92"/>
      <c r="O7" s="92"/>
      <c r="P7" s="92"/>
      <c r="Q7" s="92"/>
      <c r="R7" s="92"/>
      <c r="S7" s="92"/>
      <c r="T7" s="92"/>
      <c r="U7" s="74"/>
      <c r="V7" s="302"/>
      <c r="W7" s="302"/>
      <c r="X7" s="302"/>
      <c r="Y7" s="302"/>
    </row>
    <row r="8" spans="1:25" ht="16" customHeight="1">
      <c r="A8" s="7"/>
      <c r="B8" s="92"/>
      <c r="C8" s="92"/>
      <c r="D8" s="92"/>
      <c r="E8" s="92"/>
      <c r="F8" s="90"/>
      <c r="G8" s="90"/>
      <c r="H8" s="92"/>
      <c r="I8" s="92"/>
      <c r="J8" s="92"/>
      <c r="K8" s="92"/>
      <c r="L8" s="92"/>
      <c r="M8" s="92"/>
      <c r="N8" s="92"/>
      <c r="O8" s="92"/>
      <c r="P8" s="92"/>
      <c r="Q8" s="92"/>
      <c r="R8" s="92"/>
      <c r="S8" s="92"/>
      <c r="T8" s="92"/>
      <c r="U8" s="74"/>
      <c r="V8" s="302"/>
      <c r="W8" s="302"/>
      <c r="X8" s="302"/>
      <c r="Y8" s="302"/>
    </row>
    <row r="9" spans="1:25" ht="16" customHeight="1">
      <c r="A9" s="8"/>
      <c r="B9" s="8"/>
      <c r="C9" s="8"/>
      <c r="D9" s="8"/>
      <c r="E9" s="8"/>
      <c r="F9" s="8"/>
      <c r="G9" s="8"/>
      <c r="H9" s="8"/>
      <c r="I9" s="8"/>
      <c r="J9" s="8"/>
      <c r="K9" s="8"/>
      <c r="L9" s="9"/>
      <c r="M9" s="8"/>
      <c r="N9" s="8"/>
      <c r="O9" s="10"/>
      <c r="P9" s="10"/>
      <c r="Q9" s="10"/>
      <c r="R9" s="10"/>
      <c r="S9" s="10"/>
      <c r="T9" s="10"/>
      <c r="U9" s="10"/>
      <c r="V9" s="10"/>
      <c r="W9" s="10"/>
      <c r="X9" s="10"/>
      <c r="Y9" s="10"/>
    </row>
    <row r="10" spans="1:25" ht="16" customHeight="1">
      <c r="A10" s="8"/>
      <c r="B10" s="8" t="s">
        <v>127</v>
      </c>
      <c r="C10" s="8"/>
      <c r="D10" s="8"/>
      <c r="E10" s="8"/>
      <c r="F10" s="8"/>
      <c r="G10" s="8"/>
      <c r="H10" s="8"/>
      <c r="I10" s="8"/>
      <c r="J10" s="8"/>
      <c r="K10" s="8"/>
      <c r="L10" s="9"/>
      <c r="M10" s="8"/>
      <c r="N10" s="8"/>
      <c r="O10" s="10"/>
      <c r="P10" s="10"/>
      <c r="Q10" s="10"/>
      <c r="R10" s="10"/>
      <c r="S10" s="10"/>
      <c r="T10" s="10"/>
      <c r="U10" s="10"/>
      <c r="V10" s="10"/>
      <c r="W10" s="10"/>
      <c r="X10" s="10"/>
      <c r="Y10" s="10"/>
    </row>
    <row r="11" spans="1:25" ht="16" customHeight="1" thickBot="1">
      <c r="A11" s="8"/>
      <c r="B11" s="8"/>
      <c r="C11" s="8"/>
      <c r="D11" s="10"/>
      <c r="E11" s="10"/>
      <c r="F11" s="10"/>
      <c r="G11" s="10"/>
      <c r="H11" s="10"/>
      <c r="I11" s="10"/>
      <c r="J11" s="10"/>
      <c r="K11" s="10"/>
      <c r="L11" s="10"/>
      <c r="M11" s="10"/>
      <c r="N11" s="10"/>
      <c r="O11" s="10"/>
      <c r="P11" s="10"/>
      <c r="Q11" s="10"/>
      <c r="R11" s="10"/>
      <c r="S11" s="10"/>
      <c r="T11" s="10"/>
      <c r="U11" s="10"/>
      <c r="V11" s="10"/>
      <c r="W11" s="10"/>
      <c r="X11" s="10"/>
      <c r="Y11" s="10"/>
    </row>
    <row r="12" spans="1:25" ht="18" customHeight="1">
      <c r="B12" s="195" t="s">
        <v>66</v>
      </c>
      <c r="C12" s="196"/>
      <c r="D12" s="196"/>
      <c r="E12" s="197"/>
      <c r="F12" s="204" t="s">
        <v>67</v>
      </c>
      <c r="G12" s="196"/>
      <c r="H12" s="196"/>
      <c r="I12" s="197"/>
      <c r="J12" s="204" t="s">
        <v>68</v>
      </c>
      <c r="K12" s="196"/>
      <c r="L12" s="196"/>
      <c r="M12" s="196"/>
      <c r="N12" s="80"/>
      <c r="O12" s="80"/>
      <c r="P12" s="80"/>
      <c r="Q12" s="204" t="s">
        <v>66</v>
      </c>
      <c r="R12" s="196"/>
      <c r="S12" s="197"/>
      <c r="T12" s="204" t="str">
        <f>J12</f>
        <v>Månadsvis räkning</v>
      </c>
      <c r="U12" s="207"/>
    </row>
    <row r="13" spans="1:25" ht="18" customHeight="1">
      <c r="B13" s="198"/>
      <c r="C13" s="199"/>
      <c r="D13" s="199"/>
      <c r="E13" s="200"/>
      <c r="F13" s="205"/>
      <c r="G13" s="199"/>
      <c r="H13" s="199"/>
      <c r="I13" s="200"/>
      <c r="J13" s="205"/>
      <c r="K13" s="199"/>
      <c r="L13" s="199"/>
      <c r="M13" s="199"/>
      <c r="N13" s="79"/>
      <c r="O13" s="79"/>
      <c r="P13" s="79"/>
      <c r="Q13" s="205"/>
      <c r="R13" s="199"/>
      <c r="S13" s="200"/>
      <c r="T13" s="205"/>
      <c r="U13" s="208"/>
    </row>
    <row r="14" spans="1:25" ht="18" customHeight="1" thickBot="1">
      <c r="B14" s="201"/>
      <c r="C14" s="202"/>
      <c r="D14" s="202"/>
      <c r="E14" s="203"/>
      <c r="F14" s="206"/>
      <c r="G14" s="202"/>
      <c r="H14" s="202"/>
      <c r="I14" s="203"/>
      <c r="J14" s="206"/>
      <c r="K14" s="202"/>
      <c r="L14" s="202"/>
      <c r="M14" s="202"/>
      <c r="N14" s="81"/>
      <c r="O14" s="81"/>
      <c r="P14" s="81"/>
      <c r="Q14" s="206"/>
      <c r="R14" s="202"/>
      <c r="S14" s="203"/>
      <c r="T14" s="206"/>
      <c r="U14" s="209"/>
    </row>
    <row r="15" spans="1:25" ht="25" customHeight="1">
      <c r="B15" s="246" t="s">
        <v>69</v>
      </c>
      <c r="C15" s="247"/>
      <c r="D15" s="247"/>
      <c r="E15" s="248"/>
      <c r="F15" s="271" t="s">
        <v>70</v>
      </c>
      <c r="G15" s="272"/>
      <c r="H15" s="271" t="s">
        <v>71</v>
      </c>
      <c r="I15" s="272"/>
      <c r="J15" s="273" t="s">
        <v>72</v>
      </c>
      <c r="K15" s="274"/>
      <c r="L15" s="273" t="s">
        <v>73</v>
      </c>
      <c r="M15" s="275"/>
      <c r="N15" s="82"/>
      <c r="O15" s="256" t="s">
        <v>74</v>
      </c>
      <c r="P15" s="83"/>
      <c r="Q15" s="84"/>
      <c r="R15" s="84"/>
      <c r="S15" s="244" t="str">
        <f>H15</f>
        <v>Per månad</v>
      </c>
      <c r="T15" s="244" t="str">
        <f>J15</f>
        <v>Per månad vid 
12 månaders avtal</v>
      </c>
      <c r="U15" s="244" t="str">
        <f>L15</f>
        <v>Per månad vid
36 månaders avtal</v>
      </c>
    </row>
    <row r="16" spans="1:25" ht="25" customHeight="1" thickBot="1">
      <c r="B16" s="249"/>
      <c r="C16" s="250"/>
      <c r="D16" s="250"/>
      <c r="E16" s="251"/>
      <c r="F16" s="271"/>
      <c r="G16" s="272"/>
      <c r="H16" s="271"/>
      <c r="I16" s="272"/>
      <c r="J16" s="273"/>
      <c r="K16" s="274"/>
      <c r="L16" s="273"/>
      <c r="M16" s="275"/>
      <c r="N16" s="82"/>
      <c r="O16" s="256"/>
      <c r="P16" s="83"/>
      <c r="Q16" s="85"/>
      <c r="R16" s="85"/>
      <c r="S16" s="244"/>
      <c r="T16" s="244"/>
      <c r="U16" s="244"/>
    </row>
    <row r="17" spans="2:23" ht="25" customHeight="1" thickBot="1">
      <c r="B17" s="287" t="s">
        <v>75</v>
      </c>
      <c r="C17" s="288"/>
      <c r="D17" s="72" t="s">
        <v>76</v>
      </c>
      <c r="E17" s="72" t="s">
        <v>77</v>
      </c>
      <c r="F17" s="271"/>
      <c r="G17" s="272"/>
      <c r="H17" s="271"/>
      <c r="I17" s="272"/>
      <c r="J17" s="273"/>
      <c r="K17" s="274"/>
      <c r="L17" s="273"/>
      <c r="M17" s="275"/>
      <c r="N17" s="86"/>
      <c r="O17" s="256"/>
      <c r="P17" s="83"/>
      <c r="Q17" s="87"/>
      <c r="R17" s="87"/>
      <c r="S17" s="245"/>
      <c r="T17" s="245"/>
      <c r="U17" s="245"/>
    </row>
    <row r="18" spans="2:23" ht="25" customHeight="1" thickBot="1">
      <c r="B18" s="289" t="s">
        <v>78</v>
      </c>
      <c r="C18" s="290"/>
      <c r="D18" s="77">
        <v>1</v>
      </c>
      <c r="E18" s="77">
        <v>1</v>
      </c>
      <c r="F18" s="282">
        <v>0.16666666666666666</v>
      </c>
      <c r="G18" s="282"/>
      <c r="H18" s="267">
        <v>123.33333333333333</v>
      </c>
      <c r="I18" s="267"/>
      <c r="J18" s="267">
        <v>104.83333333333333</v>
      </c>
      <c r="K18" s="267"/>
      <c r="L18" s="267">
        <v>92.5</v>
      </c>
      <c r="M18" s="268"/>
      <c r="N18" s="276" t="s">
        <v>79</v>
      </c>
      <c r="O18" s="310"/>
      <c r="P18" s="50" t="s">
        <v>80</v>
      </c>
      <c r="Q18" s="66"/>
      <c r="R18" s="66"/>
      <c r="S18" s="64">
        <f>ROUNDUP($O$18*H18,2)</f>
        <v>0</v>
      </c>
      <c r="T18" s="64">
        <f>ROUNDUP($O$18*J18,2)</f>
        <v>0</v>
      </c>
      <c r="U18" s="64">
        <f>ROUNDUP($O$18*L18,2)</f>
        <v>0</v>
      </c>
    </row>
    <row r="19" spans="2:23" ht="25" customHeight="1" thickBot="1">
      <c r="B19" s="285" t="s">
        <v>81</v>
      </c>
      <c r="C19" s="286"/>
      <c r="D19" s="76">
        <v>1</v>
      </c>
      <c r="E19" s="76">
        <v>2</v>
      </c>
      <c r="F19" s="269">
        <v>0.33333333333333331</v>
      </c>
      <c r="G19" s="269"/>
      <c r="H19" s="263">
        <v>246.66666666666666</v>
      </c>
      <c r="I19" s="263"/>
      <c r="J19" s="263">
        <v>209.66666666666666</v>
      </c>
      <c r="K19" s="263"/>
      <c r="L19" s="263">
        <v>185</v>
      </c>
      <c r="M19" s="264"/>
      <c r="N19" s="277"/>
      <c r="O19" s="311"/>
      <c r="P19" s="63" t="str">
        <f t="shared" ref="P19:P28" si="0">P18</f>
        <v>enheter</v>
      </c>
      <c r="Q19" s="62"/>
      <c r="R19" s="61"/>
      <c r="S19" s="60">
        <f>ROUNDUP($O$19*H19,2)</f>
        <v>0</v>
      </c>
      <c r="T19" s="60">
        <f>ROUNDUP($O$19*J19,2)</f>
        <v>0</v>
      </c>
      <c r="U19" s="60">
        <f>ROUNDUP($O$19*L19,2)</f>
        <v>0</v>
      </c>
    </row>
    <row r="20" spans="2:23" ht="25" customHeight="1" thickBot="1">
      <c r="B20" s="283" t="s">
        <v>82</v>
      </c>
      <c r="C20" s="284"/>
      <c r="D20" s="75">
        <v>2</v>
      </c>
      <c r="E20" s="75">
        <v>4</v>
      </c>
      <c r="F20" s="269">
        <v>0.66666666666666696</v>
      </c>
      <c r="G20" s="269"/>
      <c r="H20" s="263">
        <v>494.44444444444446</v>
      </c>
      <c r="I20" s="263"/>
      <c r="J20" s="263">
        <v>420.27777777777777</v>
      </c>
      <c r="K20" s="263"/>
      <c r="L20" s="263">
        <v>370.83333333333337</v>
      </c>
      <c r="M20" s="264"/>
      <c r="N20" s="277"/>
      <c r="O20" s="311"/>
      <c r="P20" s="63" t="str">
        <f t="shared" si="0"/>
        <v>enheter</v>
      </c>
      <c r="Q20" s="62"/>
      <c r="R20" s="61"/>
      <c r="S20" s="60">
        <f>ROUNDUP($O$20*H20,2)</f>
        <v>0</v>
      </c>
      <c r="T20" s="60">
        <f>ROUNDUP($O$20*J20,2)</f>
        <v>0</v>
      </c>
      <c r="U20" s="60">
        <f>ROUNDUP($O$20*L20,2)</f>
        <v>0</v>
      </c>
    </row>
    <row r="21" spans="2:23" ht="25" customHeight="1" thickBot="1">
      <c r="B21" s="285" t="s">
        <v>83</v>
      </c>
      <c r="C21" s="286"/>
      <c r="D21" s="76">
        <v>4</v>
      </c>
      <c r="E21" s="76">
        <v>8</v>
      </c>
      <c r="F21" s="269">
        <v>1.3333333333333333</v>
      </c>
      <c r="G21" s="269"/>
      <c r="H21" s="263">
        <v>988.88888888888891</v>
      </c>
      <c r="I21" s="263"/>
      <c r="J21" s="263">
        <v>840.55555555555554</v>
      </c>
      <c r="K21" s="263"/>
      <c r="L21" s="263">
        <v>741.66666666666674</v>
      </c>
      <c r="M21" s="264"/>
      <c r="N21" s="277"/>
      <c r="O21" s="311"/>
      <c r="P21" s="63" t="str">
        <f t="shared" si="0"/>
        <v>enheter</v>
      </c>
      <c r="Q21" s="62"/>
      <c r="R21" s="61"/>
      <c r="S21" s="60">
        <f>ROUNDUP($O$21*H21,2)</f>
        <v>0</v>
      </c>
      <c r="T21" s="60">
        <f>ROUNDUP($O$21*J21,2)</f>
        <v>0</v>
      </c>
      <c r="U21" s="60">
        <f>ROUNDUP($O$21*L21,2)</f>
        <v>0</v>
      </c>
    </row>
    <row r="22" spans="2:23" ht="25" customHeight="1" thickBot="1">
      <c r="B22" s="283" t="s">
        <v>84</v>
      </c>
      <c r="C22" s="284"/>
      <c r="D22" s="75">
        <v>8</v>
      </c>
      <c r="E22" s="75">
        <v>16</v>
      </c>
      <c r="F22" s="269">
        <v>2.6555555555555554</v>
      </c>
      <c r="G22" s="269"/>
      <c r="H22" s="263">
        <v>1987</v>
      </c>
      <c r="I22" s="263"/>
      <c r="J22" s="263">
        <v>1688.95</v>
      </c>
      <c r="K22" s="263"/>
      <c r="L22" s="263">
        <v>1490.25</v>
      </c>
      <c r="M22" s="264"/>
      <c r="N22" s="277"/>
      <c r="O22" s="311"/>
      <c r="P22" s="63" t="str">
        <f t="shared" si="0"/>
        <v>enheter</v>
      </c>
      <c r="Q22" s="62"/>
      <c r="R22" s="61"/>
      <c r="S22" s="60">
        <f>ROUNDUP($O$22*H22,2)</f>
        <v>0</v>
      </c>
      <c r="T22" s="60">
        <f>ROUNDUP($O$22*J22,2)</f>
        <v>0</v>
      </c>
      <c r="U22" s="60">
        <f>ROUNDUP($O$22*L22,2)</f>
        <v>0</v>
      </c>
    </row>
    <row r="23" spans="2:23" ht="25" customHeight="1" thickBot="1">
      <c r="B23" s="285" t="s">
        <v>85</v>
      </c>
      <c r="C23" s="286"/>
      <c r="D23" s="76">
        <v>16</v>
      </c>
      <c r="E23" s="76">
        <v>32</v>
      </c>
      <c r="F23" s="269">
        <v>5.3333333333333304</v>
      </c>
      <c r="G23" s="269"/>
      <c r="H23" s="263">
        <v>3951.9999999999977</v>
      </c>
      <c r="I23" s="263"/>
      <c r="J23" s="263">
        <v>3359.199999999998</v>
      </c>
      <c r="K23" s="263"/>
      <c r="L23" s="263">
        <v>2963.9999999999982</v>
      </c>
      <c r="M23" s="264"/>
      <c r="N23" s="277"/>
      <c r="O23" s="311"/>
      <c r="P23" s="63" t="str">
        <f t="shared" si="0"/>
        <v>enheter</v>
      </c>
      <c r="Q23" s="62"/>
      <c r="R23" s="61"/>
      <c r="S23" s="60">
        <f>ROUNDUP($O$23*H23,2)</f>
        <v>0</v>
      </c>
      <c r="T23" s="60">
        <f>ROUNDUP($O$23*J23,2)</f>
        <v>0</v>
      </c>
      <c r="U23" s="60">
        <f>ROUNDUP($O$23*L23,2)</f>
        <v>0</v>
      </c>
      <c r="V23" s="56"/>
      <c r="W23" s="55"/>
    </row>
    <row r="24" spans="2:23" ht="25" customHeight="1" thickBot="1">
      <c r="B24" s="283" t="s">
        <v>86</v>
      </c>
      <c r="C24" s="284"/>
      <c r="D24" s="75">
        <v>1</v>
      </c>
      <c r="E24" s="75">
        <v>4</v>
      </c>
      <c r="F24" s="269">
        <v>0.48333333333333328</v>
      </c>
      <c r="G24" s="269"/>
      <c r="H24" s="263">
        <v>358.15</v>
      </c>
      <c r="I24" s="263"/>
      <c r="J24" s="263">
        <v>304.42749999999995</v>
      </c>
      <c r="K24" s="263"/>
      <c r="L24" s="263">
        <v>268.61249999999995</v>
      </c>
      <c r="M24" s="264"/>
      <c r="N24" s="277"/>
      <c r="O24" s="311"/>
      <c r="P24" s="63" t="str">
        <f t="shared" si="0"/>
        <v>enheter</v>
      </c>
      <c r="Q24" s="62"/>
      <c r="R24" s="61"/>
      <c r="S24" s="60">
        <f>ROUNDUP($O$24*H24,2)</f>
        <v>0</v>
      </c>
      <c r="T24" s="60">
        <f>ROUNDUP($O$24*J24,2)</f>
        <v>0</v>
      </c>
      <c r="U24" s="60">
        <f>ROUNDUP($O$24*L24,2)</f>
        <v>0</v>
      </c>
    </row>
    <row r="25" spans="2:23" ht="25" customHeight="1" thickBot="1">
      <c r="B25" s="285" t="s">
        <v>87</v>
      </c>
      <c r="C25" s="286"/>
      <c r="D25" s="76">
        <v>2</v>
      </c>
      <c r="E25" s="76">
        <v>8</v>
      </c>
      <c r="F25" s="269">
        <v>0.96666666666666656</v>
      </c>
      <c r="G25" s="269"/>
      <c r="H25" s="263">
        <v>716.3</v>
      </c>
      <c r="I25" s="263"/>
      <c r="J25" s="263">
        <v>608.8549999999999</v>
      </c>
      <c r="K25" s="263"/>
      <c r="L25" s="263">
        <v>537.22499999999991</v>
      </c>
      <c r="M25" s="264"/>
      <c r="N25" s="277"/>
      <c r="O25" s="311"/>
      <c r="P25" s="63" t="str">
        <f t="shared" si="0"/>
        <v>enheter</v>
      </c>
      <c r="Q25" s="62"/>
      <c r="R25" s="61"/>
      <c r="S25" s="60">
        <f>ROUNDUP($O$25*H25,2)</f>
        <v>0</v>
      </c>
      <c r="T25" s="60">
        <f>ROUNDUP($O$25*J25,2)</f>
        <v>0</v>
      </c>
      <c r="U25" s="60">
        <f>ROUNDUP($O$25*L25,2)</f>
        <v>0</v>
      </c>
    </row>
    <row r="26" spans="2:23" ht="25" customHeight="1" thickBot="1">
      <c r="B26" s="283" t="s">
        <v>88</v>
      </c>
      <c r="C26" s="284"/>
      <c r="D26" s="75">
        <v>4</v>
      </c>
      <c r="E26" s="75">
        <v>16</v>
      </c>
      <c r="F26" s="269">
        <v>1.9333333333333331</v>
      </c>
      <c r="G26" s="269"/>
      <c r="H26" s="263">
        <v>1432.6</v>
      </c>
      <c r="I26" s="263"/>
      <c r="J26" s="263">
        <v>1217.7099999999998</v>
      </c>
      <c r="K26" s="263"/>
      <c r="L26" s="263">
        <v>1074.4499999999998</v>
      </c>
      <c r="M26" s="264"/>
      <c r="N26" s="277"/>
      <c r="O26" s="311"/>
      <c r="P26" s="63" t="str">
        <f t="shared" si="0"/>
        <v>enheter</v>
      </c>
      <c r="Q26" s="62"/>
      <c r="R26" s="61"/>
      <c r="S26" s="60">
        <f>ROUNDUP($O$26*H26,2)</f>
        <v>0</v>
      </c>
      <c r="T26" s="60">
        <f>ROUNDUP($O$26*J26,2)</f>
        <v>0</v>
      </c>
      <c r="U26" s="60">
        <f>ROUNDUP($O$26*L26,2)</f>
        <v>0</v>
      </c>
    </row>
    <row r="27" spans="2:23" ht="25" customHeight="1" thickBot="1">
      <c r="B27" s="285" t="s">
        <v>89</v>
      </c>
      <c r="C27" s="286"/>
      <c r="D27" s="76">
        <v>8</v>
      </c>
      <c r="E27" s="76">
        <v>32</v>
      </c>
      <c r="F27" s="269">
        <v>3.8666666666666663</v>
      </c>
      <c r="G27" s="269"/>
      <c r="H27" s="263">
        <v>2865.2</v>
      </c>
      <c r="I27" s="263"/>
      <c r="J27" s="263">
        <v>2435.4199999999996</v>
      </c>
      <c r="K27" s="263"/>
      <c r="L27" s="263">
        <v>2148.8999999999996</v>
      </c>
      <c r="M27" s="264"/>
      <c r="N27" s="277"/>
      <c r="O27" s="311"/>
      <c r="P27" s="63" t="str">
        <f t="shared" si="0"/>
        <v>enheter</v>
      </c>
      <c r="Q27" s="62"/>
      <c r="R27" s="61"/>
      <c r="S27" s="60">
        <f>ROUNDUP($O$27*H27,2)</f>
        <v>0</v>
      </c>
      <c r="T27" s="60">
        <f>ROUNDUP($O$27*J27,2)</f>
        <v>0</v>
      </c>
      <c r="U27" s="60">
        <f>ROUNDUP($O$27*L27,2)</f>
        <v>0</v>
      </c>
    </row>
    <row r="28" spans="2:23" ht="25" customHeight="1" thickBot="1">
      <c r="B28" s="291" t="s">
        <v>90</v>
      </c>
      <c r="C28" s="292"/>
      <c r="D28" s="78">
        <v>16</v>
      </c>
      <c r="E28" s="78">
        <v>64</v>
      </c>
      <c r="F28" s="270">
        <v>7.7333333333333325</v>
      </c>
      <c r="G28" s="270"/>
      <c r="H28" s="265">
        <v>5730.4</v>
      </c>
      <c r="I28" s="265"/>
      <c r="J28" s="265">
        <v>4870.8399999999992</v>
      </c>
      <c r="K28" s="265"/>
      <c r="L28" s="265">
        <v>4297.7999999999993</v>
      </c>
      <c r="M28" s="266"/>
      <c r="N28" s="278"/>
      <c r="O28" s="312"/>
      <c r="P28" s="48" t="str">
        <f t="shared" si="0"/>
        <v>enheter</v>
      </c>
      <c r="Q28" s="59"/>
      <c r="R28" s="58"/>
      <c r="S28" s="57">
        <f>ROUNDUP($O$28*H28,2)</f>
        <v>0</v>
      </c>
      <c r="T28" s="57">
        <f>ROUNDUP($O$28*J28,2)</f>
        <v>0</v>
      </c>
      <c r="U28" s="57">
        <f>ROUNDUP($O$28*L28,2)</f>
        <v>0</v>
      </c>
    </row>
    <row r="29" spans="2:23" ht="25" customHeight="1" thickBot="1">
      <c r="B29" s="179" t="s">
        <v>91</v>
      </c>
      <c r="C29" s="180"/>
      <c r="D29" s="180"/>
      <c r="E29" s="180"/>
      <c r="F29" s="180"/>
      <c r="G29" s="180"/>
      <c r="H29" s="180"/>
      <c r="I29" s="180"/>
      <c r="J29" s="180"/>
      <c r="K29" s="180"/>
      <c r="L29" s="180"/>
      <c r="M29" s="180"/>
      <c r="N29" s="43"/>
      <c r="O29" s="313"/>
      <c r="Q29" s="164" t="s">
        <v>92</v>
      </c>
      <c r="R29" s="165"/>
      <c r="S29" s="54">
        <f>SUM(S18:S28)</f>
        <v>0</v>
      </c>
      <c r="T29" s="54">
        <f>SUM(T18:T28)</f>
        <v>0</v>
      </c>
      <c r="U29" s="54">
        <f>SUM(U18:U28)</f>
        <v>0</v>
      </c>
    </row>
    <row r="30" spans="2:23" ht="25" customHeight="1" thickBot="1">
      <c r="B30" s="238" t="s">
        <v>93</v>
      </c>
      <c r="C30" s="239"/>
      <c r="D30" s="239"/>
      <c r="E30" s="240"/>
      <c r="F30" s="214" t="s">
        <v>94</v>
      </c>
      <c r="G30" s="215"/>
      <c r="H30" s="214" t="s">
        <v>95</v>
      </c>
      <c r="I30" s="215"/>
      <c r="J30" s="214" t="s">
        <v>72</v>
      </c>
      <c r="K30" s="215"/>
      <c r="L30" s="218" t="s">
        <v>73</v>
      </c>
      <c r="M30" s="219"/>
      <c r="N30" s="69"/>
      <c r="O30" s="313"/>
      <c r="Q30" s="71"/>
      <c r="R30" s="71"/>
      <c r="S30" s="70"/>
      <c r="T30" s="70"/>
      <c r="U30" s="70"/>
    </row>
    <row r="31" spans="2:23" ht="25" customHeight="1" thickBot="1">
      <c r="B31" s="241"/>
      <c r="C31" s="242"/>
      <c r="D31" s="242"/>
      <c r="E31" s="243"/>
      <c r="F31" s="216"/>
      <c r="G31" s="217"/>
      <c r="H31" s="216"/>
      <c r="I31" s="217"/>
      <c r="J31" s="216"/>
      <c r="K31" s="217"/>
      <c r="L31" s="216"/>
      <c r="M31" s="220"/>
      <c r="N31" s="69"/>
      <c r="O31" s="313"/>
      <c r="Q31" s="68"/>
      <c r="R31" s="68"/>
      <c r="S31" s="67"/>
      <c r="T31" s="67"/>
      <c r="U31" s="67"/>
    </row>
    <row r="32" spans="2:23" ht="25" customHeight="1" thickBot="1">
      <c r="B32" s="229" t="s">
        <v>96</v>
      </c>
      <c r="C32" s="230"/>
      <c r="D32" s="230"/>
      <c r="E32" s="231"/>
      <c r="F32" s="254">
        <v>8.0672268907563027E-4</v>
      </c>
      <c r="G32" s="255"/>
      <c r="H32" s="221">
        <v>0.6</v>
      </c>
      <c r="I32" s="222"/>
      <c r="J32" s="221">
        <v>0.48299999999999993</v>
      </c>
      <c r="K32" s="222"/>
      <c r="L32" s="223">
        <v>0.42300000000000004</v>
      </c>
      <c r="M32" s="224"/>
      <c r="N32" s="279" t="s">
        <v>97</v>
      </c>
      <c r="O32" s="310"/>
      <c r="P32" s="50" t="s">
        <v>98</v>
      </c>
      <c r="Q32" s="66"/>
      <c r="R32" s="65"/>
      <c r="S32" s="64">
        <f>ROUNDUP($O$32*H32,2)</f>
        <v>0</v>
      </c>
      <c r="T32" s="64">
        <f>ROUNDUP($O$32*J32,2)</f>
        <v>0</v>
      </c>
      <c r="U32" s="64">
        <f>ROUNDUP($O$32*L32,2)</f>
        <v>0</v>
      </c>
    </row>
    <row r="33" spans="2:21" ht="25" customHeight="1" thickBot="1">
      <c r="B33" s="235" t="s">
        <v>99</v>
      </c>
      <c r="C33" s="236"/>
      <c r="D33" s="236"/>
      <c r="E33" s="237"/>
      <c r="F33" s="261">
        <v>1.7777777777777779E-3</v>
      </c>
      <c r="G33" s="262"/>
      <c r="H33" s="257">
        <v>1.3222222222222222</v>
      </c>
      <c r="I33" s="258"/>
      <c r="J33" s="257">
        <v>1.0643888888888888</v>
      </c>
      <c r="K33" s="258"/>
      <c r="L33" s="259">
        <v>0.9321666666666667</v>
      </c>
      <c r="M33" s="260"/>
      <c r="N33" s="280"/>
      <c r="O33" s="311"/>
      <c r="P33" s="63" t="s">
        <v>98</v>
      </c>
      <c r="Q33" s="62"/>
      <c r="R33" s="61"/>
      <c r="S33" s="60">
        <f>ROUNDUP($O$33*H33,2)</f>
        <v>0</v>
      </c>
      <c r="T33" s="60">
        <f>ROUNDUP($O$33*J33,2)</f>
        <v>0</v>
      </c>
      <c r="U33" s="60">
        <f>ROUNDUP($O$33*L33,2)</f>
        <v>0</v>
      </c>
    </row>
    <row r="34" spans="2:21" ht="25" customHeight="1" thickBot="1">
      <c r="B34" s="232" t="s">
        <v>100</v>
      </c>
      <c r="C34" s="233"/>
      <c r="D34" s="233"/>
      <c r="E34" s="234"/>
      <c r="F34" s="227">
        <v>6.7777777777777784E-3</v>
      </c>
      <c r="G34" s="228"/>
      <c r="H34" s="167">
        <v>5.0555555555555554</v>
      </c>
      <c r="I34" s="168"/>
      <c r="J34" s="167">
        <v>4.0697222222222216</v>
      </c>
      <c r="K34" s="168"/>
      <c r="L34" s="225">
        <v>3.5641666666666669</v>
      </c>
      <c r="M34" s="226"/>
      <c r="N34" s="281"/>
      <c r="O34" s="312"/>
      <c r="P34" s="48" t="s">
        <v>98</v>
      </c>
      <c r="Q34" s="59"/>
      <c r="R34" s="58"/>
      <c r="S34" s="57">
        <f>ROUNDUP($O$34*H34,2)</f>
        <v>0</v>
      </c>
      <c r="T34" s="57">
        <f>ROUNDUP($O$34*J34,2)</f>
        <v>0</v>
      </c>
      <c r="U34" s="57">
        <f>ROUNDUP($O$34*L34,2)</f>
        <v>0</v>
      </c>
    </row>
    <row r="35" spans="2:21" ht="25" customHeight="1" thickBot="1">
      <c r="B35" s="177" t="str">
        <f>B29</f>
        <v>*Totala kostnaden för hela avtalsperioden faktureras i förskott</v>
      </c>
      <c r="C35" s="178"/>
      <c r="D35" s="178"/>
      <c r="E35" s="178"/>
      <c r="F35" s="178"/>
      <c r="G35" s="178"/>
      <c r="H35" s="178"/>
      <c r="I35" s="178"/>
      <c r="J35" s="178"/>
      <c r="K35" s="178"/>
      <c r="L35" s="178"/>
      <c r="M35" s="178"/>
      <c r="N35" s="44"/>
      <c r="O35" s="313"/>
      <c r="Q35" s="164" t="s">
        <v>101</v>
      </c>
      <c r="R35" s="165"/>
      <c r="S35" s="54">
        <f>SUM(S32:S34)</f>
        <v>0</v>
      </c>
      <c r="T35" s="54">
        <f>SUM(T32:T34)</f>
        <v>0</v>
      </c>
      <c r="U35" s="54">
        <f>SUM(U32:U34)</f>
        <v>0</v>
      </c>
    </row>
    <row r="36" spans="2:21" ht="25" customHeight="1" thickBot="1">
      <c r="B36" s="238" t="s">
        <v>102</v>
      </c>
      <c r="C36" s="239"/>
      <c r="D36" s="240"/>
      <c r="E36" s="252" t="s">
        <v>103</v>
      </c>
      <c r="F36" s="214" t="s">
        <v>94</v>
      </c>
      <c r="G36" s="215"/>
      <c r="H36" s="210" t="s">
        <v>95</v>
      </c>
      <c r="I36" s="211"/>
      <c r="J36" s="214" t="s">
        <v>72</v>
      </c>
      <c r="K36" s="215"/>
      <c r="L36" s="218" t="s">
        <v>73</v>
      </c>
      <c r="M36" s="219"/>
      <c r="N36" s="44"/>
      <c r="O36" s="313"/>
      <c r="Q36" s="53"/>
      <c r="R36" s="52"/>
      <c r="S36" s="40"/>
      <c r="T36" s="40"/>
      <c r="U36" s="40"/>
    </row>
    <row r="37" spans="2:21" ht="25" customHeight="1" thickBot="1">
      <c r="B37" s="241"/>
      <c r="C37" s="242"/>
      <c r="D37" s="243"/>
      <c r="E37" s="253"/>
      <c r="F37" s="216"/>
      <c r="G37" s="217"/>
      <c r="H37" s="212"/>
      <c r="I37" s="213"/>
      <c r="J37" s="216"/>
      <c r="K37" s="217"/>
      <c r="L37" s="216"/>
      <c r="M37" s="220"/>
      <c r="N37" s="44"/>
      <c r="O37" s="313"/>
      <c r="Q37" s="167" t="s">
        <v>121</v>
      </c>
      <c r="R37" s="168"/>
      <c r="S37" s="51"/>
      <c r="T37" s="51"/>
      <c r="U37" s="51"/>
    </row>
    <row r="38" spans="2:21" ht="25" customHeight="1" thickBot="1">
      <c r="B38" s="229" t="s">
        <v>104</v>
      </c>
      <c r="C38" s="230"/>
      <c r="D38" s="230"/>
      <c r="E38" s="231"/>
      <c r="F38" s="254" t="s">
        <v>19</v>
      </c>
      <c r="G38" s="255"/>
      <c r="H38" s="221">
        <v>2.4500000000000002</v>
      </c>
      <c r="I38" s="222"/>
      <c r="J38" s="221">
        <v>1.85</v>
      </c>
      <c r="K38" s="222"/>
      <c r="L38" s="223">
        <v>1.55</v>
      </c>
      <c r="M38" s="224"/>
      <c r="N38" s="279" t="s">
        <v>122</v>
      </c>
      <c r="O38" s="310"/>
      <c r="P38" s="50" t="s">
        <v>98</v>
      </c>
      <c r="Q38" s="169">
        <v>0.5</v>
      </c>
      <c r="R38" s="170"/>
      <c r="S38" s="49">
        <f>H38*($Q$38*$O$38)</f>
        <v>0</v>
      </c>
      <c r="T38" s="49">
        <f>J38*($Q$38*$O$38)</f>
        <v>0</v>
      </c>
      <c r="U38" s="49">
        <f>L38*($Q$38*$O$38)</f>
        <v>0</v>
      </c>
    </row>
    <row r="39" spans="2:21" ht="25" customHeight="1" thickBot="1">
      <c r="B39" s="232" t="s">
        <v>105</v>
      </c>
      <c r="C39" s="233"/>
      <c r="D39" s="233"/>
      <c r="E39" s="234"/>
      <c r="F39" s="227" t="s">
        <v>19</v>
      </c>
      <c r="G39" s="228"/>
      <c r="H39" s="167">
        <v>0.43</v>
      </c>
      <c r="I39" s="168"/>
      <c r="J39" s="167">
        <v>0.34400000000000003</v>
      </c>
      <c r="K39" s="168"/>
      <c r="L39" s="225">
        <v>0.30099999999999999</v>
      </c>
      <c r="M39" s="226"/>
      <c r="N39" s="281"/>
      <c r="O39" s="312"/>
      <c r="P39" s="48"/>
      <c r="Q39" s="47"/>
      <c r="R39" s="46"/>
      <c r="S39" s="45">
        <f>$O$39*H39</f>
        <v>0</v>
      </c>
      <c r="T39" s="45">
        <f>$O$39*J39</f>
        <v>0</v>
      </c>
      <c r="U39" s="45">
        <f>$O$39*L39</f>
        <v>0</v>
      </c>
    </row>
    <row r="40" spans="2:21" ht="25" customHeight="1" thickBot="1">
      <c r="B40" s="177"/>
      <c r="C40" s="178"/>
      <c r="D40" s="178"/>
      <c r="E40" s="178"/>
      <c r="F40" s="178"/>
      <c r="G40" s="178"/>
      <c r="H40" s="178"/>
      <c r="I40" s="178"/>
      <c r="J40" s="178"/>
      <c r="K40" s="178"/>
      <c r="L40" s="178"/>
      <c r="M40" s="178"/>
      <c r="N40" s="44"/>
      <c r="O40" s="43"/>
      <c r="Q40" s="164" t="s">
        <v>106</v>
      </c>
      <c r="R40" s="166"/>
      <c r="S40" s="42">
        <f>SUM(S38:S39)</f>
        <v>0</v>
      </c>
      <c r="T40" s="41">
        <f>SUM(T38:T39)</f>
        <v>0</v>
      </c>
      <c r="U40" s="41">
        <f>SUM(U38:U39)</f>
        <v>0</v>
      </c>
    </row>
    <row r="41" spans="2:21" ht="25" customHeight="1" thickBot="1">
      <c r="B41" s="179" t="s">
        <v>107</v>
      </c>
      <c r="C41" s="180"/>
      <c r="D41" s="180"/>
      <c r="E41" s="180"/>
      <c r="F41" s="180"/>
      <c r="G41" s="180"/>
      <c r="H41" s="180"/>
      <c r="I41" s="180"/>
      <c r="J41" s="180"/>
      <c r="K41" s="180"/>
      <c r="L41" s="180"/>
      <c r="M41" s="180"/>
      <c r="O41" s="36"/>
      <c r="S41" s="40"/>
      <c r="T41" s="40"/>
      <c r="U41" s="40"/>
    </row>
    <row r="42" spans="2:21" ht="25" customHeight="1" thickBot="1">
      <c r="B42" s="181" t="s">
        <v>125</v>
      </c>
      <c r="C42" s="181"/>
      <c r="D42" s="181"/>
      <c r="E42" s="181"/>
      <c r="F42" s="181"/>
      <c r="G42" s="181"/>
      <c r="H42" s="181"/>
      <c r="I42" s="181"/>
      <c r="J42" s="181"/>
      <c r="K42" s="181"/>
      <c r="L42" s="181"/>
      <c r="M42" s="181"/>
      <c r="O42" s="36"/>
      <c r="Q42" s="164" t="s">
        <v>108</v>
      </c>
      <c r="R42" s="165"/>
      <c r="S42" s="39">
        <f>S40+S29+S35</f>
        <v>0</v>
      </c>
      <c r="T42" s="39">
        <f>T40+T29+T35</f>
        <v>0</v>
      </c>
      <c r="U42" s="39">
        <f>U40+U29+U35</f>
        <v>0</v>
      </c>
    </row>
    <row r="43" spans="2:21" ht="25" customHeight="1">
      <c r="B43" s="182" t="s">
        <v>109</v>
      </c>
      <c r="C43" s="182"/>
      <c r="D43" s="182"/>
      <c r="E43" s="182"/>
      <c r="F43" s="182"/>
      <c r="G43" s="182"/>
      <c r="H43" s="182"/>
      <c r="I43" s="182"/>
      <c r="J43" s="182"/>
      <c r="K43" s="182"/>
      <c r="L43" s="182"/>
      <c r="M43" s="182"/>
      <c r="O43" s="36"/>
    </row>
    <row r="44" spans="2:21" ht="25" customHeight="1">
      <c r="L44" s="35"/>
      <c r="M44" s="35"/>
      <c r="O44" s="36"/>
    </row>
    <row r="45" spans="2:21" ht="25" customHeight="1">
      <c r="B45" s="38" t="s">
        <v>23</v>
      </c>
      <c r="C45" s="38"/>
      <c r="D45" s="37"/>
      <c r="E45" s="37"/>
      <c r="F45" s="37"/>
      <c r="G45" s="37"/>
      <c r="H45" s="37"/>
      <c r="I45" s="37"/>
      <c r="L45" s="35"/>
      <c r="M45" s="35"/>
      <c r="O45" s="36"/>
    </row>
    <row r="46" spans="2:21" ht="25" customHeight="1">
      <c r="B46" s="175" t="s">
        <v>110</v>
      </c>
      <c r="C46" s="175"/>
      <c r="D46" s="175" t="s">
        <v>111</v>
      </c>
      <c r="E46" s="175"/>
      <c r="F46" s="175" t="s">
        <v>112</v>
      </c>
      <c r="G46" s="175"/>
      <c r="H46" s="175" t="s">
        <v>113</v>
      </c>
      <c r="I46" s="175"/>
      <c r="J46" s="175" t="s">
        <v>114</v>
      </c>
      <c r="K46" s="175"/>
      <c r="L46" s="35"/>
      <c r="M46" s="35"/>
      <c r="O46" s="36"/>
    </row>
    <row r="47" spans="2:21" ht="25" customHeight="1">
      <c r="B47" s="176"/>
      <c r="C47" s="176"/>
      <c r="D47" s="176"/>
      <c r="E47" s="176"/>
      <c r="F47" s="176"/>
      <c r="G47" s="176"/>
      <c r="H47" s="176"/>
      <c r="I47" s="176"/>
      <c r="J47" s="175"/>
      <c r="K47" s="175"/>
      <c r="L47" s="35"/>
      <c r="M47" s="35"/>
      <c r="O47" s="36"/>
    </row>
    <row r="48" spans="2:21" ht="25" customHeight="1">
      <c r="B48" s="183" t="s">
        <v>115</v>
      </c>
      <c r="C48" s="184"/>
      <c r="D48" s="191" t="s">
        <v>116</v>
      </c>
      <c r="E48" s="192"/>
      <c r="F48" s="183" t="s">
        <v>117</v>
      </c>
      <c r="G48" s="184"/>
      <c r="H48" s="187">
        <v>2.7779999999999999E-2</v>
      </c>
      <c r="I48" s="188"/>
      <c r="J48" s="171">
        <v>20</v>
      </c>
      <c r="K48" s="172"/>
      <c r="L48" s="35"/>
      <c r="M48" s="35"/>
      <c r="O48" s="36"/>
    </row>
    <row r="49" spans="2:15" ht="25" customHeight="1">
      <c r="B49" s="185" t="s">
        <v>118</v>
      </c>
      <c r="C49" s="186"/>
      <c r="D49" s="193" t="s">
        <v>116</v>
      </c>
      <c r="E49" s="194"/>
      <c r="F49" s="185" t="s">
        <v>117</v>
      </c>
      <c r="G49" s="186"/>
      <c r="H49" s="189">
        <v>0</v>
      </c>
      <c r="I49" s="190"/>
      <c r="J49" s="173">
        <v>0</v>
      </c>
      <c r="K49" s="174"/>
      <c r="L49" s="35"/>
      <c r="M49" s="35"/>
      <c r="O49" s="36"/>
    </row>
    <row r="50" spans="2:15" ht="25" customHeight="1">
      <c r="B50" s="185" t="s">
        <v>119</v>
      </c>
      <c r="C50" s="186"/>
      <c r="D50" s="193" t="s">
        <v>120</v>
      </c>
      <c r="E50" s="194"/>
      <c r="F50" s="185" t="s">
        <v>98</v>
      </c>
      <c r="G50" s="186"/>
      <c r="H50" s="189">
        <v>0</v>
      </c>
      <c r="I50" s="190"/>
      <c r="J50" s="173">
        <v>0</v>
      </c>
      <c r="K50" s="174"/>
      <c r="L50" s="35"/>
      <c r="M50" s="35"/>
      <c r="O50" s="36"/>
    </row>
  </sheetData>
  <mergeCells count="149">
    <mergeCell ref="B6:C8"/>
    <mergeCell ref="D6:E8"/>
    <mergeCell ref="F6:G8"/>
    <mergeCell ref="H6:I8"/>
    <mergeCell ref="J6:K8"/>
    <mergeCell ref="L6:M8"/>
    <mergeCell ref="N6:T8"/>
    <mergeCell ref="B2:D4"/>
    <mergeCell ref="B26:C26"/>
    <mergeCell ref="H26:I26"/>
    <mergeCell ref="L15:M17"/>
    <mergeCell ref="N18:N28"/>
    <mergeCell ref="N32:N34"/>
    <mergeCell ref="N38:N39"/>
    <mergeCell ref="F18:G18"/>
    <mergeCell ref="F19:G19"/>
    <mergeCell ref="F20:G20"/>
    <mergeCell ref="B20:C20"/>
    <mergeCell ref="B21:C21"/>
    <mergeCell ref="B22:C22"/>
    <mergeCell ref="B23:C23"/>
    <mergeCell ref="B24:C24"/>
    <mergeCell ref="B25:C25"/>
    <mergeCell ref="B17:C17"/>
    <mergeCell ref="B18:C18"/>
    <mergeCell ref="B19:C19"/>
    <mergeCell ref="B27:C27"/>
    <mergeCell ref="B28:C28"/>
    <mergeCell ref="F21:G21"/>
    <mergeCell ref="F22:G22"/>
    <mergeCell ref="F23:G23"/>
    <mergeCell ref="F24:G24"/>
    <mergeCell ref="F25:G25"/>
    <mergeCell ref="F26:G26"/>
    <mergeCell ref="F15:G17"/>
    <mergeCell ref="H15:I17"/>
    <mergeCell ref="J15:K17"/>
    <mergeCell ref="L18:M18"/>
    <mergeCell ref="L19:M19"/>
    <mergeCell ref="L20:M20"/>
    <mergeCell ref="L21:M21"/>
    <mergeCell ref="L22:M22"/>
    <mergeCell ref="L23:M23"/>
    <mergeCell ref="L24:M24"/>
    <mergeCell ref="H27:I27"/>
    <mergeCell ref="H28:I28"/>
    <mergeCell ref="J18:K18"/>
    <mergeCell ref="J19:K19"/>
    <mergeCell ref="J20:K20"/>
    <mergeCell ref="J21:K21"/>
    <mergeCell ref="J22:K22"/>
    <mergeCell ref="J23:K23"/>
    <mergeCell ref="J24:K24"/>
    <mergeCell ref="J25:K25"/>
    <mergeCell ref="H18:I18"/>
    <mergeCell ref="H19:I19"/>
    <mergeCell ref="H20:I20"/>
    <mergeCell ref="H21:I21"/>
    <mergeCell ref="H22:I22"/>
    <mergeCell ref="H23:I23"/>
    <mergeCell ref="H24:I24"/>
    <mergeCell ref="H33:I33"/>
    <mergeCell ref="H34:I34"/>
    <mergeCell ref="L25:M25"/>
    <mergeCell ref="L26:M26"/>
    <mergeCell ref="L27:M27"/>
    <mergeCell ref="L28:M28"/>
    <mergeCell ref="F30:G31"/>
    <mergeCell ref="H30:I31"/>
    <mergeCell ref="J30:K31"/>
    <mergeCell ref="L30:M31"/>
    <mergeCell ref="J26:K26"/>
    <mergeCell ref="J27:K27"/>
    <mergeCell ref="J28:K28"/>
    <mergeCell ref="F27:G27"/>
    <mergeCell ref="F28:G28"/>
    <mergeCell ref="H25:I25"/>
    <mergeCell ref="B35:M35"/>
    <mergeCell ref="B36:D37"/>
    <mergeCell ref="U15:U17"/>
    <mergeCell ref="B15:E16"/>
    <mergeCell ref="E36:E37"/>
    <mergeCell ref="F36:G37"/>
    <mergeCell ref="F38:G38"/>
    <mergeCell ref="H38:I38"/>
    <mergeCell ref="B29:M29"/>
    <mergeCell ref="B30:E31"/>
    <mergeCell ref="Q29:R29"/>
    <mergeCell ref="O15:O17"/>
    <mergeCell ref="S15:S17"/>
    <mergeCell ref="T15:T17"/>
    <mergeCell ref="J32:K32"/>
    <mergeCell ref="J33:K33"/>
    <mergeCell ref="J34:K34"/>
    <mergeCell ref="L32:M32"/>
    <mergeCell ref="L33:M33"/>
    <mergeCell ref="L34:M34"/>
    <mergeCell ref="F32:G32"/>
    <mergeCell ref="F33:G33"/>
    <mergeCell ref="F34:G34"/>
    <mergeCell ref="H32:I32"/>
    <mergeCell ref="D49:E49"/>
    <mergeCell ref="D50:E50"/>
    <mergeCell ref="B12:E14"/>
    <mergeCell ref="F12:I14"/>
    <mergeCell ref="J12:M14"/>
    <mergeCell ref="Q12:S14"/>
    <mergeCell ref="T12:U14"/>
    <mergeCell ref="F46:G47"/>
    <mergeCell ref="H46:I47"/>
    <mergeCell ref="J46:K47"/>
    <mergeCell ref="H39:I39"/>
    <mergeCell ref="H36:I37"/>
    <mergeCell ref="J36:K37"/>
    <mergeCell ref="L36:M37"/>
    <mergeCell ref="J38:K38"/>
    <mergeCell ref="J39:K39"/>
    <mergeCell ref="L38:M38"/>
    <mergeCell ref="L39:M39"/>
    <mergeCell ref="F39:G39"/>
    <mergeCell ref="B38:E38"/>
    <mergeCell ref="B39:E39"/>
    <mergeCell ref="B32:E32"/>
    <mergeCell ref="B33:E33"/>
    <mergeCell ref="B34:E34"/>
    <mergeCell ref="Q35:R35"/>
    <mergeCell ref="Q40:R40"/>
    <mergeCell ref="Q42:R42"/>
    <mergeCell ref="Q37:R37"/>
    <mergeCell ref="Q38:R38"/>
    <mergeCell ref="J48:K48"/>
    <mergeCell ref="J49:K49"/>
    <mergeCell ref="J50:K50"/>
    <mergeCell ref="B46:C47"/>
    <mergeCell ref="D46:E47"/>
    <mergeCell ref="B40:M40"/>
    <mergeCell ref="B41:M41"/>
    <mergeCell ref="B42:M42"/>
    <mergeCell ref="B43:M43"/>
    <mergeCell ref="F48:G48"/>
    <mergeCell ref="F49:G49"/>
    <mergeCell ref="F50:G50"/>
    <mergeCell ref="H48:I48"/>
    <mergeCell ref="H49:I49"/>
    <mergeCell ref="H50:I50"/>
    <mergeCell ref="B48:C48"/>
    <mergeCell ref="B49:C49"/>
    <mergeCell ref="B50:C50"/>
    <mergeCell ref="D48:E48"/>
  </mergeCells>
  <hyperlinks>
    <hyperlink ref="B6:C8" location="Introduktion!A1" display="Introduktion" xr:uid="{7FC33A0E-B993-5C4D-A2D6-4E9C62D0A0BA}"/>
    <hyperlink ref="D6:E8" location="'LCC Kalkyl'!A1" display="LCC Kalkyl" xr:uid="{25A56D6B-A7EA-AF4B-9F9B-5561D0330E70}"/>
  </hyperlink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353EC-86B9-6D49-949A-74218013FE20}">
  <sheetPr codeName="Blad3"/>
  <dimension ref="A1:T6"/>
  <sheetViews>
    <sheetView workbookViewId="0">
      <selection activeCell="F6" sqref="F6:M8"/>
    </sheetView>
  </sheetViews>
  <sheetFormatPr baseColWidth="10" defaultRowHeight="16"/>
  <sheetData>
    <row r="1" spans="1:20">
      <c r="A1" s="1"/>
      <c r="B1" s="1"/>
      <c r="C1" s="1"/>
      <c r="D1" s="1"/>
      <c r="E1" s="1"/>
      <c r="F1" s="1"/>
      <c r="G1" s="1"/>
      <c r="H1" s="1"/>
      <c r="I1" s="1"/>
      <c r="J1" s="1"/>
      <c r="K1" s="1"/>
      <c r="L1" s="1"/>
      <c r="M1" s="1"/>
      <c r="N1" s="1"/>
      <c r="O1" s="1"/>
      <c r="P1" s="1"/>
      <c r="Q1" s="1"/>
      <c r="R1" s="1"/>
      <c r="S1" s="1"/>
      <c r="T1" s="1"/>
    </row>
    <row r="2" spans="1:20">
      <c r="A2" s="1"/>
      <c r="B2" s="88"/>
      <c r="C2" s="88"/>
      <c r="D2" s="88"/>
      <c r="E2" s="1"/>
      <c r="F2" s="1"/>
      <c r="G2" s="1"/>
      <c r="H2" s="1"/>
      <c r="I2" s="1"/>
      <c r="J2" s="1"/>
      <c r="K2" s="1"/>
      <c r="L2" s="1"/>
      <c r="M2" s="1"/>
      <c r="N2" s="1"/>
      <c r="O2" s="1"/>
      <c r="P2" s="1"/>
      <c r="Q2" s="1"/>
      <c r="R2" s="1"/>
      <c r="S2" s="1"/>
      <c r="T2" s="1"/>
    </row>
    <row r="3" spans="1:20">
      <c r="A3" s="1"/>
      <c r="B3" s="88"/>
      <c r="C3" s="88"/>
      <c r="D3" s="88"/>
      <c r="E3" s="1"/>
      <c r="F3" s="1"/>
      <c r="G3" s="1"/>
      <c r="H3" s="1"/>
      <c r="I3" s="1"/>
      <c r="J3" s="1"/>
      <c r="K3" s="1"/>
      <c r="L3" s="1"/>
      <c r="M3" s="1"/>
      <c r="N3" s="1"/>
      <c r="O3" s="1"/>
      <c r="P3" s="1"/>
      <c r="Q3" s="1"/>
      <c r="R3" s="1"/>
      <c r="S3" s="1"/>
      <c r="T3" s="1"/>
    </row>
    <row r="4" spans="1:20">
      <c r="A4" s="1"/>
      <c r="B4" s="88"/>
      <c r="C4" s="88"/>
      <c r="D4" s="88"/>
      <c r="E4" s="1"/>
      <c r="F4" s="1"/>
      <c r="G4" s="1"/>
      <c r="H4" s="1"/>
      <c r="I4" s="1"/>
      <c r="J4" s="1"/>
      <c r="K4" s="1"/>
      <c r="L4" s="1"/>
      <c r="M4" s="1"/>
      <c r="N4" s="1"/>
      <c r="O4" s="1"/>
      <c r="P4" s="1"/>
      <c r="Q4" s="1"/>
      <c r="R4" s="1"/>
      <c r="S4" s="1"/>
      <c r="T4" s="1"/>
    </row>
    <row r="5" spans="1:20">
      <c r="A5" s="1"/>
      <c r="B5" s="1"/>
      <c r="C5" s="1"/>
      <c r="D5" s="1"/>
      <c r="E5" s="1"/>
      <c r="F5" s="1"/>
      <c r="G5" s="1"/>
      <c r="H5" s="1"/>
      <c r="I5" s="1"/>
      <c r="J5" s="1"/>
      <c r="K5" s="1"/>
      <c r="L5" s="1"/>
      <c r="M5" s="1"/>
      <c r="N5" s="1"/>
      <c r="O5" s="1"/>
      <c r="P5" s="1"/>
      <c r="Q5" s="1"/>
      <c r="R5" s="1"/>
      <c r="S5" s="1"/>
      <c r="T5" s="1"/>
    </row>
    <row r="6" spans="1:20" s="3" customFormat="1" ht="58" customHeight="1">
      <c r="A6" s="2"/>
      <c r="B6" s="293" t="s">
        <v>0</v>
      </c>
      <c r="C6" s="293"/>
      <c r="D6" s="293" t="s">
        <v>1</v>
      </c>
      <c r="E6" s="293"/>
      <c r="F6" s="294" t="s">
        <v>2</v>
      </c>
      <c r="G6" s="294"/>
      <c r="H6" s="293" t="s">
        <v>3</v>
      </c>
      <c r="I6" s="293"/>
      <c r="J6" s="293" t="s">
        <v>4</v>
      </c>
      <c r="K6" s="293"/>
      <c r="L6" s="293" t="s">
        <v>5</v>
      </c>
      <c r="M6" s="293"/>
      <c r="N6" s="2"/>
      <c r="O6" s="2"/>
      <c r="P6" s="2"/>
      <c r="Q6" s="2"/>
      <c r="R6" s="2"/>
      <c r="S6" s="2"/>
      <c r="T6" s="2"/>
    </row>
  </sheetData>
  <mergeCells count="7">
    <mergeCell ref="L6:M6"/>
    <mergeCell ref="B2:D4"/>
    <mergeCell ref="B6:C6"/>
    <mergeCell ref="D6:E6"/>
    <mergeCell ref="F6:G6"/>
    <mergeCell ref="H6:I6"/>
    <mergeCell ref="J6:K6"/>
  </mergeCells>
  <hyperlinks>
    <hyperlink ref="B6:C6" location="Introduktion!A1" display="Introduktion" xr:uid="{029C6BD8-40F6-D345-A7E7-C664995082CA}"/>
    <hyperlink ref="F6:G6" location="Parametrar!A1" display="Parametrar" xr:uid="{2E4F2DBC-C5B2-0C4B-8682-B7263D12DC8F}"/>
    <hyperlink ref="H6:I6" location="Resultat!A1" display="Resultat" xr:uid="{ED27C24C-79E2-2B43-BAA7-4BDAF0D5CE1E}"/>
    <hyperlink ref="J6:K6" location="Faktorer!A1" display="Faktorer" xr:uid="{DA19E954-735A-4249-B460-B3DD664E7790}"/>
    <hyperlink ref="L6:M6" location="Svarsformulär!A1" display="Svarsformulär" xr:uid="{F4645C4F-4909-1542-B9D6-A7944F4DAED6}"/>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39115-CD6B-5949-AA30-099AF82283CA}">
  <sheetPr codeName="Blad4"/>
  <dimension ref="A1:T6"/>
  <sheetViews>
    <sheetView workbookViewId="0">
      <selection activeCell="F6" sqref="F6:M8"/>
    </sheetView>
  </sheetViews>
  <sheetFormatPr baseColWidth="10" defaultRowHeight="16"/>
  <sheetData>
    <row r="1" spans="1:20">
      <c r="A1" s="1"/>
      <c r="B1" s="1"/>
      <c r="C1" s="1"/>
      <c r="D1" s="1"/>
      <c r="E1" s="1"/>
      <c r="F1" s="1"/>
      <c r="G1" s="1"/>
      <c r="H1" s="1"/>
      <c r="I1" s="1"/>
      <c r="J1" s="1"/>
      <c r="K1" s="1"/>
      <c r="L1" s="1"/>
      <c r="M1" s="1"/>
      <c r="N1" s="1"/>
      <c r="O1" s="1"/>
      <c r="P1" s="1"/>
      <c r="Q1" s="1"/>
      <c r="R1" s="1"/>
      <c r="S1" s="1"/>
      <c r="T1" s="1"/>
    </row>
    <row r="2" spans="1:20">
      <c r="A2" s="1"/>
      <c r="B2" s="88"/>
      <c r="C2" s="88"/>
      <c r="D2" s="88"/>
      <c r="E2" s="1"/>
      <c r="F2" s="1"/>
      <c r="G2" s="1"/>
      <c r="H2" s="1"/>
      <c r="I2" s="1"/>
      <c r="J2" s="1"/>
      <c r="K2" s="1"/>
      <c r="L2" s="1"/>
      <c r="M2" s="1"/>
      <c r="N2" s="1"/>
      <c r="O2" s="1"/>
      <c r="P2" s="1"/>
      <c r="Q2" s="1"/>
      <c r="R2" s="1"/>
      <c r="S2" s="1"/>
      <c r="T2" s="1"/>
    </row>
    <row r="3" spans="1:20">
      <c r="A3" s="1"/>
      <c r="B3" s="88"/>
      <c r="C3" s="88"/>
      <c r="D3" s="88"/>
      <c r="E3" s="1"/>
      <c r="F3" s="1"/>
      <c r="G3" s="1"/>
      <c r="H3" s="1"/>
      <c r="I3" s="1"/>
      <c r="J3" s="1"/>
      <c r="K3" s="1"/>
      <c r="L3" s="1"/>
      <c r="M3" s="1"/>
      <c r="N3" s="1"/>
      <c r="O3" s="1"/>
      <c r="P3" s="1"/>
      <c r="Q3" s="1"/>
      <c r="R3" s="1"/>
      <c r="S3" s="1"/>
      <c r="T3" s="1"/>
    </row>
    <row r="4" spans="1:20">
      <c r="A4" s="1"/>
      <c r="B4" s="88"/>
      <c r="C4" s="88"/>
      <c r="D4" s="88"/>
      <c r="E4" s="1"/>
      <c r="F4" s="1"/>
      <c r="G4" s="1"/>
      <c r="H4" s="1"/>
      <c r="I4" s="1"/>
      <c r="J4" s="1"/>
      <c r="K4" s="1"/>
      <c r="L4" s="1"/>
      <c r="M4" s="1"/>
      <c r="N4" s="1"/>
      <c r="O4" s="1"/>
      <c r="P4" s="1"/>
      <c r="Q4" s="1"/>
      <c r="R4" s="1"/>
      <c r="S4" s="1"/>
      <c r="T4" s="1"/>
    </row>
    <row r="5" spans="1:20">
      <c r="A5" s="1"/>
      <c r="B5" s="1"/>
      <c r="C5" s="1"/>
      <c r="D5" s="1"/>
      <c r="E5" s="1"/>
      <c r="F5" s="1"/>
      <c r="G5" s="1"/>
      <c r="H5" s="1"/>
      <c r="I5" s="1"/>
      <c r="J5" s="1"/>
      <c r="K5" s="1"/>
      <c r="L5" s="1"/>
      <c r="M5" s="1"/>
      <c r="N5" s="1"/>
      <c r="O5" s="1"/>
      <c r="P5" s="1"/>
      <c r="Q5" s="1"/>
      <c r="R5" s="1"/>
      <c r="S5" s="1"/>
      <c r="T5" s="1"/>
    </row>
    <row r="6" spans="1:20" s="3" customFormat="1" ht="58" customHeight="1">
      <c r="A6" s="2"/>
      <c r="B6" s="293" t="s">
        <v>0</v>
      </c>
      <c r="C6" s="293"/>
      <c r="D6" s="293" t="s">
        <v>1</v>
      </c>
      <c r="E6" s="293"/>
      <c r="F6" s="293" t="s">
        <v>2</v>
      </c>
      <c r="G6" s="293"/>
      <c r="H6" s="294" t="s">
        <v>3</v>
      </c>
      <c r="I6" s="294"/>
      <c r="J6" s="293" t="s">
        <v>4</v>
      </c>
      <c r="K6" s="293"/>
      <c r="L6" s="293" t="s">
        <v>5</v>
      </c>
      <c r="M6" s="293"/>
      <c r="N6" s="2"/>
      <c r="O6" s="2"/>
      <c r="P6" s="2"/>
      <c r="Q6" s="2"/>
      <c r="R6" s="2"/>
      <c r="S6" s="2"/>
      <c r="T6" s="2"/>
    </row>
  </sheetData>
  <mergeCells count="7">
    <mergeCell ref="L6:M6"/>
    <mergeCell ref="B2:D4"/>
    <mergeCell ref="B6:C6"/>
    <mergeCell ref="D6:E6"/>
    <mergeCell ref="F6:G6"/>
    <mergeCell ref="H6:I6"/>
    <mergeCell ref="J6:K6"/>
  </mergeCells>
  <hyperlinks>
    <hyperlink ref="B6:C6" location="Introduktion!A1" display="Introduktion" xr:uid="{4ED83FAC-6328-5A46-81ED-360908CCEA3A}"/>
    <hyperlink ref="F6:G6" location="Parametrar!A1" display="Parametrar" xr:uid="{B20CF91B-847E-0140-BC58-45332DC0BA2E}"/>
    <hyperlink ref="H6:I6" location="Resultat!A1" display="Resultat" xr:uid="{81F0ECE1-AF31-B145-A93B-70DFA8523634}"/>
    <hyperlink ref="J6:K6" location="Faktorer!A1" display="Faktorer" xr:uid="{7FA78583-560B-6945-9074-EB5F47BB2055}"/>
    <hyperlink ref="L6:M6" location="Svarsformulär!A1" display="Svarsformulär" xr:uid="{C56620E1-8544-8747-A86B-BF4C67C1F1FD}"/>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E7C20-187E-C34C-92BA-E555EEDE77A8}">
  <sheetPr codeName="Blad5"/>
  <dimension ref="A1:T6"/>
  <sheetViews>
    <sheetView workbookViewId="0">
      <selection activeCell="F6" sqref="F6:M8"/>
    </sheetView>
  </sheetViews>
  <sheetFormatPr baseColWidth="10" defaultRowHeight="16"/>
  <sheetData>
    <row r="1" spans="1:20">
      <c r="A1" s="1"/>
      <c r="B1" s="1"/>
      <c r="C1" s="1"/>
      <c r="D1" s="1"/>
      <c r="E1" s="1"/>
      <c r="F1" s="1"/>
      <c r="G1" s="1"/>
      <c r="H1" s="1"/>
      <c r="I1" s="1"/>
      <c r="J1" s="1"/>
      <c r="K1" s="1"/>
      <c r="L1" s="1"/>
      <c r="M1" s="1"/>
      <c r="N1" s="1"/>
      <c r="O1" s="1"/>
      <c r="P1" s="1"/>
      <c r="Q1" s="1"/>
      <c r="R1" s="1"/>
      <c r="S1" s="1"/>
      <c r="T1" s="1"/>
    </row>
    <row r="2" spans="1:20">
      <c r="A2" s="1"/>
      <c r="B2" s="88"/>
      <c r="C2" s="88"/>
      <c r="D2" s="88"/>
      <c r="E2" s="1"/>
      <c r="F2" s="1"/>
      <c r="G2" s="1"/>
      <c r="H2" s="1"/>
      <c r="I2" s="1"/>
      <c r="J2" s="1"/>
      <c r="K2" s="1"/>
      <c r="L2" s="1"/>
      <c r="M2" s="1"/>
      <c r="N2" s="1"/>
      <c r="O2" s="1"/>
      <c r="P2" s="1"/>
      <c r="Q2" s="1"/>
      <c r="R2" s="1"/>
      <c r="S2" s="1"/>
      <c r="T2" s="1"/>
    </row>
    <row r="3" spans="1:20">
      <c r="A3" s="1"/>
      <c r="B3" s="88"/>
      <c r="C3" s="88"/>
      <c r="D3" s="88"/>
      <c r="E3" s="1"/>
      <c r="F3" s="1"/>
      <c r="G3" s="1"/>
      <c r="H3" s="1"/>
      <c r="I3" s="1"/>
      <c r="J3" s="1"/>
      <c r="K3" s="1"/>
      <c r="L3" s="1"/>
      <c r="M3" s="1"/>
      <c r="N3" s="1"/>
      <c r="O3" s="1"/>
      <c r="P3" s="1"/>
      <c r="Q3" s="1"/>
      <c r="R3" s="1"/>
      <c r="S3" s="1"/>
      <c r="T3" s="1"/>
    </row>
    <row r="4" spans="1:20">
      <c r="A4" s="1"/>
      <c r="B4" s="88"/>
      <c r="C4" s="88"/>
      <c r="D4" s="88"/>
      <c r="E4" s="1"/>
      <c r="F4" s="1"/>
      <c r="G4" s="1"/>
      <c r="H4" s="1"/>
      <c r="I4" s="1"/>
      <c r="J4" s="1"/>
      <c r="K4" s="1"/>
      <c r="L4" s="1"/>
      <c r="M4" s="1"/>
      <c r="N4" s="1"/>
      <c r="O4" s="1"/>
      <c r="P4" s="1"/>
      <c r="Q4" s="1"/>
      <c r="R4" s="1"/>
      <c r="S4" s="1"/>
      <c r="T4" s="1"/>
    </row>
    <row r="5" spans="1:20">
      <c r="A5" s="1"/>
      <c r="B5" s="1"/>
      <c r="C5" s="1"/>
      <c r="D5" s="1"/>
      <c r="E5" s="1"/>
      <c r="F5" s="1"/>
      <c r="G5" s="1"/>
      <c r="H5" s="1"/>
      <c r="I5" s="1"/>
      <c r="J5" s="1"/>
      <c r="K5" s="1"/>
      <c r="L5" s="1"/>
      <c r="M5" s="1"/>
      <c r="N5" s="1"/>
      <c r="O5" s="1"/>
      <c r="P5" s="1"/>
      <c r="Q5" s="1"/>
      <c r="R5" s="1"/>
      <c r="S5" s="1"/>
      <c r="T5" s="1"/>
    </row>
    <row r="6" spans="1:20" s="3" customFormat="1" ht="58" customHeight="1">
      <c r="A6" s="2"/>
      <c r="B6" s="293" t="s">
        <v>0</v>
      </c>
      <c r="C6" s="293"/>
      <c r="D6" s="293" t="s">
        <v>1</v>
      </c>
      <c r="E6" s="293"/>
      <c r="F6" s="293" t="s">
        <v>2</v>
      </c>
      <c r="G6" s="293"/>
      <c r="H6" s="293" t="s">
        <v>3</v>
      </c>
      <c r="I6" s="293"/>
      <c r="J6" s="294" t="s">
        <v>4</v>
      </c>
      <c r="K6" s="294"/>
      <c r="L6" s="293" t="s">
        <v>5</v>
      </c>
      <c r="M6" s="293"/>
      <c r="N6" s="2"/>
      <c r="O6" s="2"/>
      <c r="P6" s="2"/>
      <c r="Q6" s="2"/>
      <c r="R6" s="2"/>
      <c r="S6" s="2"/>
      <c r="T6" s="2"/>
    </row>
  </sheetData>
  <mergeCells count="7">
    <mergeCell ref="L6:M6"/>
    <mergeCell ref="B2:D4"/>
    <mergeCell ref="B6:C6"/>
    <mergeCell ref="D6:E6"/>
    <mergeCell ref="F6:G6"/>
    <mergeCell ref="H6:I6"/>
    <mergeCell ref="J6:K6"/>
  </mergeCells>
  <hyperlinks>
    <hyperlink ref="B6:C6" location="Introduktion!A1" display="Introduktion" xr:uid="{03B150DA-088F-F542-8423-CB62A4294BEE}"/>
    <hyperlink ref="F6:G6" location="Parametrar!A1" display="Parametrar" xr:uid="{812DB41F-182A-0C4D-8FC4-A9036647E739}"/>
    <hyperlink ref="H6:I6" location="Resultat!A1" display="Resultat" xr:uid="{B0E86ACF-3628-2245-850B-C78FB95CE8FF}"/>
    <hyperlink ref="J6:K6" location="Faktorer!A1" display="Faktorer" xr:uid="{9D98F593-B2CF-7143-BF4D-6493EE0C8340}"/>
    <hyperlink ref="L6:M6" location="Svarsformulär!A1" display="Svarsformulär" xr:uid="{08CF0E4D-AA65-514F-ADBB-DB5B338A924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B32C0-1B13-7449-BF98-26F49DE95ADE}">
  <sheetPr codeName="Blad6"/>
  <dimension ref="A1:T6"/>
  <sheetViews>
    <sheetView workbookViewId="0">
      <selection activeCell="F6" sqref="F6:M8"/>
    </sheetView>
  </sheetViews>
  <sheetFormatPr baseColWidth="10" defaultRowHeight="16"/>
  <sheetData>
    <row r="1" spans="1:20">
      <c r="A1" s="5"/>
      <c r="B1" s="1"/>
      <c r="C1" s="1"/>
      <c r="D1" s="1"/>
      <c r="E1" s="1"/>
      <c r="F1" s="1"/>
      <c r="G1" s="1"/>
      <c r="H1" s="1"/>
      <c r="I1" s="1"/>
      <c r="J1" s="1"/>
      <c r="K1" s="1"/>
      <c r="L1" s="1"/>
      <c r="M1" s="1"/>
      <c r="N1" s="1"/>
      <c r="O1" s="1"/>
      <c r="P1" s="1"/>
      <c r="Q1" s="1"/>
      <c r="R1" s="1"/>
      <c r="S1" s="1"/>
      <c r="T1" s="1"/>
    </row>
    <row r="2" spans="1:20">
      <c r="A2" s="1"/>
      <c r="B2" s="88"/>
      <c r="C2" s="88"/>
      <c r="D2" s="88"/>
      <c r="E2" s="1"/>
      <c r="F2" s="1"/>
      <c r="G2" s="1"/>
      <c r="H2" s="1"/>
      <c r="I2" s="1"/>
      <c r="J2" s="1"/>
      <c r="K2" s="1"/>
      <c r="L2" s="1"/>
      <c r="M2" s="1"/>
      <c r="N2" s="1"/>
      <c r="O2" s="1"/>
      <c r="P2" s="1"/>
      <c r="Q2" s="1"/>
      <c r="R2" s="1"/>
      <c r="S2" s="1"/>
      <c r="T2" s="1"/>
    </row>
    <row r="3" spans="1:20">
      <c r="A3" s="1"/>
      <c r="B3" s="88"/>
      <c r="C3" s="88"/>
      <c r="D3" s="88"/>
      <c r="E3" s="1"/>
      <c r="F3" s="1"/>
      <c r="G3" s="1"/>
      <c r="H3" s="1"/>
      <c r="I3" s="1"/>
      <c r="J3" s="1"/>
      <c r="K3" s="1"/>
      <c r="L3" s="1"/>
      <c r="M3" s="1"/>
      <c r="N3" s="1"/>
      <c r="O3" s="1"/>
      <c r="P3" s="1"/>
      <c r="Q3" s="1"/>
      <c r="R3" s="1"/>
      <c r="S3" s="1"/>
      <c r="T3" s="1"/>
    </row>
    <row r="4" spans="1:20">
      <c r="A4" s="1"/>
      <c r="B4" s="88"/>
      <c r="C4" s="88"/>
      <c r="D4" s="88"/>
      <c r="E4" s="1"/>
      <c r="F4" s="1"/>
      <c r="G4" s="1"/>
      <c r="H4" s="1"/>
      <c r="I4" s="1"/>
      <c r="J4" s="1"/>
      <c r="K4" s="1"/>
      <c r="L4" s="1"/>
      <c r="M4" s="1"/>
      <c r="N4" s="1"/>
      <c r="O4" s="1"/>
      <c r="P4" s="1"/>
      <c r="Q4" s="1"/>
      <c r="R4" s="1"/>
      <c r="S4" s="1"/>
      <c r="T4" s="1"/>
    </row>
    <row r="5" spans="1:20">
      <c r="A5" s="1"/>
      <c r="B5" s="1"/>
      <c r="C5" s="1"/>
      <c r="D5" s="1"/>
      <c r="E5" s="1"/>
      <c r="F5" s="1"/>
      <c r="G5" s="1"/>
      <c r="H5" s="1"/>
      <c r="I5" s="1"/>
      <c r="J5" s="1"/>
      <c r="K5" s="1"/>
      <c r="L5" s="1"/>
      <c r="M5" s="1"/>
      <c r="N5" s="1"/>
      <c r="O5" s="1"/>
      <c r="P5" s="1"/>
      <c r="Q5" s="1"/>
      <c r="R5" s="1"/>
      <c r="S5" s="1"/>
      <c r="T5" s="1"/>
    </row>
    <row r="6" spans="1:20" s="3" customFormat="1" ht="58" customHeight="1">
      <c r="A6" s="2"/>
      <c r="B6" s="293" t="s">
        <v>0</v>
      </c>
      <c r="C6" s="293"/>
      <c r="D6" s="293" t="s">
        <v>1</v>
      </c>
      <c r="E6" s="293"/>
      <c r="F6" s="293" t="s">
        <v>2</v>
      </c>
      <c r="G6" s="293"/>
      <c r="H6" s="293" t="s">
        <v>3</v>
      </c>
      <c r="I6" s="293"/>
      <c r="J6" s="293" t="s">
        <v>4</v>
      </c>
      <c r="K6" s="293"/>
      <c r="L6" s="294" t="s">
        <v>5</v>
      </c>
      <c r="M6" s="294"/>
      <c r="N6" s="2"/>
      <c r="O6" s="2"/>
      <c r="P6" s="2"/>
      <c r="Q6" s="2"/>
      <c r="R6" s="2"/>
      <c r="S6" s="2"/>
      <c r="T6" s="2"/>
    </row>
  </sheetData>
  <mergeCells count="7">
    <mergeCell ref="L6:M6"/>
    <mergeCell ref="B2:D4"/>
    <mergeCell ref="B6:C6"/>
    <mergeCell ref="D6:E6"/>
    <mergeCell ref="F6:G6"/>
    <mergeCell ref="H6:I6"/>
    <mergeCell ref="J6:K6"/>
  </mergeCells>
  <hyperlinks>
    <hyperlink ref="B6:C6" location="Introduktion!A1" display="Introduktion" xr:uid="{9613691E-E157-044A-A1D6-AE512794F888}"/>
    <hyperlink ref="F6:G6" location="Parametrar!A1" display="Parametrar" xr:uid="{384AAFCE-FCA2-B34E-AFCB-6267710B4DC1}"/>
    <hyperlink ref="H6:I6" location="Resultat!A1" display="Resultat" xr:uid="{338D6BAA-621C-244D-8B6E-AA647F198C99}"/>
    <hyperlink ref="J6:K6" location="Faktorer!A1" display="Faktorer" xr:uid="{64327E64-1BF2-FD4F-AD13-3D7857689303}"/>
    <hyperlink ref="L6:M6" location="Svarsformulär!A1" display="Svarsformulär" xr:uid="{71D31885-7658-3E47-BEC0-5F811C79436D}"/>
    <hyperlink ref="D6:E6" location="'LCC Kalkyl'!A1" display="LCC Kalkyl" xr:uid="{56541E7C-F3B5-D246-BAF3-7DFCA8F8E842}"/>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1AC87-9EE9-8F4F-9047-02FFC92D211D}">
  <sheetPr codeName="Blad7"/>
  <dimension ref="A2:T6"/>
  <sheetViews>
    <sheetView workbookViewId="0">
      <selection activeCell="F6" sqref="F6:M8"/>
    </sheetView>
  </sheetViews>
  <sheetFormatPr baseColWidth="10" defaultRowHeight="16"/>
  <cols>
    <col min="1" max="16384" width="10.83203125" style="15"/>
  </cols>
  <sheetData>
    <row r="2" spans="1:20">
      <c r="B2" s="295"/>
      <c r="C2" s="295"/>
      <c r="D2" s="295"/>
    </row>
    <row r="3" spans="1:20">
      <c r="B3" s="295"/>
      <c r="C3" s="295"/>
      <c r="D3" s="295"/>
    </row>
    <row r="4" spans="1:20">
      <c r="B4" s="295"/>
      <c r="C4" s="295"/>
      <c r="D4" s="295"/>
    </row>
    <row r="6" spans="1:20" s="14" customFormat="1" ht="20">
      <c r="A6" s="16"/>
      <c r="B6" s="92"/>
      <c r="C6" s="92"/>
      <c r="D6" s="92"/>
      <c r="E6" s="92"/>
      <c r="F6" s="92"/>
      <c r="G6" s="92"/>
      <c r="H6" s="92"/>
      <c r="I6" s="92"/>
      <c r="J6" s="92"/>
      <c r="K6" s="92"/>
      <c r="L6" s="90"/>
      <c r="M6" s="90"/>
      <c r="N6" s="16"/>
      <c r="O6" s="16"/>
      <c r="P6" s="16"/>
      <c r="Q6" s="16"/>
      <c r="R6" s="16"/>
      <c r="S6" s="16"/>
      <c r="T6" s="16"/>
    </row>
  </sheetData>
  <mergeCells count="7">
    <mergeCell ref="L6:M6"/>
    <mergeCell ref="B2:D4"/>
    <mergeCell ref="B6:C6"/>
    <mergeCell ref="D6:E6"/>
    <mergeCell ref="F6:G6"/>
    <mergeCell ref="H6:I6"/>
    <mergeCell ref="J6:K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B6E38-1EE6-5B45-A9B3-1AED79E89E56}">
  <sheetPr codeName="Blad8"/>
  <dimension ref="A1"/>
  <sheetViews>
    <sheetView workbookViewId="0">
      <selection activeCell="F6" sqref="F6:M8"/>
    </sheetView>
  </sheetViews>
  <sheetFormatPr baseColWidth="10" defaultRowHeight="16"/>
  <cols>
    <col min="1" max="16384" width="10.83203125" style="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9</vt:i4>
      </vt:variant>
    </vt:vector>
  </HeadingPairs>
  <TitlesOfParts>
    <vt:vector size="9" baseType="lpstr">
      <vt:lpstr>Introduktion</vt:lpstr>
      <vt:lpstr>LCC Kalkyl</vt:lpstr>
      <vt:lpstr>Prislista</vt:lpstr>
      <vt:lpstr>Parametrar</vt:lpstr>
      <vt:lpstr>Resultat</vt:lpstr>
      <vt:lpstr>Faktorer</vt:lpstr>
      <vt:lpstr>Svarsformulär</vt:lpstr>
      <vt:lpstr>Blad9</vt: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 Boberg</dc:creator>
  <cp:lastModifiedBy>Marcus Boberg</cp:lastModifiedBy>
  <dcterms:created xsi:type="dcterms:W3CDTF">2018-12-05T08:36:33Z</dcterms:created>
  <dcterms:modified xsi:type="dcterms:W3CDTF">2018-12-06T13:35:12Z</dcterms:modified>
</cp:coreProperties>
</file>