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source\repos\exqa-complearning\data\"/>
    </mc:Choice>
  </mc:AlternateContent>
  <xr:revisionPtr revIDLastSave="0" documentId="13_ncr:1_{8380DC8A-5D89-487A-86B2-2A636D42EE2B}" xr6:coauthVersionLast="46" xr6:coauthVersionMax="46" xr10:uidLastSave="{00000000-0000-0000-0000-000000000000}"/>
  <bookViews>
    <workbookView xWindow="-108" yWindow="-108" windowWidth="30936" windowHeight="16896" xr2:uid="{26B1A209-A022-4AEA-B0B7-51D88A9CAA44}"/>
  </bookViews>
  <sheets>
    <sheet name="tab_evoluation" sheetId="1" r:id="rId1"/>
    <sheet name="tab_calculated_metric" sheetId="2" r:id="rId2"/>
    <sheet name="duração" sheetId="3" r:id="rId3"/>
    <sheet name="desempenho" sheetId="4" r:id="rId4"/>
    <sheet name="Duração média" sheetId="5" r:id="rId5"/>
    <sheet name="Desempenho médi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6" l="1"/>
  <c r="H21" i="6"/>
  <c r="H22" i="6"/>
  <c r="H23" i="6"/>
  <c r="H24" i="6"/>
  <c r="H25" i="6"/>
  <c r="H26" i="6"/>
  <c r="H27" i="6"/>
  <c r="H28" i="6"/>
  <c r="H29" i="6"/>
  <c r="H30" i="6"/>
  <c r="H31" i="6"/>
  <c r="G21" i="6"/>
  <c r="G22" i="6"/>
  <c r="G23" i="6"/>
  <c r="G24" i="6"/>
  <c r="G25" i="6"/>
  <c r="G26" i="6"/>
  <c r="G27" i="6"/>
  <c r="G28" i="6"/>
  <c r="G29" i="6"/>
  <c r="G30" i="6"/>
  <c r="G31" i="6"/>
  <c r="F23" i="6"/>
  <c r="I23" i="6"/>
  <c r="F24" i="6"/>
  <c r="I24" i="6"/>
  <c r="F25" i="6"/>
  <c r="I25" i="6"/>
  <c r="F26" i="6"/>
  <c r="I26" i="6"/>
  <c r="F27" i="6"/>
  <c r="I27" i="6"/>
  <c r="F28" i="6"/>
  <c r="I28" i="6"/>
  <c r="F29" i="6"/>
  <c r="I29" i="6"/>
  <c r="F30" i="6"/>
  <c r="I30" i="6"/>
  <c r="F31" i="6"/>
  <c r="I31" i="6"/>
  <c r="F21" i="6"/>
  <c r="F37" i="6" s="1"/>
  <c r="F22" i="6"/>
  <c r="I21" i="6"/>
  <c r="I22" i="6"/>
  <c r="B20" i="5"/>
  <c r="B21" i="5"/>
  <c r="B22" i="5"/>
  <c r="B23" i="5"/>
  <c r="B24" i="5"/>
  <c r="B3" i="5"/>
  <c r="B4" i="5"/>
  <c r="B5" i="5"/>
  <c r="B6" i="5"/>
  <c r="B2" i="5"/>
  <c r="F53" i="4"/>
  <c r="E53" i="4"/>
  <c r="A53" i="4"/>
  <c r="C53" i="4" s="1"/>
  <c r="F52" i="4"/>
  <c r="E52" i="4"/>
  <c r="A52" i="4"/>
  <c r="D52" i="4" s="1"/>
  <c r="F51" i="4"/>
  <c r="E51" i="4"/>
  <c r="D51" i="4"/>
  <c r="C51" i="4"/>
  <c r="B51" i="4"/>
  <c r="A51" i="4"/>
  <c r="F50" i="4"/>
  <c r="E50" i="4"/>
  <c r="A50" i="4"/>
  <c r="C50" i="4" s="1"/>
  <c r="F49" i="4"/>
  <c r="E49" i="4"/>
  <c r="D49" i="4"/>
  <c r="A49" i="4"/>
  <c r="B49" i="4" s="1"/>
  <c r="F48" i="4"/>
  <c r="E48" i="4"/>
  <c r="A48" i="4"/>
  <c r="D48" i="4" s="1"/>
  <c r="F47" i="4"/>
  <c r="E47" i="4"/>
  <c r="C47" i="4"/>
  <c r="A47" i="4"/>
  <c r="F46" i="4"/>
  <c r="E46" i="4"/>
  <c r="D46" i="4"/>
  <c r="B46" i="4"/>
  <c r="A46" i="4"/>
  <c r="C46" i="4" s="1"/>
  <c r="F45" i="4"/>
  <c r="E45" i="4"/>
  <c r="D45" i="4"/>
  <c r="C45" i="4"/>
  <c r="B45" i="4"/>
  <c r="A45" i="4"/>
  <c r="F44" i="4"/>
  <c r="E44" i="4"/>
  <c r="C44" i="4"/>
  <c r="A44" i="4"/>
  <c r="F43" i="4"/>
  <c r="E43" i="4"/>
  <c r="A43" i="4"/>
  <c r="D43" i="4" s="1"/>
  <c r="F42" i="4"/>
  <c r="E42" i="4"/>
  <c r="D42" i="4"/>
  <c r="C42" i="4"/>
  <c r="B42" i="4"/>
  <c r="A42" i="4"/>
  <c r="F41" i="4"/>
  <c r="E41" i="4"/>
  <c r="A41" i="4"/>
  <c r="C41" i="4" s="1"/>
  <c r="F40" i="4"/>
  <c r="E40" i="4"/>
  <c r="D40" i="4"/>
  <c r="A40" i="4"/>
  <c r="C40" i="4" s="1"/>
  <c r="F39" i="4"/>
  <c r="E39" i="4"/>
  <c r="C39" i="4"/>
  <c r="A39" i="4"/>
  <c r="D39" i="4" s="1"/>
  <c r="F38" i="4"/>
  <c r="E38" i="4"/>
  <c r="C38" i="4"/>
  <c r="A38" i="4"/>
  <c r="F37" i="4"/>
  <c r="E37" i="4"/>
  <c r="A37" i="4"/>
  <c r="D37" i="4" s="1"/>
  <c r="F36" i="4"/>
  <c r="E36" i="4"/>
  <c r="D36" i="4"/>
  <c r="C36" i="4"/>
  <c r="B36" i="4"/>
  <c r="A36" i="4"/>
  <c r="F35" i="4"/>
  <c r="E35" i="4"/>
  <c r="C35" i="4"/>
  <c r="A35" i="4"/>
  <c r="F34" i="4"/>
  <c r="E34" i="4"/>
  <c r="A34" i="4"/>
  <c r="D34" i="4" s="1"/>
  <c r="F33" i="4"/>
  <c r="E33" i="4"/>
  <c r="D33" i="4"/>
  <c r="C33" i="4"/>
  <c r="B33" i="4"/>
  <c r="A33" i="4"/>
  <c r="F32" i="4"/>
  <c r="E32" i="4"/>
  <c r="A32" i="4"/>
  <c r="C32" i="4" s="1"/>
  <c r="F31" i="4"/>
  <c r="E31" i="4"/>
  <c r="D31" i="4"/>
  <c r="A31" i="4"/>
  <c r="B31" i="4" s="1"/>
  <c r="F30" i="4"/>
  <c r="E30" i="4"/>
  <c r="C30" i="4"/>
  <c r="A30" i="4"/>
  <c r="D30" i="4" s="1"/>
  <c r="F29" i="4"/>
  <c r="E29" i="4"/>
  <c r="C29" i="4"/>
  <c r="A29" i="4"/>
  <c r="F28" i="4"/>
  <c r="E28" i="4"/>
  <c r="D28" i="4"/>
  <c r="A28" i="4"/>
  <c r="C28" i="4" s="1"/>
  <c r="F27" i="4"/>
  <c r="E27" i="4"/>
  <c r="D27" i="4"/>
  <c r="C27" i="4"/>
  <c r="B27" i="4"/>
  <c r="A27" i="4"/>
  <c r="F26" i="4"/>
  <c r="E26" i="4"/>
  <c r="C26" i="4"/>
  <c r="A26" i="4"/>
  <c r="F25" i="4"/>
  <c r="E25" i="4"/>
  <c r="A25" i="4"/>
  <c r="D25" i="4" s="1"/>
  <c r="F24" i="4"/>
  <c r="E24" i="4"/>
  <c r="D24" i="4"/>
  <c r="C24" i="4"/>
  <c r="B24" i="4"/>
  <c r="A24" i="4"/>
  <c r="F23" i="4"/>
  <c r="E23" i="4"/>
  <c r="A23" i="4"/>
  <c r="C23" i="4" s="1"/>
  <c r="F22" i="4"/>
  <c r="E22" i="4"/>
  <c r="D22" i="4"/>
  <c r="A22" i="4"/>
  <c r="B22" i="4" s="1"/>
  <c r="F21" i="4"/>
  <c r="E21" i="4"/>
  <c r="C21" i="4"/>
  <c r="A21" i="4"/>
  <c r="D21" i="4" s="1"/>
  <c r="F20" i="4"/>
  <c r="E20" i="4"/>
  <c r="C20" i="4"/>
  <c r="A20" i="4"/>
  <c r="F19" i="4"/>
  <c r="E19" i="4"/>
  <c r="A19" i="4"/>
  <c r="D19" i="4" s="1"/>
  <c r="F18" i="4"/>
  <c r="E18" i="4"/>
  <c r="D18" i="4"/>
  <c r="C18" i="4"/>
  <c r="B18" i="4"/>
  <c r="A18" i="4"/>
  <c r="F17" i="4"/>
  <c r="E17" i="4"/>
  <c r="C17" i="4"/>
  <c r="A17" i="4"/>
  <c r="F16" i="4"/>
  <c r="E16" i="4"/>
  <c r="A16" i="4"/>
  <c r="B16" i="4" s="1"/>
  <c r="F15" i="4"/>
  <c r="E15" i="4"/>
  <c r="D15" i="4"/>
  <c r="C15" i="4"/>
  <c r="B15" i="4"/>
  <c r="A15" i="4"/>
  <c r="F14" i="4"/>
  <c r="E14" i="4"/>
  <c r="A14" i="4"/>
  <c r="C14" i="4" s="1"/>
  <c r="F13" i="4"/>
  <c r="E13" i="4"/>
  <c r="D13" i="4"/>
  <c r="A13" i="4"/>
  <c r="B13" i="4" s="1"/>
  <c r="F12" i="4"/>
  <c r="E12" i="4"/>
  <c r="C12" i="4"/>
  <c r="A12" i="4"/>
  <c r="D12" i="4" s="1"/>
  <c r="F11" i="4"/>
  <c r="E11" i="4"/>
  <c r="C11" i="4"/>
  <c r="A11" i="4"/>
  <c r="F10" i="4"/>
  <c r="E10" i="4"/>
  <c r="A10" i="4"/>
  <c r="D10" i="4" s="1"/>
  <c r="F9" i="4"/>
  <c r="E9" i="4"/>
  <c r="D9" i="4"/>
  <c r="C9" i="4"/>
  <c r="B9" i="4"/>
  <c r="A9" i="4"/>
  <c r="F8" i="4"/>
  <c r="E8" i="4"/>
  <c r="C8" i="4"/>
  <c r="A8" i="4"/>
  <c r="F7" i="4"/>
  <c r="E7" i="4"/>
  <c r="A7" i="4"/>
  <c r="D7" i="4" s="1"/>
  <c r="F6" i="4"/>
  <c r="E6" i="4"/>
  <c r="D6" i="4"/>
  <c r="C6" i="4"/>
  <c r="B6" i="4"/>
  <c r="A6" i="4"/>
  <c r="F5" i="4"/>
  <c r="E5" i="4"/>
  <c r="A5" i="4"/>
  <c r="C5" i="4" s="1"/>
  <c r="F4" i="4"/>
  <c r="E4" i="4"/>
  <c r="D4" i="4"/>
  <c r="A4" i="4"/>
  <c r="B4" i="4" s="1"/>
  <c r="F3" i="4"/>
  <c r="E3" i="4"/>
  <c r="C3" i="4"/>
  <c r="A3" i="4"/>
  <c r="D3" i="4" s="1"/>
  <c r="F2" i="4"/>
  <c r="E2" i="4"/>
  <c r="A2" i="4"/>
  <c r="C2" i="3"/>
  <c r="F5" i="3"/>
  <c r="D3" i="3"/>
  <c r="E9" i="3"/>
  <c r="D10" i="3"/>
  <c r="B6" i="3"/>
  <c r="C7" i="3"/>
  <c r="F8" i="3"/>
  <c r="F14" i="3"/>
  <c r="F11" i="3"/>
  <c r="D13" i="3"/>
  <c r="F12" i="3"/>
  <c r="C4" i="3"/>
  <c r="F6" i="3"/>
  <c r="E12" i="3"/>
  <c r="D12" i="3"/>
  <c r="C11" i="3"/>
  <c r="C6" i="3"/>
  <c r="B5" i="3"/>
  <c r="B3" i="3"/>
  <c r="H37" i="6" l="1"/>
  <c r="I37" i="6"/>
  <c r="B7" i="4"/>
  <c r="B25" i="4"/>
  <c r="B40" i="4"/>
  <c r="C4" i="4"/>
  <c r="C13" i="4"/>
  <c r="C22" i="4"/>
  <c r="C31" i="4"/>
  <c r="C49" i="4"/>
  <c r="B43" i="4"/>
  <c r="C16" i="4"/>
  <c r="C25" i="4"/>
  <c r="B34" i="4"/>
  <c r="B52" i="4"/>
  <c r="C7" i="4"/>
  <c r="C34" i="4"/>
  <c r="C43" i="4"/>
  <c r="C52" i="4"/>
  <c r="B3" i="4"/>
  <c r="B12" i="4"/>
  <c r="D16" i="4"/>
  <c r="B21" i="4"/>
  <c r="B30" i="4"/>
  <c r="B39" i="4"/>
  <c r="B48" i="4"/>
  <c r="C48" i="4"/>
  <c r="B10" i="4"/>
  <c r="B19" i="4"/>
  <c r="B28" i="4"/>
  <c r="B37" i="4"/>
  <c r="C10" i="4"/>
  <c r="C19" i="4"/>
  <c r="C37" i="4"/>
  <c r="D5" i="3"/>
  <c r="E5" i="3"/>
  <c r="F4" i="3"/>
  <c r="C12" i="3"/>
  <c r="B12" i="3"/>
  <c r="E6" i="3"/>
  <c r="D6" i="3"/>
  <c r="B11" i="3"/>
  <c r="D2" i="3"/>
  <c r="E8" i="3"/>
  <c r="B8" i="3"/>
  <c r="D8" i="3"/>
  <c r="C3" i="3"/>
  <c r="B14" i="3"/>
  <c r="F3" i="3"/>
  <c r="E3" i="3"/>
  <c r="E14" i="3"/>
  <c r="D14" i="3"/>
  <c r="C14" i="3"/>
  <c r="B9" i="3"/>
  <c r="C9" i="3"/>
  <c r="D4" i="3"/>
  <c r="E2" i="3"/>
  <c r="B4" i="3"/>
  <c r="D7" i="3"/>
  <c r="B2" i="3"/>
  <c r="E4" i="3"/>
  <c r="F7" i="3"/>
  <c r="F2" i="3"/>
  <c r="F9" i="3"/>
  <c r="E7" i="3"/>
  <c r="B7" i="3"/>
  <c r="B2" i="4"/>
  <c r="B5" i="4"/>
  <c r="B8" i="4"/>
  <c r="B11" i="4"/>
  <c r="B14" i="4"/>
  <c r="B17" i="4"/>
  <c r="B20" i="4"/>
  <c r="B23" i="4"/>
  <c r="B26" i="4"/>
  <c r="B29" i="4"/>
  <c r="B32" i="4"/>
  <c r="B35" i="4"/>
  <c r="B38" i="4"/>
  <c r="B41" i="4"/>
  <c r="B44" i="4"/>
  <c r="B47" i="4"/>
  <c r="B50" i="4"/>
  <c r="B53" i="4"/>
  <c r="D2" i="4"/>
  <c r="D5" i="4"/>
  <c r="D8" i="4"/>
  <c r="D14" i="4"/>
  <c r="D17" i="4"/>
  <c r="D20" i="4"/>
  <c r="D23" i="4"/>
  <c r="D26" i="4"/>
  <c r="D29" i="4"/>
  <c r="D32" i="4"/>
  <c r="D35" i="4"/>
  <c r="D38" i="4"/>
  <c r="D41" i="4"/>
  <c r="D44" i="4"/>
  <c r="D47" i="4"/>
  <c r="D50" i="4"/>
  <c r="D53" i="4"/>
  <c r="C2" i="4"/>
  <c r="D11" i="4"/>
  <c r="C5" i="3"/>
  <c r="C8" i="3"/>
  <c r="D9" i="3"/>
  <c r="D11" i="3"/>
  <c r="E11" i="3"/>
  <c r="C10" i="3"/>
  <c r="F13" i="3"/>
  <c r="E13" i="3"/>
  <c r="E10" i="3"/>
  <c r="C13" i="3"/>
  <c r="F10" i="3"/>
  <c r="B13" i="3"/>
  <c r="B10" i="3"/>
</calcChain>
</file>

<file path=xl/sharedStrings.xml><?xml version="1.0" encoding="utf-8"?>
<sst xmlns="http://schemas.openxmlformats.org/spreadsheetml/2006/main" count="379" uniqueCount="115">
  <si>
    <t>cod</t>
  </si>
  <si>
    <t>name_learning_method</t>
  </si>
  <si>
    <t>ind_language</t>
  </si>
  <si>
    <t>name_model</t>
  </si>
  <si>
    <t>name_device</t>
  </si>
  <si>
    <t>descr_filter</t>
  </si>
  <si>
    <t>num_question</t>
  </si>
  <si>
    <t>datetime_execution</t>
  </si>
  <si>
    <t>time_execution_total</t>
  </si>
  <si>
    <t>time_execution_per_question</t>
  </si>
  <si>
    <t>num_top_k</t>
  </si>
  <si>
    <t>num_factor_multiply_top_k</t>
  </si>
  <si>
    <t>num_max_answer_length</t>
  </si>
  <si>
    <t>num_doc_stride</t>
  </si>
  <si>
    <t>if_handle_impossible_answer</t>
  </si>
  <si>
    <t>if_do_sample</t>
  </si>
  <si>
    <t>val_length_penalty</t>
  </si>
  <si>
    <t>val_temperature</t>
  </si>
  <si>
    <t>cod_prompt_format</t>
  </si>
  <si>
    <t>list_stop_words</t>
  </si>
  <si>
    <t>transfer</t>
  </si>
  <si>
    <t>pt</t>
  </si>
  <si>
    <t>pierreguillou/bert-large-cased-squad-v1.1-portuguese</t>
  </si>
  <si>
    <t>cuda:0</t>
  </si>
  <si>
    <t>{}</t>
  </si>
  <si>
    <t>10.0</t>
  </si>
  <si>
    <t>128.0</t>
  </si>
  <si>
    <t>0.0</t>
  </si>
  <si>
    <t>en</t>
  </si>
  <si>
    <t>distilbert-base-cased-distilled-squad</t>
  </si>
  <si>
    <t>context</t>
  </si>
  <si>
    <t>EleutherAI/gpt-j-6B</t>
  </si>
  <si>
    <t>0.1</t>
  </si>
  <si>
    <t>101.0</t>
  </si>
  <si>
    <t>['.', '\n', '!']</t>
  </si>
  <si>
    <t>EleutherAI/gpt-neo-1.3B</t>
  </si>
  <si>
    <t>102.0</t>
  </si>
  <si>
    <t>103.0</t>
  </si>
  <si>
    <t>104.0</t>
  </si>
  <si>
    <t>EleutherAI/gpt-neo-2.7B</t>
  </si>
  <si>
    <t>cod_evaluation</t>
  </si>
  <si>
    <t>cod_metric</t>
  </si>
  <si>
    <t>value</t>
  </si>
  <si>
    <t>EM</t>
  </si>
  <si>
    <t>72.2</t>
  </si>
  <si>
    <t>F1</t>
  </si>
  <si>
    <t>83.17</t>
  </si>
  <si>
    <t>EM@3</t>
  </si>
  <si>
    <t>84.55</t>
  </si>
  <si>
    <t>F1@3</t>
  </si>
  <si>
    <t>89.74</t>
  </si>
  <si>
    <t>78.34</t>
  </si>
  <si>
    <t>85.94</t>
  </si>
  <si>
    <t>88.0</t>
  </si>
  <si>
    <t>91.98</t>
  </si>
  <si>
    <t>72.14</t>
  </si>
  <si>
    <t>83.1</t>
  </si>
  <si>
    <t>84.41</t>
  </si>
  <si>
    <t>89.65</t>
  </si>
  <si>
    <t>78.32</t>
  </si>
  <si>
    <t>85.92</t>
  </si>
  <si>
    <t>87.86</t>
  </si>
  <si>
    <t>91.84</t>
  </si>
  <si>
    <t>30.96</t>
  </si>
  <si>
    <t>39.49</t>
  </si>
  <si>
    <t>36.38</t>
  </si>
  <si>
    <t>47.89</t>
  </si>
  <si>
    <t>14.42</t>
  </si>
  <si>
    <t>27.38</t>
  </si>
  <si>
    <t>16.67</t>
  </si>
  <si>
    <t>32.33</t>
  </si>
  <si>
    <t>36.14</t>
  </si>
  <si>
    <t>48.8</t>
  </si>
  <si>
    <t>42.77</t>
  </si>
  <si>
    <t>57.94</t>
  </si>
  <si>
    <t>38.72</t>
  </si>
  <si>
    <t>51.42</t>
  </si>
  <si>
    <t>45.72</t>
  </si>
  <si>
    <t>60.68</t>
  </si>
  <si>
    <t>35.37</t>
  </si>
  <si>
    <t>49.02</t>
  </si>
  <si>
    <t>40.43</t>
  </si>
  <si>
    <t>56.69</t>
  </si>
  <si>
    <t>16.97</t>
  </si>
  <si>
    <t>29.38</t>
  </si>
  <si>
    <t>20.09</t>
  </si>
  <si>
    <t>35.25</t>
  </si>
  <si>
    <t>43.85</t>
  </si>
  <si>
    <t>56.93</t>
  </si>
  <si>
    <t>51.25</t>
  </si>
  <si>
    <t>66.31</t>
  </si>
  <si>
    <t>46.19</t>
  </si>
  <si>
    <t>58.52</t>
  </si>
  <si>
    <t>53.7</t>
  </si>
  <si>
    <t>68.33</t>
  </si>
  <si>
    <t>45.07</t>
  </si>
  <si>
    <t>58.79</t>
  </si>
  <si>
    <t>50.82</t>
  </si>
  <si>
    <t>66.85</t>
  </si>
  <si>
    <t>Learning</t>
  </si>
  <si>
    <t>Modelo avaliado</t>
  </si>
  <si>
    <t>Linguagem</t>
  </si>
  <si>
    <t>Código</t>
  </si>
  <si>
    <t>Duração Total (s)</t>
  </si>
  <si>
    <t>Duração por questão (ms)</t>
  </si>
  <si>
    <t>Métrica</t>
  </si>
  <si>
    <t>Valor</t>
  </si>
  <si>
    <t>Penalização Context Learning em inglês</t>
  </si>
  <si>
    <t>Tipo</t>
  </si>
  <si>
    <t xml:space="preserve"> </t>
  </si>
  <si>
    <t>Shots</t>
  </si>
  <si>
    <t>2-shot</t>
  </si>
  <si>
    <t>3-shot</t>
  </si>
  <si>
    <t>1-shot</t>
  </si>
  <si>
    <t>0-shot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</si>
</sst>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 style="medium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0" fontId="0" fillId="2" borderId="4" xfId="0" applyFont="1" applyFill="1" applyBorder="1"/>
    <xf numFmtId="0" fontId="0" fillId="0" borderId="4" xfId="0" applyFont="1" applyBorder="1"/>
    <xf numFmtId="164" fontId="0" fillId="2" borderId="3" xfId="1" applyNumberFormat="1" applyFont="1" applyFill="1" applyBorder="1"/>
    <xf numFmtId="164" fontId="0" fillId="0" borderId="3" xfId="1" applyNumberFormat="1" applyFont="1" applyBorder="1"/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0" fillId="2" borderId="2" xfId="0" applyFont="1" applyFill="1" applyBorder="1"/>
    <xf numFmtId="164" fontId="0" fillId="2" borderId="1" xfId="1" applyNumberFormat="1" applyFont="1" applyFill="1" applyBorder="1"/>
  </cellXfs>
  <cellStyles count="3">
    <cellStyle name="Normal" xfId="0" builtinId="0"/>
    <cellStyle name="Porcentagem" xfId="2" builtinId="5"/>
    <cellStyle name="Vírgula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bottom style="medium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'Duração média'!$B$1</c:f>
              <c:strCache>
                <c:ptCount val="1"/>
                <c:pt idx="0">
                  <c:v>Duração Total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'Duração média'!$A$2:$A$6</c:f>
              <c:strCache>
                <c:ptCount val="5"/>
                <c:pt idx="0">
                  <c:v>distilbert-base-cased-distilled-squad</c:v>
                </c:pt>
                <c:pt idx="1">
                  <c:v>pierreguillou/bert-large-cased-squad-v1.1-portuguese</c:v>
                </c:pt>
                <c:pt idx="2">
                  <c:v>EleutherAI/gpt-neo-1.3B</c:v>
                </c:pt>
                <c:pt idx="3">
                  <c:v>EleutherAI/gpt-j-6B</c:v>
                </c:pt>
                <c:pt idx="4">
                  <c:v>EleutherAI/gpt-neo-2.7B</c:v>
                </c:pt>
              </c:strCache>
            </c:strRef>
          </c:cat>
          <c:val>
            <c:numRef>
              <c:f>'Duração média'!$B$2:$B$6</c:f>
              <c:numCache>
                <c:formatCode>_-* #,##0_-;\-* #,##0_-;_-* "-"??_-;_-@_-</c:formatCode>
                <c:ptCount val="5"/>
                <c:pt idx="0">
                  <c:v>2330</c:v>
                </c:pt>
                <c:pt idx="1">
                  <c:v>2777</c:v>
                </c:pt>
                <c:pt idx="2">
                  <c:v>4251</c:v>
                </c:pt>
                <c:pt idx="3">
                  <c:v>4937</c:v>
                </c:pt>
                <c:pt idx="4">
                  <c:v>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4-4B79-B40A-3D61E084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404495"/>
        <c:axId val="2030400335"/>
      </c:barChart>
      <c:catAx>
        <c:axId val="203040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400335"/>
        <c:crosses val="autoZero"/>
        <c:auto val="1"/>
        <c:lblAlgn val="ctr"/>
        <c:lblOffset val="100"/>
        <c:noMultiLvlLbl val="0"/>
      </c:catAx>
      <c:valAx>
        <c:axId val="20304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40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'Duração média'!$B$19</c:f>
              <c:strCache>
                <c:ptCount val="1"/>
                <c:pt idx="0">
                  <c:v>Duração por questão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'Duração média'!$A$20:$A$24</c:f>
              <c:strCache>
                <c:ptCount val="5"/>
                <c:pt idx="0">
                  <c:v>distilbert-base-cased-distilled-squad</c:v>
                </c:pt>
                <c:pt idx="1">
                  <c:v>pierreguillou/bert-large-cased-squad-v1.1-portuguese</c:v>
                </c:pt>
                <c:pt idx="2">
                  <c:v>EleutherAI/gpt-neo-1.3B</c:v>
                </c:pt>
                <c:pt idx="3">
                  <c:v>EleutherAI/gpt-j-6B</c:v>
                </c:pt>
                <c:pt idx="4">
                  <c:v>EleutherAI/gpt-neo-2.7B</c:v>
                </c:pt>
              </c:strCache>
            </c:strRef>
          </c:cat>
          <c:val>
            <c:numRef>
              <c:f>'Duração média'!$B$20:$B$24</c:f>
              <c:numCache>
                <c:formatCode>_-* #,##0_-;\-* #,##0_-;_-* "-"??_-;_-@_-</c:formatCode>
                <c:ptCount val="5"/>
                <c:pt idx="0">
                  <c:v>220.5</c:v>
                </c:pt>
                <c:pt idx="1">
                  <c:v>262.5</c:v>
                </c:pt>
                <c:pt idx="2">
                  <c:v>402.25</c:v>
                </c:pt>
                <c:pt idx="3">
                  <c:v>467</c:v>
                </c:pt>
                <c:pt idx="4">
                  <c:v>539.75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8-46DA-8308-6DD09BDD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381615"/>
        <c:axId val="2030391183"/>
      </c:barChart>
      <c:catAx>
        <c:axId val="203038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391183"/>
        <c:crosses val="autoZero"/>
        <c:auto val="1"/>
        <c:lblAlgn val="ctr"/>
        <c:lblOffset val="100"/>
        <c:noMultiLvlLbl val="0"/>
      </c:catAx>
      <c:valAx>
        <c:axId val="20303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38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comparativo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'Desempenho médio'!$B$21:$E$21</c:f>
              <c:strCache>
                <c:ptCount val="4"/>
                <c:pt idx="0">
                  <c:v>transfer</c:v>
                </c:pt>
                <c:pt idx="2">
                  <c:v>en</c:v>
                </c:pt>
                <c:pt idx="3">
                  <c:v>distilbert-base-cased-distilled-squad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'Desempenho médio'!$F$20:$I$20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'Desempenho médio'!$F$21:$I$21</c:f>
              <c:numCache>
                <c:formatCode>0.00%</c:formatCode>
                <c:ptCount val="4"/>
                <c:pt idx="0">
                  <c:v>0.72199999999999998</c:v>
                </c:pt>
                <c:pt idx="1">
                  <c:v>0.84549999999999992</c:v>
                </c:pt>
                <c:pt idx="2">
                  <c:v>0.83169999999999999</c:v>
                </c:pt>
                <c:pt idx="3">
                  <c:v>0.89739999999999998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B-4673-930F-6AC163E2225A}"/>
            </c:ext>
          </c:extLst>
        </c:ser>
        <c:ser>
          <c:idx val="1"/>
          <c:order val="1"/>
          <c:tx>
            <c:strRef>
              <c:f>'Desempenho médio'!$B$22:$E$22</c:f>
              <c:strCache>
                <c:ptCount val="4"/>
                <c:pt idx="0">
                  <c:v>transfer</c:v>
                </c:pt>
                <c:pt idx="2">
                  <c:v>pt</c:v>
                </c:pt>
                <c:pt idx="3">
                  <c:v>pierreguillou/bert-large-cased-squad-v1.1-portuguese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'Desempenho médio'!$F$20:$I$20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'Desempenho médio'!$F$22:$I$22</c:f>
              <c:numCache>
                <c:formatCode>0.00%</c:formatCode>
                <c:ptCount val="4"/>
                <c:pt idx="0">
                  <c:v>0.72140000000000004</c:v>
                </c:pt>
                <c:pt idx="1">
                  <c:v>0.84409999999999996</c:v>
                </c:pt>
                <c:pt idx="2">
                  <c:v>0.83099999999999996</c:v>
                </c:pt>
                <c:pt idx="3">
                  <c:v>0.89650000000000007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B-4673-930F-6AC163E2225A}"/>
            </c:ext>
          </c:extLst>
        </c:ser>
        <c:ser>
          <c:idx val="2"/>
          <c:order val="2"/>
          <c:tx>
            <c:strRef>
              <c:f>'Desempenho médio'!$B$23:$E$23</c:f>
              <c:strCache>
                <c:ptCount val="4"/>
                <c:pt idx="0">
                  <c:v>context</c:v>
                </c:pt>
                <c:pt idx="1">
                  <c:v>2-shot</c:v>
                </c:pt>
                <c:pt idx="2">
                  <c:v>en</c:v>
                </c:pt>
                <c:pt idx="3">
                  <c:v>EleutherAI/gpt-neo-2.7B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'Desempenho médio'!$F$20:$I$20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'Desempenho médio'!$F$23:$I$23</c:f>
              <c:numCache>
                <c:formatCode>0.00%</c:formatCode>
                <c:ptCount val="4"/>
                <c:pt idx="0">
                  <c:v>0.46189999999999998</c:v>
                </c:pt>
                <c:pt idx="1">
                  <c:v>0.53700000000000003</c:v>
                </c:pt>
                <c:pt idx="2">
                  <c:v>0.58520000000000005</c:v>
                </c:pt>
                <c:pt idx="3">
                  <c:v>0.68330000000000002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B-4673-930F-6AC163E2225A}"/>
            </c:ext>
          </c:extLst>
        </c:ser>
        <c:ser>
          <c:idx val="3"/>
          <c:order val="3"/>
          <c:tx>
            <c:strRef>
              <c:f>'Desempenho médio'!$B$24:$E$24</c:f>
              <c:strCache>
                <c:ptCount val="4"/>
                <c:pt idx="0">
                  <c:v>context</c:v>
                </c:pt>
                <c:pt idx="1">
                  <c:v>3-shot</c:v>
                </c:pt>
                <c:pt idx="2">
                  <c:v>en</c:v>
                </c:pt>
                <c:pt idx="3">
                  <c:v>EleutherAI/gpt-neo-2.7B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'Desempenho médio'!$F$20:$I$20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'Desempenho médio'!$F$24:$I$24</c:f>
              <c:numCache>
                <c:formatCode>0.00%</c:formatCode>
                <c:ptCount val="4"/>
                <c:pt idx="0">
                  <c:v>0.45069999999999999</c:v>
                </c:pt>
                <c:pt idx="1">
                  <c:v>0.50819999999999999</c:v>
                </c:pt>
                <c:pt idx="2">
                  <c:v>0.58789999999999998</c:v>
                </c:pt>
                <c:pt idx="3">
                  <c:v>0.66849999999999998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B-4673-930F-6AC163E2225A}"/>
            </c:ext>
          </c:extLst>
        </c:ser>
        <c:ser>
          <c:idx val="4"/>
          <c:order val="4"/>
          <c:tx>
            <c:strRef>
              <c:f>'Desempenho médio'!$B$25:$E$25</c:f>
              <c:strCache>
                <c:ptCount val="4"/>
                <c:pt idx="0">
                  <c:v>context</c:v>
                </c:pt>
                <c:pt idx="1">
                  <c:v>1-shot</c:v>
                </c:pt>
                <c:pt idx="2">
                  <c:v>en</c:v>
                </c:pt>
                <c:pt idx="3">
                  <c:v>EleutherAI/gpt-neo-2.7B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'Desempenho médio'!$F$20:$I$20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'Desempenho médio'!$F$25:$I$25</c:f>
              <c:numCache>
                <c:formatCode>0.00%</c:formatCode>
                <c:ptCount val="4"/>
                <c:pt idx="0">
                  <c:v>0.4385</c:v>
                </c:pt>
                <c:pt idx="1">
                  <c:v>0.51249999999999996</c:v>
                </c:pt>
                <c:pt idx="2">
                  <c:v>0.56930000000000003</c:v>
                </c:pt>
                <c:pt idx="3">
                  <c:v>0.66310000000000002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B-4673-930F-6AC163E2225A}"/>
            </c:ext>
          </c:extLst>
        </c:ser>
        <c:ser>
          <c:idx val="5"/>
          <c:order val="5"/>
          <c:tx>
            <c:strRef>
              <c:f>'Desempenho médio'!$B$26:$E$26</c:f>
              <c:strCache>
                <c:ptCount val="4"/>
                <c:pt idx="0">
                  <c:v>context</c:v>
                </c:pt>
                <c:pt idx="1">
                  <c:v>2-shot</c:v>
                </c:pt>
                <c:pt idx="2">
                  <c:v>en</c:v>
                </c:pt>
                <c:pt idx="3">
                  <c:v>EleutherAI/gpt-neo-1.3B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'Desempenho médio'!$F$20:$I$20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'Desempenho médio'!$F$26:$I$26</c:f>
              <c:numCache>
                <c:formatCode>0.00%</c:formatCode>
                <c:ptCount val="4"/>
                <c:pt idx="0">
                  <c:v>0.38719999999999999</c:v>
                </c:pt>
                <c:pt idx="1">
                  <c:v>0.4572</c:v>
                </c:pt>
                <c:pt idx="2">
                  <c:v>0.51419999999999999</c:v>
                </c:pt>
                <c:pt idx="3">
                  <c:v>0.60680000000000001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9-4ED4-BEC3-6BBD19ECC0EC}"/>
            </c:ext>
          </c:extLst>
        </c:ser>
        <c:ser>
          <c:idx val="6"/>
          <c:order val="6"/>
          <c:tx>
            <c:strRef>
              <c:f>'Desempenho médio'!$B$27:$E$27</c:f>
              <c:strCache>
                <c:ptCount val="4"/>
                <c:pt idx="0">
                  <c:v>context</c:v>
                </c:pt>
                <c:pt idx="1">
                  <c:v>1-shot</c:v>
                </c:pt>
                <c:pt idx="2">
                  <c:v>en</c:v>
                </c:pt>
                <c:pt idx="3">
                  <c:v>EleutherAI/gpt-neo-1.3B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'Desempenho médio'!$F$20:$I$20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'Desempenho médio'!$F$27:$I$27</c:f>
              <c:numCache>
                <c:formatCode>0.00%</c:formatCode>
                <c:ptCount val="4"/>
                <c:pt idx="0">
                  <c:v>0.3614</c:v>
                </c:pt>
                <c:pt idx="1">
                  <c:v>0.42770000000000002</c:v>
                </c:pt>
                <c:pt idx="2">
                  <c:v>0.48799999999999999</c:v>
                </c:pt>
                <c:pt idx="3">
                  <c:v>0.57940000000000003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9-4ED4-BEC3-6BBD19ECC0EC}"/>
            </c:ext>
          </c:extLst>
        </c:ser>
        <c:ser>
          <c:idx val="7"/>
          <c:order val="7"/>
          <c:tx>
            <c:strRef>
              <c:f>'Desempenho médio'!$B$28:$E$28</c:f>
              <c:strCache>
                <c:ptCount val="4"/>
                <c:pt idx="0">
                  <c:v>context</c:v>
                </c:pt>
                <c:pt idx="1">
                  <c:v>3-shot</c:v>
                </c:pt>
                <c:pt idx="2">
                  <c:v>en</c:v>
                </c:pt>
                <c:pt idx="3">
                  <c:v>EleutherAI/gpt-neo-1.3B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'Desempenho médio'!$F$20:$I$20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'Desempenho médio'!$F$28:$I$28</c:f>
              <c:numCache>
                <c:formatCode>0.00%</c:formatCode>
                <c:ptCount val="4"/>
                <c:pt idx="0">
                  <c:v>0.35369999999999996</c:v>
                </c:pt>
                <c:pt idx="1">
                  <c:v>0.40429999999999999</c:v>
                </c:pt>
                <c:pt idx="2">
                  <c:v>0.49020000000000002</c:v>
                </c:pt>
                <c:pt idx="3">
                  <c:v>0.56689999999999996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9-4ED4-BEC3-6BBD19ECC0EC}"/>
            </c:ext>
          </c:extLst>
        </c:ser>
        <c:ser>
          <c:idx val="8"/>
          <c:order val="8"/>
          <c:tx>
            <c:strRef>
              <c:f>'Desempenho médio'!$B$29:$E$29</c:f>
              <c:strCache>
                <c:ptCount val="4"/>
                <c:pt idx="0">
                  <c:v>context</c:v>
                </c:pt>
                <c:pt idx="1">
                  <c:v>0-shot</c:v>
                </c:pt>
                <c:pt idx="2">
                  <c:v>en</c:v>
                </c:pt>
                <c:pt idx="3">
                  <c:v>EleutherAI/gpt-j-6B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'Desempenho médio'!$F$20:$I$20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'Desempenho médio'!$F$29:$I$29</c:f>
              <c:numCache>
                <c:formatCode>0.00%</c:formatCode>
                <c:ptCount val="4"/>
                <c:pt idx="0">
                  <c:v>0.30959999999999999</c:v>
                </c:pt>
                <c:pt idx="1">
                  <c:v>0.36380000000000001</c:v>
                </c:pt>
                <c:pt idx="2">
                  <c:v>0.39490000000000003</c:v>
                </c:pt>
                <c:pt idx="3">
                  <c:v>0.47889999999999999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9-4ED4-BEC3-6BBD19ECC0EC}"/>
            </c:ext>
          </c:extLst>
        </c:ser>
        <c:ser>
          <c:idx val="9"/>
          <c:order val="9"/>
          <c:tx>
            <c:strRef>
              <c:f>'Desempenho médio'!$B$30:$E$30</c:f>
              <c:strCache>
                <c:ptCount val="4"/>
                <c:pt idx="0">
                  <c:v>context</c:v>
                </c:pt>
                <c:pt idx="1">
                  <c:v>0-shot</c:v>
                </c:pt>
                <c:pt idx="2">
                  <c:v>en</c:v>
                </c:pt>
                <c:pt idx="3">
                  <c:v>EleutherAI/gpt-neo-2.7B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'Desempenho médio'!$F$20:$I$20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'Desempenho médio'!$F$30:$I$30</c:f>
              <c:numCache>
                <c:formatCode>0.00%</c:formatCode>
                <c:ptCount val="4"/>
                <c:pt idx="0">
                  <c:v>0.16969999999999999</c:v>
                </c:pt>
                <c:pt idx="1">
                  <c:v>0.2009</c:v>
                </c:pt>
                <c:pt idx="2">
                  <c:v>0.29380000000000001</c:v>
                </c:pt>
                <c:pt idx="3">
                  <c:v>0.35249999999999998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9-4ED4-BEC3-6BBD19ECC0EC}"/>
            </c:ext>
          </c:extLst>
        </c:ser>
        <c:ser>
          <c:idx val="10"/>
          <c:order val="10"/>
          <c:tx>
            <c:strRef>
              <c:f>'Desempenho médio'!$B$31:$E$31</c:f>
              <c:strCache>
                <c:ptCount val="4"/>
                <c:pt idx="0">
                  <c:v>context</c:v>
                </c:pt>
                <c:pt idx="1">
                  <c:v>0-shot</c:v>
                </c:pt>
                <c:pt idx="2">
                  <c:v>en</c:v>
                </c:pt>
                <c:pt idx="3">
                  <c:v>EleutherAI/gpt-neo-1.3B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'Desempenho médio'!$F$20:$I$20</c:f>
              <c:strCache>
                <c:ptCount val="4"/>
                <c:pt idx="0">
                  <c:v>EM</c:v>
                </c:pt>
                <c:pt idx="1">
                  <c:v>EM@3</c:v>
                </c:pt>
                <c:pt idx="2">
                  <c:v>F1</c:v>
                </c:pt>
                <c:pt idx="3">
                  <c:v>F1@3</c:v>
                </c:pt>
              </c:strCache>
            </c:strRef>
          </c:cat>
          <c:val>
            <c:numRef>
              <c:f>'Desempenho médio'!$F$31:$I$31</c:f>
              <c:numCache>
                <c:formatCode>0.00%</c:formatCode>
                <c:ptCount val="4"/>
                <c:pt idx="0">
                  <c:v>0.14419999999999999</c:v>
                </c:pt>
                <c:pt idx="1">
                  <c:v>0.16670000000000001</c:v>
                </c:pt>
                <c:pt idx="2">
                  <c:v>0.27379999999999999</c:v>
                </c:pt>
                <c:pt idx="3">
                  <c:v>0.32329999999999998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9-4ED4-BEC3-6BBD19EC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848975"/>
        <c:axId val="1899855215"/>
      </c:lineChart>
      <c:catAx>
        <c:axId val="189984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855215"/>
        <c:crosses val="autoZero"/>
        <c:auto val="1"/>
        <c:lblAlgn val="ctr"/>
        <c:lblOffset val="100"/>
        <c:noMultiLvlLbl val="0"/>
      </c:catAx>
      <c:valAx>
        <c:axId val="18998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84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125730</xdr:rowOff>
    </xdr:from>
    <xdr:to>
      <xdr:col>12</xdr:col>
      <xdr:colOff>266700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90E604-0075-494D-9B58-C0A78307E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16</xdr:row>
      <xdr:rowOff>156210</xdr:rowOff>
    </xdr:from>
    <xdr:to>
      <xdr:col>12</xdr:col>
      <xdr:colOff>259080</xdr:colOff>
      <xdr:row>30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7DA737-A91C-4BFF-B22C-B8C9E9861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3810</xdr:rowOff>
    </xdr:from>
    <xdr:to>
      <xdr:col>24</xdr:col>
      <xdr:colOff>274320</xdr:colOff>
      <xdr:row>35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7C489C-CFC0-4EB5-83AC-A861796B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E93ED-62C2-48B4-8258-BDFBEDF15324}" name="Tabela2" displayName="Tabela2" ref="A19:B24" totalsRowShown="0" headerRowBorderDxfId="16">
  <tableColumns count="2">
    <tableColumn id="1" xr3:uid="{C7E5CCC0-2C70-4E0C-B797-1F9D4950D468}" name="Modelo avaliado" dataDxfId="15"/>
    <tableColumn id="2" xr3:uid="{CDC66701-1873-4136-8779-43DB08CD082C}" name="Duração por questão (ms)" dataDxfId="14" dataCellStyle="Vírgula">
      <calculatedColumnFormula>SUMIF(duração!$D$2:$D$50,$A2,duração!F$2:F$50)/COUNTIF(duração!$D$2:$D$50,$A2)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C1D468-735A-4719-B6AA-CE990286634A}" name="Tabela3" displayName="Tabela3" ref="A1:B6" totalsRowShown="0" headerRowBorderDxfId="13" tableBorderDxfId="12" totalsRowBorderDxfId="11">
  <tableColumns count="2">
    <tableColumn id="1" xr3:uid="{1FB3AE1F-72BC-455D-B745-25296ABF8784}" name="Modelo avaliado" dataDxfId="10"/>
    <tableColumn id="2" xr3:uid="{CA4FEEBD-B236-4446-AAE4-8A47525ECB6B}" name="Duração Total (s)" dataDxfId="9" dataCellStyle="Vírgula">
      <calculatedColumnFormula>SUMIF(duração!$D$2:$D$50,$A2,duração!E$2:E$50)/COUNTIF(duração!$D$2:$D$50,$A2)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9E723-84F3-4D8B-A97F-0B55F263F060}" name="Tabela1" displayName="Tabela1" ref="B20:I31" totalsRowShown="0" dataDxfId="8" dataCellStyle="Porcentagem">
  <tableColumns count="8">
    <tableColumn id="1" xr3:uid="{93ADF30E-F57C-49C0-B5E8-C5488A6A83F0}" name="Tipo"/>
    <tableColumn id="8" xr3:uid="{CE0ED6A0-317E-457B-BF71-6FC9675AC4EE}" name="Shots"/>
    <tableColumn id="2" xr3:uid="{FF67D44E-6ED4-4F89-AF15-CC8EBE3465E3}" name="Linguagem"/>
    <tableColumn id="3" xr3:uid="{1DC30509-F188-4F99-8A44-BDBEF19B0ABA}" name="Modelo avaliado"/>
    <tableColumn id="4" xr3:uid="{E1D10458-1127-45BD-969F-BA3FBEC55DF3}" name="EM" dataDxfId="3" dataCellStyle="Porcentagem">
      <calculatedColumnFormula>F4/100</calculatedColumnFormula>
    </tableColumn>
    <tableColumn id="5" xr3:uid="{B6E2BB96-BE19-4C5D-A95E-A1A468D55E24}" name="EM@3" dataDxfId="1" dataCellStyle="Porcentagem">
      <calculatedColumnFormula>G4/100</calculatedColumnFormula>
    </tableColumn>
    <tableColumn id="6" xr3:uid="{2D068FAA-A80A-440E-9829-CB6CCADED338}" name="F1" dataDxfId="0" dataCellStyle="Porcentagem">
      <calculatedColumnFormula>H4/100</calculatedColumnFormula>
    </tableColumn>
    <tableColumn id="7" xr3:uid="{2EAB6646-3388-4DF1-A9B9-03C3EA61FCDC}" name="F1@3" dataDxfId="2" dataCellStyle="Porcentagem">
      <calculatedColumnFormula>I4/100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E42113-0461-4359-82B5-3B8C78349CE7}" name="Tabela4" displayName="Tabela4" ref="E36:I37" totalsRowShown="0">
  <tableColumns count="5">
    <tableColumn id="1" xr3:uid="{3F65CCCC-D216-4E94-AC61-60DC20E780EB}" name=" "/>
    <tableColumn id="2" xr3:uid="{56C7062A-4FB0-49AF-96F0-06C76D3FB6CF}" name="EM" dataDxfId="7">
      <calculatedColumnFormula>F21-F23</calculatedColumnFormula>
    </tableColumn>
    <tableColumn id="3" xr3:uid="{31BF2B87-4552-469C-AB09-5BDA978CF82F}" name="EM@3" dataDxfId="6">
      <calculatedColumnFormula>G21-G23</calculatedColumnFormula>
    </tableColumn>
    <tableColumn id="4" xr3:uid="{16935C24-6567-401E-8B85-3737EE40B64D}" name="F1" dataDxfId="5">
      <calculatedColumnFormula>H21-H23</calculatedColumnFormula>
    </tableColumn>
    <tableColumn id="5" xr3:uid="{2D45CC25-E94A-4498-873A-B2E9E96EFDD2}" name="F1@3" dataDxfId="4">
      <calculatedColumnFormula>I21-I23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8B34-99D7-4B88-9C05-2AFA88F204E1}">
  <dimension ref="A1:T14"/>
  <sheetViews>
    <sheetView tabSelected="1" workbookViewId="0">
      <selection activeCell="C3" sqref="C3:N5"/>
    </sheetView>
  </sheetViews>
  <sheetFormatPr defaultRowHeight="14.4" x14ac:dyDescent="0.3"/>
  <cols>
    <col min="4" max="4" width="45.44140625" bestFit="1" customWidth="1"/>
    <col min="8" max="8" width="17.5546875" bestFit="1" customWidth="1"/>
    <col min="9" max="9" width="10" customWidth="1"/>
    <col min="10" max="10" width="13.44140625" customWidth="1"/>
    <col min="11" max="11" width="10.21875" bestFit="1" customWidth="1"/>
    <col min="12" max="12" width="9" customWidth="1"/>
    <col min="13" max="13" width="12.88671875" customWidth="1"/>
    <col min="14" max="14" width="8.77734375" customWidth="1"/>
    <col min="15" max="15" width="14.44140625" customWidth="1"/>
    <col min="16" max="16" width="8.6640625" customWidth="1"/>
    <col min="17" max="17" width="9.6640625" customWidth="1"/>
    <col min="18" max="18" width="8.44140625" customWidth="1"/>
    <col min="19" max="19" width="10.5546875" customWidth="1"/>
    <col min="20" max="20" width="9.6640625" customWidth="1"/>
  </cols>
  <sheetData>
    <row r="1" spans="1:20" s="2" customFormat="1" ht="29.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">
      <c r="A2">
        <v>14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10570</v>
      </c>
      <c r="H2" s="1">
        <v>44759.912789351853</v>
      </c>
      <c r="I2">
        <v>2632</v>
      </c>
      <c r="J2">
        <v>249</v>
      </c>
      <c r="K2">
        <v>3</v>
      </c>
      <c r="L2" t="s">
        <v>25</v>
      </c>
      <c r="M2">
        <v>80</v>
      </c>
      <c r="N2" t="s">
        <v>26</v>
      </c>
      <c r="O2" t="s">
        <v>27</v>
      </c>
    </row>
    <row r="3" spans="1:20" x14ac:dyDescent="0.3">
      <c r="A3">
        <v>15</v>
      </c>
      <c r="B3" t="s">
        <v>20</v>
      </c>
      <c r="C3" t="s">
        <v>28</v>
      </c>
      <c r="D3" t="s">
        <v>29</v>
      </c>
      <c r="E3" t="s">
        <v>23</v>
      </c>
      <c r="F3" t="s">
        <v>24</v>
      </c>
      <c r="G3">
        <v>10570</v>
      </c>
      <c r="H3" s="1">
        <v>44759.944687499999</v>
      </c>
      <c r="I3">
        <v>2329</v>
      </c>
      <c r="J3">
        <v>220</v>
      </c>
      <c r="K3">
        <v>3</v>
      </c>
      <c r="L3" t="s">
        <v>25</v>
      </c>
      <c r="M3">
        <v>80</v>
      </c>
      <c r="N3" t="s">
        <v>26</v>
      </c>
      <c r="O3" t="s">
        <v>27</v>
      </c>
    </row>
    <row r="4" spans="1:20" x14ac:dyDescent="0.3">
      <c r="A4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10570</v>
      </c>
      <c r="H4" s="1">
        <v>44759.973252314812</v>
      </c>
      <c r="I4">
        <v>2922</v>
      </c>
      <c r="J4">
        <v>276</v>
      </c>
      <c r="K4">
        <v>3</v>
      </c>
      <c r="L4" t="s">
        <v>25</v>
      </c>
      <c r="M4">
        <v>160</v>
      </c>
      <c r="N4" t="s">
        <v>26</v>
      </c>
      <c r="O4" t="s">
        <v>27</v>
      </c>
    </row>
    <row r="5" spans="1:20" x14ac:dyDescent="0.3">
      <c r="A5">
        <v>17</v>
      </c>
      <c r="B5" t="s">
        <v>20</v>
      </c>
      <c r="C5" t="s">
        <v>28</v>
      </c>
      <c r="D5" t="s">
        <v>29</v>
      </c>
      <c r="E5" t="s">
        <v>23</v>
      </c>
      <c r="F5" t="s">
        <v>24</v>
      </c>
      <c r="G5">
        <v>10570</v>
      </c>
      <c r="H5" s="1">
        <v>44760.008831018517</v>
      </c>
      <c r="I5">
        <v>2331</v>
      </c>
      <c r="J5">
        <v>221</v>
      </c>
      <c r="K5">
        <v>3</v>
      </c>
      <c r="L5" t="s">
        <v>25</v>
      </c>
      <c r="M5">
        <v>160</v>
      </c>
      <c r="N5" t="s">
        <v>26</v>
      </c>
      <c r="O5" t="s">
        <v>27</v>
      </c>
    </row>
    <row r="6" spans="1:20" x14ac:dyDescent="0.3">
      <c r="A6">
        <v>18</v>
      </c>
      <c r="B6" t="s">
        <v>30</v>
      </c>
      <c r="C6" t="s">
        <v>28</v>
      </c>
      <c r="D6" t="s">
        <v>31</v>
      </c>
      <c r="E6" t="s">
        <v>23</v>
      </c>
      <c r="F6" t="s">
        <v>24</v>
      </c>
      <c r="G6">
        <v>10570</v>
      </c>
      <c r="H6" s="1">
        <v>44760.608472222222</v>
      </c>
      <c r="I6">
        <v>4937</v>
      </c>
      <c r="J6">
        <v>467</v>
      </c>
      <c r="K6">
        <v>3</v>
      </c>
      <c r="M6">
        <v>80</v>
      </c>
      <c r="P6" t="s">
        <v>27</v>
      </c>
      <c r="Q6" t="s">
        <v>27</v>
      </c>
      <c r="R6" t="s">
        <v>32</v>
      </c>
      <c r="S6" t="s">
        <v>33</v>
      </c>
      <c r="T6" t="s">
        <v>34</v>
      </c>
    </row>
    <row r="7" spans="1:20" x14ac:dyDescent="0.3">
      <c r="A7">
        <v>19</v>
      </c>
      <c r="B7" t="s">
        <v>30</v>
      </c>
      <c r="C7" t="s">
        <v>28</v>
      </c>
      <c r="D7" t="s">
        <v>35</v>
      </c>
      <c r="E7" t="s">
        <v>23</v>
      </c>
      <c r="F7" t="s">
        <v>24</v>
      </c>
      <c r="G7">
        <v>10570</v>
      </c>
      <c r="H7" s="1">
        <v>44760.868298611109</v>
      </c>
      <c r="I7">
        <v>4957</v>
      </c>
      <c r="J7">
        <v>469</v>
      </c>
      <c r="K7">
        <v>3</v>
      </c>
      <c r="M7">
        <v>80</v>
      </c>
      <c r="P7" t="s">
        <v>27</v>
      </c>
      <c r="Q7" t="s">
        <v>27</v>
      </c>
      <c r="R7" t="s">
        <v>32</v>
      </c>
      <c r="S7" t="s">
        <v>33</v>
      </c>
      <c r="T7" t="s">
        <v>34</v>
      </c>
    </row>
    <row r="8" spans="1:20" x14ac:dyDescent="0.3">
      <c r="A8">
        <v>20</v>
      </c>
      <c r="B8" t="s">
        <v>30</v>
      </c>
      <c r="C8" t="s">
        <v>28</v>
      </c>
      <c r="D8" t="s">
        <v>35</v>
      </c>
      <c r="E8" t="s">
        <v>23</v>
      </c>
      <c r="F8" t="s">
        <v>24</v>
      </c>
      <c r="G8">
        <v>10570</v>
      </c>
      <c r="H8" s="1">
        <v>44760.937858796293</v>
      </c>
      <c r="I8">
        <v>3801</v>
      </c>
      <c r="J8">
        <v>360</v>
      </c>
      <c r="K8">
        <v>3</v>
      </c>
      <c r="M8">
        <v>80</v>
      </c>
      <c r="P8" t="s">
        <v>27</v>
      </c>
      <c r="Q8" t="s">
        <v>27</v>
      </c>
      <c r="R8" t="s">
        <v>32</v>
      </c>
      <c r="S8" t="s">
        <v>36</v>
      </c>
      <c r="T8" t="s">
        <v>34</v>
      </c>
    </row>
    <row r="9" spans="1:20" x14ac:dyDescent="0.3">
      <c r="A9">
        <v>21</v>
      </c>
      <c r="B9" t="s">
        <v>30</v>
      </c>
      <c r="C9" t="s">
        <v>28</v>
      </c>
      <c r="D9" t="s">
        <v>35</v>
      </c>
      <c r="E9" t="s">
        <v>23</v>
      </c>
      <c r="F9" t="s">
        <v>24</v>
      </c>
      <c r="G9">
        <v>10570</v>
      </c>
      <c r="H9" s="1">
        <v>44760.98332175926</v>
      </c>
      <c r="I9">
        <v>4008</v>
      </c>
      <c r="J9">
        <v>379</v>
      </c>
      <c r="K9">
        <v>3</v>
      </c>
      <c r="M9">
        <v>80</v>
      </c>
      <c r="P9" t="s">
        <v>27</v>
      </c>
      <c r="Q9" t="s">
        <v>27</v>
      </c>
      <c r="R9" t="s">
        <v>32</v>
      </c>
      <c r="S9" t="s">
        <v>37</v>
      </c>
      <c r="T9" t="s">
        <v>34</v>
      </c>
    </row>
    <row r="10" spans="1:20" x14ac:dyDescent="0.3">
      <c r="A10">
        <v>22</v>
      </c>
      <c r="B10" t="s">
        <v>30</v>
      </c>
      <c r="C10" t="s">
        <v>28</v>
      </c>
      <c r="D10" t="s">
        <v>35</v>
      </c>
      <c r="E10" t="s">
        <v>23</v>
      </c>
      <c r="F10" t="s">
        <v>24</v>
      </c>
      <c r="G10">
        <v>10570</v>
      </c>
      <c r="H10" s="1">
        <v>44761.031342592592</v>
      </c>
      <c r="I10">
        <v>4238</v>
      </c>
      <c r="J10">
        <v>401</v>
      </c>
      <c r="K10">
        <v>3</v>
      </c>
      <c r="M10">
        <v>80</v>
      </c>
      <c r="P10" t="s">
        <v>27</v>
      </c>
      <c r="Q10" t="s">
        <v>27</v>
      </c>
      <c r="R10" t="s">
        <v>32</v>
      </c>
      <c r="S10" t="s">
        <v>38</v>
      </c>
      <c r="T10" t="s">
        <v>34</v>
      </c>
    </row>
    <row r="11" spans="1:20" x14ac:dyDescent="0.3">
      <c r="A11">
        <v>23</v>
      </c>
      <c r="B11" t="s">
        <v>30</v>
      </c>
      <c r="C11" t="s">
        <v>28</v>
      </c>
      <c r="D11" t="s">
        <v>39</v>
      </c>
      <c r="E11" t="s">
        <v>23</v>
      </c>
      <c r="F11" t="s">
        <v>24</v>
      </c>
      <c r="G11">
        <v>10570</v>
      </c>
      <c r="H11" s="1">
        <v>44761.082245370373</v>
      </c>
      <c r="I11">
        <v>6005</v>
      </c>
      <c r="J11">
        <v>568</v>
      </c>
      <c r="K11">
        <v>3</v>
      </c>
      <c r="M11">
        <v>80</v>
      </c>
      <c r="P11" t="s">
        <v>27</v>
      </c>
      <c r="Q11" t="s">
        <v>27</v>
      </c>
      <c r="R11" t="s">
        <v>32</v>
      </c>
      <c r="S11" t="s">
        <v>33</v>
      </c>
      <c r="T11" t="s">
        <v>34</v>
      </c>
    </row>
    <row r="12" spans="1:20" x14ac:dyDescent="0.3">
      <c r="A12">
        <v>24</v>
      </c>
      <c r="B12" t="s">
        <v>30</v>
      </c>
      <c r="C12" t="s">
        <v>28</v>
      </c>
      <c r="D12" t="s">
        <v>39</v>
      </c>
      <c r="E12" t="s">
        <v>23</v>
      </c>
      <c r="F12" t="s">
        <v>24</v>
      </c>
      <c r="G12">
        <v>10570</v>
      </c>
      <c r="H12" s="1">
        <v>44761.153773148151</v>
      </c>
      <c r="I12">
        <v>5241</v>
      </c>
      <c r="J12">
        <v>496</v>
      </c>
      <c r="K12">
        <v>3</v>
      </c>
      <c r="M12">
        <v>80</v>
      </c>
      <c r="P12" t="s">
        <v>27</v>
      </c>
      <c r="Q12" t="s">
        <v>27</v>
      </c>
      <c r="R12" t="s">
        <v>32</v>
      </c>
      <c r="S12" t="s">
        <v>36</v>
      </c>
      <c r="T12" t="s">
        <v>34</v>
      </c>
    </row>
    <row r="13" spans="1:20" x14ac:dyDescent="0.3">
      <c r="A13">
        <v>25</v>
      </c>
      <c r="B13" t="s">
        <v>30</v>
      </c>
      <c r="C13" t="s">
        <v>28</v>
      </c>
      <c r="D13" t="s">
        <v>39</v>
      </c>
      <c r="E13" t="s">
        <v>23</v>
      </c>
      <c r="F13" t="s">
        <v>24</v>
      </c>
      <c r="G13">
        <v>10570</v>
      </c>
      <c r="H13" s="1">
        <v>44761.216608796298</v>
      </c>
      <c r="I13">
        <v>5887</v>
      </c>
      <c r="J13">
        <v>557</v>
      </c>
      <c r="K13">
        <v>3</v>
      </c>
      <c r="M13">
        <v>80</v>
      </c>
      <c r="P13" t="s">
        <v>27</v>
      </c>
      <c r="Q13" t="s">
        <v>27</v>
      </c>
      <c r="R13" t="s">
        <v>32</v>
      </c>
      <c r="S13" t="s">
        <v>37</v>
      </c>
      <c r="T13" t="s">
        <v>34</v>
      </c>
    </row>
    <row r="14" spans="1:20" x14ac:dyDescent="0.3">
      <c r="A14">
        <v>26</v>
      </c>
      <c r="B14" t="s">
        <v>30</v>
      </c>
      <c r="C14" t="s">
        <v>28</v>
      </c>
      <c r="D14" t="s">
        <v>39</v>
      </c>
      <c r="E14" t="s">
        <v>23</v>
      </c>
      <c r="F14" t="s">
        <v>24</v>
      </c>
      <c r="G14">
        <v>10570</v>
      </c>
      <c r="H14" s="1">
        <v>44761.287106481483</v>
      </c>
      <c r="I14">
        <v>5687</v>
      </c>
      <c r="J14">
        <v>538</v>
      </c>
      <c r="K14">
        <v>3</v>
      </c>
      <c r="M14">
        <v>80</v>
      </c>
      <c r="P14" t="s">
        <v>27</v>
      </c>
      <c r="Q14" t="s">
        <v>27</v>
      </c>
      <c r="R14" t="s">
        <v>32</v>
      </c>
      <c r="S14" t="s">
        <v>38</v>
      </c>
      <c r="T14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985-CE6B-456B-9417-FAD85254ACAB}">
  <dimension ref="A1:C53"/>
  <sheetViews>
    <sheetView workbookViewId="0">
      <selection sqref="A1:C1048576"/>
    </sheetView>
  </sheetViews>
  <sheetFormatPr defaultRowHeight="14.4" x14ac:dyDescent="0.3"/>
  <cols>
    <col min="1" max="1" width="13.6640625" bestFit="1" customWidth="1"/>
    <col min="2" max="2" width="10.21875" bestFit="1" customWidth="1"/>
    <col min="3" max="3" width="5.5546875" bestFit="1" customWidth="1"/>
  </cols>
  <sheetData>
    <row r="1" spans="1:3" x14ac:dyDescent="0.3">
      <c r="A1" t="s">
        <v>40</v>
      </c>
      <c r="B1" t="s">
        <v>41</v>
      </c>
      <c r="C1" t="s">
        <v>42</v>
      </c>
    </row>
    <row r="2" spans="1:3" x14ac:dyDescent="0.3">
      <c r="A2">
        <v>14</v>
      </c>
      <c r="B2" t="s">
        <v>43</v>
      </c>
      <c r="C2" t="s">
        <v>44</v>
      </c>
    </row>
    <row r="3" spans="1:3" x14ac:dyDescent="0.3">
      <c r="A3">
        <v>14</v>
      </c>
      <c r="B3" t="s">
        <v>45</v>
      </c>
      <c r="C3" t="s">
        <v>46</v>
      </c>
    </row>
    <row r="4" spans="1:3" x14ac:dyDescent="0.3">
      <c r="A4">
        <v>14</v>
      </c>
      <c r="B4" t="s">
        <v>47</v>
      </c>
      <c r="C4" t="s">
        <v>48</v>
      </c>
    </row>
    <row r="5" spans="1:3" x14ac:dyDescent="0.3">
      <c r="A5">
        <v>14</v>
      </c>
      <c r="B5" t="s">
        <v>49</v>
      </c>
      <c r="C5" t="s">
        <v>50</v>
      </c>
    </row>
    <row r="6" spans="1:3" x14ac:dyDescent="0.3">
      <c r="A6">
        <v>15</v>
      </c>
      <c r="B6" t="s">
        <v>43</v>
      </c>
      <c r="C6" t="s">
        <v>51</v>
      </c>
    </row>
    <row r="7" spans="1:3" x14ac:dyDescent="0.3">
      <c r="A7">
        <v>15</v>
      </c>
      <c r="B7" t="s">
        <v>45</v>
      </c>
      <c r="C7" t="s">
        <v>52</v>
      </c>
    </row>
    <row r="8" spans="1:3" x14ac:dyDescent="0.3">
      <c r="A8">
        <v>15</v>
      </c>
      <c r="B8" t="s">
        <v>47</v>
      </c>
      <c r="C8" t="s">
        <v>53</v>
      </c>
    </row>
    <row r="9" spans="1:3" x14ac:dyDescent="0.3">
      <c r="A9">
        <v>15</v>
      </c>
      <c r="B9" t="s">
        <v>49</v>
      </c>
      <c r="C9" t="s">
        <v>54</v>
      </c>
    </row>
    <row r="10" spans="1:3" x14ac:dyDescent="0.3">
      <c r="A10">
        <v>16</v>
      </c>
      <c r="B10" t="s">
        <v>43</v>
      </c>
      <c r="C10" t="s">
        <v>55</v>
      </c>
    </row>
    <row r="11" spans="1:3" x14ac:dyDescent="0.3">
      <c r="A11">
        <v>16</v>
      </c>
      <c r="B11" t="s">
        <v>45</v>
      </c>
      <c r="C11" t="s">
        <v>56</v>
      </c>
    </row>
    <row r="12" spans="1:3" x14ac:dyDescent="0.3">
      <c r="A12">
        <v>16</v>
      </c>
      <c r="B12" t="s">
        <v>47</v>
      </c>
      <c r="C12" t="s">
        <v>57</v>
      </c>
    </row>
    <row r="13" spans="1:3" x14ac:dyDescent="0.3">
      <c r="A13">
        <v>16</v>
      </c>
      <c r="B13" t="s">
        <v>49</v>
      </c>
      <c r="C13" t="s">
        <v>58</v>
      </c>
    </row>
    <row r="14" spans="1:3" x14ac:dyDescent="0.3">
      <c r="A14">
        <v>17</v>
      </c>
      <c r="B14" t="s">
        <v>43</v>
      </c>
      <c r="C14" t="s">
        <v>59</v>
      </c>
    </row>
    <row r="15" spans="1:3" x14ac:dyDescent="0.3">
      <c r="A15">
        <v>17</v>
      </c>
      <c r="B15" t="s">
        <v>45</v>
      </c>
      <c r="C15" t="s">
        <v>60</v>
      </c>
    </row>
    <row r="16" spans="1:3" x14ac:dyDescent="0.3">
      <c r="A16">
        <v>17</v>
      </c>
      <c r="B16" t="s">
        <v>47</v>
      </c>
      <c r="C16" t="s">
        <v>61</v>
      </c>
    </row>
    <row r="17" spans="1:3" x14ac:dyDescent="0.3">
      <c r="A17">
        <v>17</v>
      </c>
      <c r="B17" t="s">
        <v>49</v>
      </c>
      <c r="C17" t="s">
        <v>62</v>
      </c>
    </row>
    <row r="18" spans="1:3" x14ac:dyDescent="0.3">
      <c r="A18">
        <v>18</v>
      </c>
      <c r="B18" t="s">
        <v>43</v>
      </c>
      <c r="C18" t="s">
        <v>63</v>
      </c>
    </row>
    <row r="19" spans="1:3" x14ac:dyDescent="0.3">
      <c r="A19">
        <v>18</v>
      </c>
      <c r="B19" t="s">
        <v>45</v>
      </c>
      <c r="C19" t="s">
        <v>64</v>
      </c>
    </row>
    <row r="20" spans="1:3" x14ac:dyDescent="0.3">
      <c r="A20">
        <v>18</v>
      </c>
      <c r="B20" t="s">
        <v>47</v>
      </c>
      <c r="C20" t="s">
        <v>65</v>
      </c>
    </row>
    <row r="21" spans="1:3" x14ac:dyDescent="0.3">
      <c r="A21">
        <v>18</v>
      </c>
      <c r="B21" t="s">
        <v>49</v>
      </c>
      <c r="C21" t="s">
        <v>66</v>
      </c>
    </row>
    <row r="22" spans="1:3" x14ac:dyDescent="0.3">
      <c r="A22">
        <v>19</v>
      </c>
      <c r="B22" t="s">
        <v>43</v>
      </c>
      <c r="C22" t="s">
        <v>67</v>
      </c>
    </row>
    <row r="23" spans="1:3" x14ac:dyDescent="0.3">
      <c r="A23">
        <v>19</v>
      </c>
      <c r="B23" t="s">
        <v>45</v>
      </c>
      <c r="C23" t="s">
        <v>68</v>
      </c>
    </row>
    <row r="24" spans="1:3" x14ac:dyDescent="0.3">
      <c r="A24">
        <v>19</v>
      </c>
      <c r="B24" t="s">
        <v>47</v>
      </c>
      <c r="C24" t="s">
        <v>69</v>
      </c>
    </row>
    <row r="25" spans="1:3" x14ac:dyDescent="0.3">
      <c r="A25">
        <v>19</v>
      </c>
      <c r="B25" t="s">
        <v>49</v>
      </c>
      <c r="C25" t="s">
        <v>70</v>
      </c>
    </row>
    <row r="26" spans="1:3" x14ac:dyDescent="0.3">
      <c r="A26">
        <v>20</v>
      </c>
      <c r="B26" t="s">
        <v>43</v>
      </c>
      <c r="C26" t="s">
        <v>71</v>
      </c>
    </row>
    <row r="27" spans="1:3" x14ac:dyDescent="0.3">
      <c r="A27">
        <v>20</v>
      </c>
      <c r="B27" t="s">
        <v>45</v>
      </c>
      <c r="C27" t="s">
        <v>72</v>
      </c>
    </row>
    <row r="28" spans="1:3" x14ac:dyDescent="0.3">
      <c r="A28">
        <v>20</v>
      </c>
      <c r="B28" t="s">
        <v>47</v>
      </c>
      <c r="C28" t="s">
        <v>73</v>
      </c>
    </row>
    <row r="29" spans="1:3" x14ac:dyDescent="0.3">
      <c r="A29">
        <v>20</v>
      </c>
      <c r="B29" t="s">
        <v>49</v>
      </c>
      <c r="C29" t="s">
        <v>74</v>
      </c>
    </row>
    <row r="30" spans="1:3" x14ac:dyDescent="0.3">
      <c r="A30">
        <v>21</v>
      </c>
      <c r="B30" t="s">
        <v>43</v>
      </c>
      <c r="C30" t="s">
        <v>75</v>
      </c>
    </row>
    <row r="31" spans="1:3" x14ac:dyDescent="0.3">
      <c r="A31">
        <v>21</v>
      </c>
      <c r="B31" t="s">
        <v>45</v>
      </c>
      <c r="C31" t="s">
        <v>76</v>
      </c>
    </row>
    <row r="32" spans="1:3" x14ac:dyDescent="0.3">
      <c r="A32">
        <v>21</v>
      </c>
      <c r="B32" t="s">
        <v>47</v>
      </c>
      <c r="C32" t="s">
        <v>77</v>
      </c>
    </row>
    <row r="33" spans="1:3" x14ac:dyDescent="0.3">
      <c r="A33">
        <v>21</v>
      </c>
      <c r="B33" t="s">
        <v>49</v>
      </c>
      <c r="C33" t="s">
        <v>78</v>
      </c>
    </row>
    <row r="34" spans="1:3" x14ac:dyDescent="0.3">
      <c r="A34">
        <v>22</v>
      </c>
      <c r="B34" t="s">
        <v>43</v>
      </c>
      <c r="C34" t="s">
        <v>79</v>
      </c>
    </row>
    <row r="35" spans="1:3" x14ac:dyDescent="0.3">
      <c r="A35">
        <v>22</v>
      </c>
      <c r="B35" t="s">
        <v>45</v>
      </c>
      <c r="C35" t="s">
        <v>80</v>
      </c>
    </row>
    <row r="36" spans="1:3" x14ac:dyDescent="0.3">
      <c r="A36">
        <v>22</v>
      </c>
      <c r="B36" t="s">
        <v>47</v>
      </c>
      <c r="C36" t="s">
        <v>81</v>
      </c>
    </row>
    <row r="37" spans="1:3" x14ac:dyDescent="0.3">
      <c r="A37">
        <v>22</v>
      </c>
      <c r="B37" t="s">
        <v>49</v>
      </c>
      <c r="C37" t="s">
        <v>82</v>
      </c>
    </row>
    <row r="38" spans="1:3" x14ac:dyDescent="0.3">
      <c r="A38">
        <v>23</v>
      </c>
      <c r="B38" t="s">
        <v>43</v>
      </c>
      <c r="C38" t="s">
        <v>83</v>
      </c>
    </row>
    <row r="39" spans="1:3" x14ac:dyDescent="0.3">
      <c r="A39">
        <v>23</v>
      </c>
      <c r="B39" t="s">
        <v>45</v>
      </c>
      <c r="C39" t="s">
        <v>84</v>
      </c>
    </row>
    <row r="40" spans="1:3" x14ac:dyDescent="0.3">
      <c r="A40">
        <v>23</v>
      </c>
      <c r="B40" t="s">
        <v>47</v>
      </c>
      <c r="C40" t="s">
        <v>85</v>
      </c>
    </row>
    <row r="41" spans="1:3" x14ac:dyDescent="0.3">
      <c r="A41">
        <v>23</v>
      </c>
      <c r="B41" t="s">
        <v>49</v>
      </c>
      <c r="C41" t="s">
        <v>86</v>
      </c>
    </row>
    <row r="42" spans="1:3" x14ac:dyDescent="0.3">
      <c r="A42">
        <v>24</v>
      </c>
      <c r="B42" t="s">
        <v>43</v>
      </c>
      <c r="C42" t="s">
        <v>87</v>
      </c>
    </row>
    <row r="43" spans="1:3" x14ac:dyDescent="0.3">
      <c r="A43">
        <v>24</v>
      </c>
      <c r="B43" t="s">
        <v>45</v>
      </c>
      <c r="C43" t="s">
        <v>88</v>
      </c>
    </row>
    <row r="44" spans="1:3" x14ac:dyDescent="0.3">
      <c r="A44">
        <v>24</v>
      </c>
      <c r="B44" t="s">
        <v>47</v>
      </c>
      <c r="C44" t="s">
        <v>89</v>
      </c>
    </row>
    <row r="45" spans="1:3" x14ac:dyDescent="0.3">
      <c r="A45">
        <v>24</v>
      </c>
      <c r="B45" t="s">
        <v>49</v>
      </c>
      <c r="C45" t="s">
        <v>90</v>
      </c>
    </row>
    <row r="46" spans="1:3" x14ac:dyDescent="0.3">
      <c r="A46">
        <v>25</v>
      </c>
      <c r="B46" t="s">
        <v>43</v>
      </c>
      <c r="C46" t="s">
        <v>91</v>
      </c>
    </row>
    <row r="47" spans="1:3" x14ac:dyDescent="0.3">
      <c r="A47">
        <v>25</v>
      </c>
      <c r="B47" t="s">
        <v>45</v>
      </c>
      <c r="C47" t="s">
        <v>92</v>
      </c>
    </row>
    <row r="48" spans="1:3" x14ac:dyDescent="0.3">
      <c r="A48">
        <v>25</v>
      </c>
      <c r="B48" t="s">
        <v>47</v>
      </c>
      <c r="C48" t="s">
        <v>93</v>
      </c>
    </row>
    <row r="49" spans="1:3" x14ac:dyDescent="0.3">
      <c r="A49">
        <v>25</v>
      </c>
      <c r="B49" t="s">
        <v>49</v>
      </c>
      <c r="C49" t="s">
        <v>94</v>
      </c>
    </row>
    <row r="50" spans="1:3" x14ac:dyDescent="0.3">
      <c r="A50">
        <v>26</v>
      </c>
      <c r="B50" t="s">
        <v>43</v>
      </c>
      <c r="C50" t="s">
        <v>95</v>
      </c>
    </row>
    <row r="51" spans="1:3" x14ac:dyDescent="0.3">
      <c r="A51">
        <v>26</v>
      </c>
      <c r="B51" t="s">
        <v>45</v>
      </c>
      <c r="C51" t="s">
        <v>96</v>
      </c>
    </row>
    <row r="52" spans="1:3" x14ac:dyDescent="0.3">
      <c r="A52">
        <v>26</v>
      </c>
      <c r="B52" t="s">
        <v>47</v>
      </c>
      <c r="C52" t="s">
        <v>97</v>
      </c>
    </row>
    <row r="53" spans="1:3" x14ac:dyDescent="0.3">
      <c r="A53">
        <v>26</v>
      </c>
      <c r="B53" t="s">
        <v>49</v>
      </c>
      <c r="C53" t="s">
        <v>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CA0E-5081-49F6-A199-FE9B1BE2E39C}">
  <dimension ref="A1:F14"/>
  <sheetViews>
    <sheetView workbookViewId="0">
      <selection sqref="A1:XFD1048576"/>
    </sheetView>
  </sheetViews>
  <sheetFormatPr defaultRowHeight="14.4" x14ac:dyDescent="0.3"/>
  <cols>
    <col min="3" max="3" width="9.6640625" bestFit="1" customWidth="1"/>
    <col min="4" max="4" width="45.44140625" bestFit="1" customWidth="1"/>
    <col min="5" max="5" width="10.6640625" customWidth="1"/>
    <col min="6" max="6" width="11.6640625" customWidth="1"/>
  </cols>
  <sheetData>
    <row r="1" spans="1:6" ht="28.2" customHeight="1" x14ac:dyDescent="0.3">
      <c r="A1" t="s">
        <v>102</v>
      </c>
      <c r="B1" t="s">
        <v>99</v>
      </c>
      <c r="C1" t="s">
        <v>101</v>
      </c>
      <c r="D1" t="s">
        <v>100</v>
      </c>
      <c r="E1" s="2" t="s">
        <v>103</v>
      </c>
      <c r="F1" s="2" t="s">
        <v>104</v>
      </c>
    </row>
    <row r="2" spans="1:6" x14ac:dyDescent="0.3">
      <c r="A2">
        <v>15</v>
      </c>
      <c r="B2" t="str">
        <f>VLOOKUP($A2,tab_evoluation!$A$1:$T$50,COLUMN(B2),FALSE)</f>
        <v>transfer</v>
      </c>
      <c r="C2" t="str">
        <f>VLOOKUP($A2,tab_evoluation!$A$1:$T$50,COLUMN(C2),FALSE)</f>
        <v>en</v>
      </c>
      <c r="D2" t="str">
        <f>VLOOKUP($A2,tab_evoluation!$A$1:$T$50,COLUMN(D2),FALSE)</f>
        <v>distilbert-base-cased-distilled-squad</v>
      </c>
      <c r="E2" s="3">
        <f>VLOOKUP($A2,tab_evoluation!$A$1:$T$50,COLUMN(E2)+4,FALSE)</f>
        <v>2329</v>
      </c>
      <c r="F2">
        <f>VLOOKUP($A2,tab_evoluation!$A$1:$T$50,COLUMN(F2)+4,FALSE)</f>
        <v>220</v>
      </c>
    </row>
    <row r="3" spans="1:6" x14ac:dyDescent="0.3">
      <c r="A3">
        <v>17</v>
      </c>
      <c r="B3" t="str">
        <f>VLOOKUP($A3,tab_evoluation!$A$1:$T$50,COLUMN(B3),FALSE)</f>
        <v>transfer</v>
      </c>
      <c r="C3" t="str">
        <f>VLOOKUP($A3,tab_evoluation!$A$1:$T$50,COLUMN(C3),FALSE)</f>
        <v>en</v>
      </c>
      <c r="D3" t="str">
        <f>VLOOKUP($A3,tab_evoluation!$A$1:$T$50,COLUMN(D3),FALSE)</f>
        <v>distilbert-base-cased-distilled-squad</v>
      </c>
      <c r="E3" s="3">
        <f>VLOOKUP($A3,tab_evoluation!$A$1:$T$50,COLUMN(E3)+4,FALSE)</f>
        <v>2331</v>
      </c>
      <c r="F3">
        <f>VLOOKUP($A3,tab_evoluation!$A$1:$T$50,COLUMN(F3)+4,FALSE)</f>
        <v>221</v>
      </c>
    </row>
    <row r="4" spans="1:6" x14ac:dyDescent="0.3">
      <c r="A4">
        <v>14</v>
      </c>
      <c r="B4" t="str">
        <f>VLOOKUP($A4,tab_evoluation!$A$1:$T$50,COLUMN(B4),FALSE)</f>
        <v>transfer</v>
      </c>
      <c r="C4" t="str">
        <f>VLOOKUP($A4,tab_evoluation!$A$1:$T$50,COLUMN(C4),FALSE)</f>
        <v>pt</v>
      </c>
      <c r="D4" t="str">
        <f>VLOOKUP($A4,tab_evoluation!$A$1:$T$50,COLUMN(D4),FALSE)</f>
        <v>pierreguillou/bert-large-cased-squad-v1.1-portuguese</v>
      </c>
      <c r="E4" s="3">
        <f>VLOOKUP($A4,tab_evoluation!$A$1:$T$50,COLUMN(E4)+4,FALSE)</f>
        <v>2632</v>
      </c>
      <c r="F4">
        <f>VLOOKUP($A4,tab_evoluation!$A$1:$T$50,COLUMN(F4)+4,FALSE)</f>
        <v>249</v>
      </c>
    </row>
    <row r="5" spans="1:6" x14ac:dyDescent="0.3">
      <c r="A5">
        <v>16</v>
      </c>
      <c r="B5" t="str">
        <f>VLOOKUP($A5,tab_evoluation!$A$1:$T$50,COLUMN(B5),FALSE)</f>
        <v>transfer</v>
      </c>
      <c r="C5" t="str">
        <f>VLOOKUP($A5,tab_evoluation!$A$1:$T$50,COLUMN(C5),FALSE)</f>
        <v>pt</v>
      </c>
      <c r="D5" t="str">
        <f>VLOOKUP($A5,tab_evoluation!$A$1:$T$50,COLUMN(D5),FALSE)</f>
        <v>pierreguillou/bert-large-cased-squad-v1.1-portuguese</v>
      </c>
      <c r="E5" s="3">
        <f>VLOOKUP($A5,tab_evoluation!$A$1:$T$50,COLUMN(E5)+4,FALSE)</f>
        <v>2922</v>
      </c>
      <c r="F5">
        <f>VLOOKUP($A5,tab_evoluation!$A$1:$T$50,COLUMN(F5)+4,FALSE)</f>
        <v>276</v>
      </c>
    </row>
    <row r="6" spans="1:6" x14ac:dyDescent="0.3">
      <c r="A6">
        <v>20</v>
      </c>
      <c r="B6" t="str">
        <f>VLOOKUP($A6,tab_evoluation!$A$1:$T$50,COLUMN(B6),FALSE)</f>
        <v>context</v>
      </c>
      <c r="C6" t="str">
        <f>VLOOKUP($A6,tab_evoluation!$A$1:$T$50,COLUMN(C6),FALSE)</f>
        <v>en</v>
      </c>
      <c r="D6" t="str">
        <f>VLOOKUP($A6,tab_evoluation!$A$1:$T$50,COLUMN(D6),FALSE)</f>
        <v>EleutherAI/gpt-neo-1.3B</v>
      </c>
      <c r="E6" s="3">
        <f>VLOOKUP($A6,tab_evoluation!$A$1:$T$50,COLUMN(E6)+4,FALSE)</f>
        <v>3801</v>
      </c>
      <c r="F6">
        <f>VLOOKUP($A6,tab_evoluation!$A$1:$T$50,COLUMN(F6)+4,FALSE)</f>
        <v>360</v>
      </c>
    </row>
    <row r="7" spans="1:6" x14ac:dyDescent="0.3">
      <c r="A7">
        <v>21</v>
      </c>
      <c r="B7" t="str">
        <f>VLOOKUP($A7,tab_evoluation!$A$1:$T$50,COLUMN(B7),FALSE)</f>
        <v>context</v>
      </c>
      <c r="C7" t="str">
        <f>VLOOKUP($A7,tab_evoluation!$A$1:$T$50,COLUMN(C7),FALSE)</f>
        <v>en</v>
      </c>
      <c r="D7" t="str">
        <f>VLOOKUP($A7,tab_evoluation!$A$1:$T$50,COLUMN(D7),FALSE)</f>
        <v>EleutherAI/gpt-neo-1.3B</v>
      </c>
      <c r="E7" s="3">
        <f>VLOOKUP($A7,tab_evoluation!$A$1:$T$50,COLUMN(E7)+4,FALSE)</f>
        <v>4008</v>
      </c>
      <c r="F7">
        <f>VLOOKUP($A7,tab_evoluation!$A$1:$T$50,COLUMN(F7)+4,FALSE)</f>
        <v>379</v>
      </c>
    </row>
    <row r="8" spans="1:6" x14ac:dyDescent="0.3">
      <c r="A8">
        <v>22</v>
      </c>
      <c r="B8" t="str">
        <f>VLOOKUP($A8,tab_evoluation!$A$1:$T$50,COLUMN(B8),FALSE)</f>
        <v>context</v>
      </c>
      <c r="C8" t="str">
        <f>VLOOKUP($A8,tab_evoluation!$A$1:$T$50,COLUMN(C8),FALSE)</f>
        <v>en</v>
      </c>
      <c r="D8" t="str">
        <f>VLOOKUP($A8,tab_evoluation!$A$1:$T$50,COLUMN(D8),FALSE)</f>
        <v>EleutherAI/gpt-neo-1.3B</v>
      </c>
      <c r="E8" s="3">
        <f>VLOOKUP($A8,tab_evoluation!$A$1:$T$50,COLUMN(E8)+4,FALSE)</f>
        <v>4238</v>
      </c>
      <c r="F8">
        <f>VLOOKUP($A8,tab_evoluation!$A$1:$T$50,COLUMN(F8)+4,FALSE)</f>
        <v>401</v>
      </c>
    </row>
    <row r="9" spans="1:6" x14ac:dyDescent="0.3">
      <c r="A9">
        <v>18</v>
      </c>
      <c r="B9" t="str">
        <f>VLOOKUP($A9,tab_evoluation!$A$1:$T$50,COLUMN(B9),FALSE)</f>
        <v>context</v>
      </c>
      <c r="C9" t="str">
        <f>VLOOKUP($A9,tab_evoluation!$A$1:$T$50,COLUMN(C9),FALSE)</f>
        <v>en</v>
      </c>
      <c r="D9" t="str">
        <f>VLOOKUP($A9,tab_evoluation!$A$1:$T$50,COLUMN(D9),FALSE)</f>
        <v>EleutherAI/gpt-j-6B</v>
      </c>
      <c r="E9" s="3">
        <f>VLOOKUP($A9,tab_evoluation!$A$1:$T$50,COLUMN(E9)+4,FALSE)</f>
        <v>4937</v>
      </c>
      <c r="F9">
        <f>VLOOKUP($A9,tab_evoluation!$A$1:$T$50,COLUMN(F9)+4,FALSE)</f>
        <v>467</v>
      </c>
    </row>
    <row r="10" spans="1:6" x14ac:dyDescent="0.3">
      <c r="A10">
        <v>19</v>
      </c>
      <c r="B10" t="str">
        <f>VLOOKUP($A10,tab_evoluation!$A$1:$T$50,COLUMN(B10),FALSE)</f>
        <v>context</v>
      </c>
      <c r="C10" t="str">
        <f>VLOOKUP($A10,tab_evoluation!$A$1:$T$50,COLUMN(C10),FALSE)</f>
        <v>en</v>
      </c>
      <c r="D10" t="str">
        <f>VLOOKUP($A10,tab_evoluation!$A$1:$T$50,COLUMN(D10),FALSE)</f>
        <v>EleutherAI/gpt-neo-1.3B</v>
      </c>
      <c r="E10" s="3">
        <f>VLOOKUP($A10,tab_evoluation!$A$1:$T$50,COLUMN(E10)+4,FALSE)</f>
        <v>4957</v>
      </c>
      <c r="F10">
        <f>VLOOKUP($A10,tab_evoluation!$A$1:$T$50,COLUMN(F10)+4,FALSE)</f>
        <v>469</v>
      </c>
    </row>
    <row r="11" spans="1:6" x14ac:dyDescent="0.3">
      <c r="A11">
        <v>24</v>
      </c>
      <c r="B11" t="str">
        <f>VLOOKUP($A11,tab_evoluation!$A$1:$T$50,COLUMN(B11),FALSE)</f>
        <v>context</v>
      </c>
      <c r="C11" t="str">
        <f>VLOOKUP($A11,tab_evoluation!$A$1:$T$50,COLUMN(C11),FALSE)</f>
        <v>en</v>
      </c>
      <c r="D11" t="str">
        <f>VLOOKUP($A11,tab_evoluation!$A$1:$T$50,COLUMN(D11),FALSE)</f>
        <v>EleutherAI/gpt-neo-2.7B</v>
      </c>
      <c r="E11" s="3">
        <f>VLOOKUP($A11,tab_evoluation!$A$1:$T$50,COLUMN(E11)+4,FALSE)</f>
        <v>5241</v>
      </c>
      <c r="F11">
        <f>VLOOKUP($A11,tab_evoluation!$A$1:$T$50,COLUMN(F11)+4,FALSE)</f>
        <v>496</v>
      </c>
    </row>
    <row r="12" spans="1:6" x14ac:dyDescent="0.3">
      <c r="A12">
        <v>26</v>
      </c>
      <c r="B12" t="str">
        <f>VLOOKUP($A12,tab_evoluation!$A$1:$T$50,COLUMN(B12),FALSE)</f>
        <v>context</v>
      </c>
      <c r="C12" t="str">
        <f>VLOOKUP($A12,tab_evoluation!$A$1:$T$50,COLUMN(C12),FALSE)</f>
        <v>en</v>
      </c>
      <c r="D12" t="str">
        <f>VLOOKUP($A12,tab_evoluation!$A$1:$T$50,COLUMN(D12),FALSE)</f>
        <v>EleutherAI/gpt-neo-2.7B</v>
      </c>
      <c r="E12" s="3">
        <f>VLOOKUP($A12,tab_evoluation!$A$1:$T$50,COLUMN(E12)+4,FALSE)</f>
        <v>5687</v>
      </c>
      <c r="F12">
        <f>VLOOKUP($A12,tab_evoluation!$A$1:$T$50,COLUMN(F12)+4,FALSE)</f>
        <v>538</v>
      </c>
    </row>
    <row r="13" spans="1:6" x14ac:dyDescent="0.3">
      <c r="A13">
        <v>25</v>
      </c>
      <c r="B13" t="str">
        <f>VLOOKUP($A13,tab_evoluation!$A$1:$T$50,COLUMN(B13),FALSE)</f>
        <v>context</v>
      </c>
      <c r="C13" t="str">
        <f>VLOOKUP($A13,tab_evoluation!$A$1:$T$50,COLUMN(C13),FALSE)</f>
        <v>en</v>
      </c>
      <c r="D13" t="str">
        <f>VLOOKUP($A13,tab_evoluation!$A$1:$T$50,COLUMN(D13),FALSE)</f>
        <v>EleutherAI/gpt-neo-2.7B</v>
      </c>
      <c r="E13" s="3">
        <f>VLOOKUP($A13,tab_evoluation!$A$1:$T$50,COLUMN(E13)+4,FALSE)</f>
        <v>5887</v>
      </c>
      <c r="F13">
        <f>VLOOKUP($A13,tab_evoluation!$A$1:$T$50,COLUMN(F13)+4,FALSE)</f>
        <v>557</v>
      </c>
    </row>
    <row r="14" spans="1:6" x14ac:dyDescent="0.3">
      <c r="A14">
        <v>23</v>
      </c>
      <c r="B14" t="str">
        <f>VLOOKUP($A14,tab_evoluation!$A$1:$T$50,COLUMN(B14),FALSE)</f>
        <v>context</v>
      </c>
      <c r="C14" t="str">
        <f>VLOOKUP($A14,tab_evoluation!$A$1:$T$50,COLUMN(C14),FALSE)</f>
        <v>en</v>
      </c>
      <c r="D14" t="str">
        <f>VLOOKUP($A14,tab_evoluation!$A$1:$T$50,COLUMN(D14),FALSE)</f>
        <v>EleutherAI/gpt-neo-2.7B</v>
      </c>
      <c r="E14" s="3">
        <f>VLOOKUP($A14,tab_evoluation!$A$1:$T$50,COLUMN(E14)+4,FALSE)</f>
        <v>6005</v>
      </c>
      <c r="F14">
        <f>VLOOKUP($A14,tab_evoluation!$A$1:$T$50,COLUMN(F14)+4,FALSE)</f>
        <v>568</v>
      </c>
    </row>
  </sheetData>
  <sortState xmlns:xlrd2="http://schemas.microsoft.com/office/spreadsheetml/2017/richdata2" ref="A2:F14">
    <sortCondition ref="E2:E14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96F8-C1FD-4609-BE54-2093ADB0A26C}">
  <dimension ref="A1:F53"/>
  <sheetViews>
    <sheetView topLeftCell="A10" workbookViewId="0">
      <selection sqref="A1:F53"/>
    </sheetView>
  </sheetViews>
  <sheetFormatPr defaultRowHeight="14.4" x14ac:dyDescent="0.3"/>
  <cols>
    <col min="3" max="3" width="9.6640625" bestFit="1" customWidth="1"/>
    <col min="4" max="4" width="45.44140625" bestFit="1" customWidth="1"/>
    <col min="5" max="5" width="10.21875" bestFit="1" customWidth="1"/>
    <col min="6" max="6" width="5.5546875" bestFit="1" customWidth="1"/>
  </cols>
  <sheetData>
    <row r="1" spans="1:6" ht="28.2" customHeight="1" x14ac:dyDescent="0.3">
      <c r="A1" t="s">
        <v>102</v>
      </c>
      <c r="B1" t="s">
        <v>99</v>
      </c>
      <c r="C1" t="s">
        <v>101</v>
      </c>
      <c r="D1" t="s">
        <v>100</v>
      </c>
      <c r="E1" t="s">
        <v>105</v>
      </c>
      <c r="F1" t="s">
        <v>106</v>
      </c>
    </row>
    <row r="2" spans="1:6" x14ac:dyDescent="0.3">
      <c r="A2">
        <f>tab_calculated_metric!A2</f>
        <v>14</v>
      </c>
      <c r="B2" t="str">
        <f>VLOOKUP($A2,tab_evoluation!$A$1:$T$50,COLUMN(B2),FALSE)</f>
        <v>transfer</v>
      </c>
      <c r="C2" t="str">
        <f>VLOOKUP($A2,tab_evoluation!$A$1:$T$50,COLUMN(C2),FALSE)</f>
        <v>pt</v>
      </c>
      <c r="D2" t="str">
        <f>VLOOKUP($A2,tab_evoluation!$A$1:$T$50,COLUMN(D2),FALSE)</f>
        <v>pierreguillou/bert-large-cased-squad-v1.1-portuguese</v>
      </c>
      <c r="E2" t="str">
        <f>tab_calculated_metric!B2</f>
        <v>EM</v>
      </c>
      <c r="F2" t="str">
        <f>tab_calculated_metric!C2</f>
        <v>72.2</v>
      </c>
    </row>
    <row r="3" spans="1:6" x14ac:dyDescent="0.3">
      <c r="A3">
        <f>tab_calculated_metric!A3</f>
        <v>14</v>
      </c>
      <c r="B3" t="str">
        <f>VLOOKUP($A3,tab_evoluation!$A$1:$T$50,COLUMN(B3),FALSE)</f>
        <v>transfer</v>
      </c>
      <c r="C3" t="str">
        <f>VLOOKUP($A3,tab_evoluation!$A$1:$T$50,COLUMN(C3),FALSE)</f>
        <v>pt</v>
      </c>
      <c r="D3" t="str">
        <f>VLOOKUP($A3,tab_evoluation!$A$1:$T$50,COLUMN(D3),FALSE)</f>
        <v>pierreguillou/bert-large-cased-squad-v1.1-portuguese</v>
      </c>
      <c r="E3" t="str">
        <f>tab_calculated_metric!B3</f>
        <v>F1</v>
      </c>
      <c r="F3" t="str">
        <f>tab_calculated_metric!C3</f>
        <v>83.17</v>
      </c>
    </row>
    <row r="4" spans="1:6" x14ac:dyDescent="0.3">
      <c r="A4">
        <f>tab_calculated_metric!A4</f>
        <v>14</v>
      </c>
      <c r="B4" t="str">
        <f>VLOOKUP($A4,tab_evoluation!$A$1:$T$50,COLUMN(B4),FALSE)</f>
        <v>transfer</v>
      </c>
      <c r="C4" t="str">
        <f>VLOOKUP($A4,tab_evoluation!$A$1:$T$50,COLUMN(C4),FALSE)</f>
        <v>pt</v>
      </c>
      <c r="D4" t="str">
        <f>VLOOKUP($A4,tab_evoluation!$A$1:$T$50,COLUMN(D4),FALSE)</f>
        <v>pierreguillou/bert-large-cased-squad-v1.1-portuguese</v>
      </c>
      <c r="E4" t="str">
        <f>tab_calculated_metric!B4</f>
        <v>EM@3</v>
      </c>
      <c r="F4" t="str">
        <f>tab_calculated_metric!C4</f>
        <v>84.55</v>
      </c>
    </row>
    <row r="5" spans="1:6" x14ac:dyDescent="0.3">
      <c r="A5">
        <f>tab_calculated_metric!A5</f>
        <v>14</v>
      </c>
      <c r="B5" t="str">
        <f>VLOOKUP($A5,tab_evoluation!$A$1:$T$50,COLUMN(B5),FALSE)</f>
        <v>transfer</v>
      </c>
      <c r="C5" t="str">
        <f>VLOOKUP($A5,tab_evoluation!$A$1:$T$50,COLUMN(C5),FALSE)</f>
        <v>pt</v>
      </c>
      <c r="D5" t="str">
        <f>VLOOKUP($A5,tab_evoluation!$A$1:$T$50,COLUMN(D5),FALSE)</f>
        <v>pierreguillou/bert-large-cased-squad-v1.1-portuguese</v>
      </c>
      <c r="E5" t="str">
        <f>tab_calculated_metric!B5</f>
        <v>F1@3</v>
      </c>
      <c r="F5" t="str">
        <f>tab_calculated_metric!C5</f>
        <v>89.74</v>
      </c>
    </row>
    <row r="6" spans="1:6" x14ac:dyDescent="0.3">
      <c r="A6">
        <f>tab_calculated_metric!A6</f>
        <v>15</v>
      </c>
      <c r="B6" t="str">
        <f>VLOOKUP($A6,tab_evoluation!$A$1:$T$50,COLUMN(B6),FALSE)</f>
        <v>transfer</v>
      </c>
      <c r="C6" t="str">
        <f>VLOOKUP($A6,tab_evoluation!$A$1:$T$50,COLUMN(C6),FALSE)</f>
        <v>en</v>
      </c>
      <c r="D6" t="str">
        <f>VLOOKUP($A6,tab_evoluation!$A$1:$T$50,COLUMN(D6),FALSE)</f>
        <v>distilbert-base-cased-distilled-squad</v>
      </c>
      <c r="E6" t="str">
        <f>tab_calculated_metric!B6</f>
        <v>EM</v>
      </c>
      <c r="F6" t="str">
        <f>tab_calculated_metric!C6</f>
        <v>78.34</v>
      </c>
    </row>
    <row r="7" spans="1:6" x14ac:dyDescent="0.3">
      <c r="A7">
        <f>tab_calculated_metric!A7</f>
        <v>15</v>
      </c>
      <c r="B7" t="str">
        <f>VLOOKUP($A7,tab_evoluation!$A$1:$T$50,COLUMN(B7),FALSE)</f>
        <v>transfer</v>
      </c>
      <c r="C7" t="str">
        <f>VLOOKUP($A7,tab_evoluation!$A$1:$T$50,COLUMN(C7),FALSE)</f>
        <v>en</v>
      </c>
      <c r="D7" t="str">
        <f>VLOOKUP($A7,tab_evoluation!$A$1:$T$50,COLUMN(D7),FALSE)</f>
        <v>distilbert-base-cased-distilled-squad</v>
      </c>
      <c r="E7" t="str">
        <f>tab_calculated_metric!B7</f>
        <v>F1</v>
      </c>
      <c r="F7" t="str">
        <f>tab_calculated_metric!C7</f>
        <v>85.94</v>
      </c>
    </row>
    <row r="8" spans="1:6" x14ac:dyDescent="0.3">
      <c r="A8">
        <f>tab_calculated_metric!A8</f>
        <v>15</v>
      </c>
      <c r="B8" t="str">
        <f>VLOOKUP($A8,tab_evoluation!$A$1:$T$50,COLUMN(B8),FALSE)</f>
        <v>transfer</v>
      </c>
      <c r="C8" t="str">
        <f>VLOOKUP($A8,tab_evoluation!$A$1:$T$50,COLUMN(C8),FALSE)</f>
        <v>en</v>
      </c>
      <c r="D8" t="str">
        <f>VLOOKUP($A8,tab_evoluation!$A$1:$T$50,COLUMN(D8),FALSE)</f>
        <v>distilbert-base-cased-distilled-squad</v>
      </c>
      <c r="E8" t="str">
        <f>tab_calculated_metric!B8</f>
        <v>EM@3</v>
      </c>
      <c r="F8" t="str">
        <f>tab_calculated_metric!C8</f>
        <v>88.0</v>
      </c>
    </row>
    <row r="9" spans="1:6" x14ac:dyDescent="0.3">
      <c r="A9">
        <f>tab_calculated_metric!A9</f>
        <v>15</v>
      </c>
      <c r="B9" t="str">
        <f>VLOOKUP($A9,tab_evoluation!$A$1:$T$50,COLUMN(B9),FALSE)</f>
        <v>transfer</v>
      </c>
      <c r="C9" t="str">
        <f>VLOOKUP($A9,tab_evoluation!$A$1:$T$50,COLUMN(C9),FALSE)</f>
        <v>en</v>
      </c>
      <c r="D9" t="str">
        <f>VLOOKUP($A9,tab_evoluation!$A$1:$T$50,COLUMN(D9),FALSE)</f>
        <v>distilbert-base-cased-distilled-squad</v>
      </c>
      <c r="E9" t="str">
        <f>tab_calculated_metric!B9</f>
        <v>F1@3</v>
      </c>
      <c r="F9" t="str">
        <f>tab_calculated_metric!C9</f>
        <v>91.98</v>
      </c>
    </row>
    <row r="10" spans="1:6" x14ac:dyDescent="0.3">
      <c r="A10">
        <f>tab_calculated_metric!A10</f>
        <v>16</v>
      </c>
      <c r="B10" t="str">
        <f>VLOOKUP($A10,tab_evoluation!$A$1:$T$50,COLUMN(B10),FALSE)</f>
        <v>transfer</v>
      </c>
      <c r="C10" t="str">
        <f>VLOOKUP($A10,tab_evoluation!$A$1:$T$50,COLUMN(C10),FALSE)</f>
        <v>pt</v>
      </c>
      <c r="D10" t="str">
        <f>VLOOKUP($A10,tab_evoluation!$A$1:$T$50,COLUMN(D10),FALSE)</f>
        <v>pierreguillou/bert-large-cased-squad-v1.1-portuguese</v>
      </c>
      <c r="E10" t="str">
        <f>tab_calculated_metric!B10</f>
        <v>EM</v>
      </c>
      <c r="F10" t="str">
        <f>tab_calculated_metric!C10</f>
        <v>72.14</v>
      </c>
    </row>
    <row r="11" spans="1:6" x14ac:dyDescent="0.3">
      <c r="A11">
        <f>tab_calculated_metric!A11</f>
        <v>16</v>
      </c>
      <c r="B11" t="str">
        <f>VLOOKUP($A11,tab_evoluation!$A$1:$T$50,COLUMN(B11),FALSE)</f>
        <v>transfer</v>
      </c>
      <c r="C11" t="str">
        <f>VLOOKUP($A11,tab_evoluation!$A$1:$T$50,COLUMN(C11),FALSE)</f>
        <v>pt</v>
      </c>
      <c r="D11" t="str">
        <f>VLOOKUP($A11,tab_evoluation!$A$1:$T$50,COLUMN(D11),FALSE)</f>
        <v>pierreguillou/bert-large-cased-squad-v1.1-portuguese</v>
      </c>
      <c r="E11" t="str">
        <f>tab_calculated_metric!B11</f>
        <v>F1</v>
      </c>
      <c r="F11" t="str">
        <f>tab_calculated_metric!C11</f>
        <v>83.1</v>
      </c>
    </row>
    <row r="12" spans="1:6" x14ac:dyDescent="0.3">
      <c r="A12">
        <f>tab_calculated_metric!A12</f>
        <v>16</v>
      </c>
      <c r="B12" t="str">
        <f>VLOOKUP($A12,tab_evoluation!$A$1:$T$50,COLUMN(B12),FALSE)</f>
        <v>transfer</v>
      </c>
      <c r="C12" t="str">
        <f>VLOOKUP($A12,tab_evoluation!$A$1:$T$50,COLUMN(C12),FALSE)</f>
        <v>pt</v>
      </c>
      <c r="D12" t="str">
        <f>VLOOKUP($A12,tab_evoluation!$A$1:$T$50,COLUMN(D12),FALSE)</f>
        <v>pierreguillou/bert-large-cased-squad-v1.1-portuguese</v>
      </c>
      <c r="E12" t="str">
        <f>tab_calculated_metric!B12</f>
        <v>EM@3</v>
      </c>
      <c r="F12" t="str">
        <f>tab_calculated_metric!C12</f>
        <v>84.41</v>
      </c>
    </row>
    <row r="13" spans="1:6" x14ac:dyDescent="0.3">
      <c r="A13">
        <f>tab_calculated_metric!A13</f>
        <v>16</v>
      </c>
      <c r="B13" t="str">
        <f>VLOOKUP($A13,tab_evoluation!$A$1:$T$50,COLUMN(B13),FALSE)</f>
        <v>transfer</v>
      </c>
      <c r="C13" t="str">
        <f>VLOOKUP($A13,tab_evoluation!$A$1:$T$50,COLUMN(C13),FALSE)</f>
        <v>pt</v>
      </c>
      <c r="D13" t="str">
        <f>VLOOKUP($A13,tab_evoluation!$A$1:$T$50,COLUMN(D13),FALSE)</f>
        <v>pierreguillou/bert-large-cased-squad-v1.1-portuguese</v>
      </c>
      <c r="E13" t="str">
        <f>tab_calculated_metric!B13</f>
        <v>F1@3</v>
      </c>
      <c r="F13" t="str">
        <f>tab_calculated_metric!C13</f>
        <v>89.65</v>
      </c>
    </row>
    <row r="14" spans="1:6" x14ac:dyDescent="0.3">
      <c r="A14">
        <f>tab_calculated_metric!A14</f>
        <v>17</v>
      </c>
      <c r="B14" t="str">
        <f>VLOOKUP($A14,tab_evoluation!$A$1:$T$50,COLUMN(B14),FALSE)</f>
        <v>transfer</v>
      </c>
      <c r="C14" t="str">
        <f>VLOOKUP($A14,tab_evoluation!$A$1:$T$50,COLUMN(C14),FALSE)</f>
        <v>en</v>
      </c>
      <c r="D14" t="str">
        <f>VLOOKUP($A14,tab_evoluation!$A$1:$T$50,COLUMN(D14),FALSE)</f>
        <v>distilbert-base-cased-distilled-squad</v>
      </c>
      <c r="E14" t="str">
        <f>tab_calculated_metric!B14</f>
        <v>EM</v>
      </c>
      <c r="F14" t="str">
        <f>tab_calculated_metric!C14</f>
        <v>78.32</v>
      </c>
    </row>
    <row r="15" spans="1:6" x14ac:dyDescent="0.3">
      <c r="A15">
        <f>tab_calculated_metric!A15</f>
        <v>17</v>
      </c>
      <c r="B15" t="str">
        <f>VLOOKUP($A15,tab_evoluation!$A$1:$T$50,COLUMN(B15),FALSE)</f>
        <v>transfer</v>
      </c>
      <c r="C15" t="str">
        <f>VLOOKUP($A15,tab_evoluation!$A$1:$T$50,COLUMN(C15),FALSE)</f>
        <v>en</v>
      </c>
      <c r="D15" t="str">
        <f>VLOOKUP($A15,tab_evoluation!$A$1:$T$50,COLUMN(D15),FALSE)</f>
        <v>distilbert-base-cased-distilled-squad</v>
      </c>
      <c r="E15" t="str">
        <f>tab_calculated_metric!B15</f>
        <v>F1</v>
      </c>
      <c r="F15" t="str">
        <f>tab_calculated_metric!C15</f>
        <v>85.92</v>
      </c>
    </row>
    <row r="16" spans="1:6" x14ac:dyDescent="0.3">
      <c r="A16">
        <f>tab_calculated_metric!A16</f>
        <v>17</v>
      </c>
      <c r="B16" t="str">
        <f>VLOOKUP($A16,tab_evoluation!$A$1:$T$50,COLUMN(B16),FALSE)</f>
        <v>transfer</v>
      </c>
      <c r="C16" t="str">
        <f>VLOOKUP($A16,tab_evoluation!$A$1:$T$50,COLUMN(C16),FALSE)</f>
        <v>en</v>
      </c>
      <c r="D16" t="str">
        <f>VLOOKUP($A16,tab_evoluation!$A$1:$T$50,COLUMN(D16),FALSE)</f>
        <v>distilbert-base-cased-distilled-squad</v>
      </c>
      <c r="E16" t="str">
        <f>tab_calculated_metric!B16</f>
        <v>EM@3</v>
      </c>
      <c r="F16" t="str">
        <f>tab_calculated_metric!C16</f>
        <v>87.86</v>
      </c>
    </row>
    <row r="17" spans="1:6" x14ac:dyDescent="0.3">
      <c r="A17">
        <f>tab_calculated_metric!A17</f>
        <v>17</v>
      </c>
      <c r="B17" t="str">
        <f>VLOOKUP($A17,tab_evoluation!$A$1:$T$50,COLUMN(B17),FALSE)</f>
        <v>transfer</v>
      </c>
      <c r="C17" t="str">
        <f>VLOOKUP($A17,tab_evoluation!$A$1:$T$50,COLUMN(C17),FALSE)</f>
        <v>en</v>
      </c>
      <c r="D17" t="str">
        <f>VLOOKUP($A17,tab_evoluation!$A$1:$T$50,COLUMN(D17),FALSE)</f>
        <v>distilbert-base-cased-distilled-squad</v>
      </c>
      <c r="E17" t="str">
        <f>tab_calculated_metric!B17</f>
        <v>F1@3</v>
      </c>
      <c r="F17" t="str">
        <f>tab_calculated_metric!C17</f>
        <v>91.84</v>
      </c>
    </row>
    <row r="18" spans="1:6" x14ac:dyDescent="0.3">
      <c r="A18">
        <f>tab_calculated_metric!A18</f>
        <v>18</v>
      </c>
      <c r="B18" t="str">
        <f>VLOOKUP($A18,tab_evoluation!$A$1:$T$50,COLUMN(B18),FALSE)</f>
        <v>context</v>
      </c>
      <c r="C18" t="str">
        <f>VLOOKUP($A18,tab_evoluation!$A$1:$T$50,COLUMN(C18),FALSE)</f>
        <v>en</v>
      </c>
      <c r="D18" t="str">
        <f>VLOOKUP($A18,tab_evoluation!$A$1:$T$50,COLUMN(D18),FALSE)</f>
        <v>EleutherAI/gpt-j-6B</v>
      </c>
      <c r="E18" t="str">
        <f>tab_calculated_metric!B18</f>
        <v>EM</v>
      </c>
      <c r="F18" t="str">
        <f>tab_calculated_metric!C18</f>
        <v>30.96</v>
      </c>
    </row>
    <row r="19" spans="1:6" x14ac:dyDescent="0.3">
      <c r="A19">
        <f>tab_calculated_metric!A19</f>
        <v>18</v>
      </c>
      <c r="B19" t="str">
        <f>VLOOKUP($A19,tab_evoluation!$A$1:$T$50,COLUMN(B19),FALSE)</f>
        <v>context</v>
      </c>
      <c r="C19" t="str">
        <f>VLOOKUP($A19,tab_evoluation!$A$1:$T$50,COLUMN(C19),FALSE)</f>
        <v>en</v>
      </c>
      <c r="D19" t="str">
        <f>VLOOKUP($A19,tab_evoluation!$A$1:$T$50,COLUMN(D19),FALSE)</f>
        <v>EleutherAI/gpt-j-6B</v>
      </c>
      <c r="E19" t="str">
        <f>tab_calculated_metric!B19</f>
        <v>F1</v>
      </c>
      <c r="F19" t="str">
        <f>tab_calculated_metric!C19</f>
        <v>39.49</v>
      </c>
    </row>
    <row r="20" spans="1:6" x14ac:dyDescent="0.3">
      <c r="A20">
        <f>tab_calculated_metric!A20</f>
        <v>18</v>
      </c>
      <c r="B20" t="str">
        <f>VLOOKUP($A20,tab_evoluation!$A$1:$T$50,COLUMN(B20),FALSE)</f>
        <v>context</v>
      </c>
      <c r="C20" t="str">
        <f>VLOOKUP($A20,tab_evoluation!$A$1:$T$50,COLUMN(C20),FALSE)</f>
        <v>en</v>
      </c>
      <c r="D20" t="str">
        <f>VLOOKUP($A20,tab_evoluation!$A$1:$T$50,COLUMN(D20),FALSE)</f>
        <v>EleutherAI/gpt-j-6B</v>
      </c>
      <c r="E20" t="str">
        <f>tab_calculated_metric!B20</f>
        <v>EM@3</v>
      </c>
      <c r="F20" t="str">
        <f>tab_calculated_metric!C20</f>
        <v>36.38</v>
      </c>
    </row>
    <row r="21" spans="1:6" x14ac:dyDescent="0.3">
      <c r="A21">
        <f>tab_calculated_metric!A21</f>
        <v>18</v>
      </c>
      <c r="B21" t="str">
        <f>VLOOKUP($A21,tab_evoluation!$A$1:$T$50,COLUMN(B21),FALSE)</f>
        <v>context</v>
      </c>
      <c r="C21" t="str">
        <f>VLOOKUP($A21,tab_evoluation!$A$1:$T$50,COLUMN(C21),FALSE)</f>
        <v>en</v>
      </c>
      <c r="D21" t="str">
        <f>VLOOKUP($A21,tab_evoluation!$A$1:$T$50,COLUMN(D21),FALSE)</f>
        <v>EleutherAI/gpt-j-6B</v>
      </c>
      <c r="E21" t="str">
        <f>tab_calculated_metric!B21</f>
        <v>F1@3</v>
      </c>
      <c r="F21" t="str">
        <f>tab_calculated_metric!C21</f>
        <v>47.89</v>
      </c>
    </row>
    <row r="22" spans="1:6" x14ac:dyDescent="0.3">
      <c r="A22">
        <f>tab_calculated_metric!A22</f>
        <v>19</v>
      </c>
      <c r="B22" t="str">
        <f>VLOOKUP($A22,tab_evoluation!$A$1:$T$50,COLUMN(B22),FALSE)</f>
        <v>context</v>
      </c>
      <c r="C22" t="str">
        <f>VLOOKUP($A22,tab_evoluation!$A$1:$T$50,COLUMN(C22),FALSE)</f>
        <v>en</v>
      </c>
      <c r="D22" t="str">
        <f>VLOOKUP($A22,tab_evoluation!$A$1:$T$50,COLUMN(D22),FALSE)</f>
        <v>EleutherAI/gpt-neo-1.3B</v>
      </c>
      <c r="E22" t="str">
        <f>tab_calculated_metric!B22</f>
        <v>EM</v>
      </c>
      <c r="F22" t="str">
        <f>tab_calculated_metric!C22</f>
        <v>14.42</v>
      </c>
    </row>
    <row r="23" spans="1:6" x14ac:dyDescent="0.3">
      <c r="A23">
        <f>tab_calculated_metric!A23</f>
        <v>19</v>
      </c>
      <c r="B23" t="str">
        <f>VLOOKUP($A23,tab_evoluation!$A$1:$T$50,COLUMN(B23),FALSE)</f>
        <v>context</v>
      </c>
      <c r="C23" t="str">
        <f>VLOOKUP($A23,tab_evoluation!$A$1:$T$50,COLUMN(C23),FALSE)</f>
        <v>en</v>
      </c>
      <c r="D23" t="str">
        <f>VLOOKUP($A23,tab_evoluation!$A$1:$T$50,COLUMN(D23),FALSE)</f>
        <v>EleutherAI/gpt-neo-1.3B</v>
      </c>
      <c r="E23" t="str">
        <f>tab_calculated_metric!B23</f>
        <v>F1</v>
      </c>
      <c r="F23" t="str">
        <f>tab_calculated_metric!C23</f>
        <v>27.38</v>
      </c>
    </row>
    <row r="24" spans="1:6" x14ac:dyDescent="0.3">
      <c r="A24">
        <f>tab_calculated_metric!A24</f>
        <v>19</v>
      </c>
      <c r="B24" t="str">
        <f>VLOOKUP($A24,tab_evoluation!$A$1:$T$50,COLUMN(B24),FALSE)</f>
        <v>context</v>
      </c>
      <c r="C24" t="str">
        <f>VLOOKUP($A24,tab_evoluation!$A$1:$T$50,COLUMN(C24),FALSE)</f>
        <v>en</v>
      </c>
      <c r="D24" t="str">
        <f>VLOOKUP($A24,tab_evoluation!$A$1:$T$50,COLUMN(D24),FALSE)</f>
        <v>EleutherAI/gpt-neo-1.3B</v>
      </c>
      <c r="E24" t="str">
        <f>tab_calculated_metric!B24</f>
        <v>EM@3</v>
      </c>
      <c r="F24" t="str">
        <f>tab_calculated_metric!C24</f>
        <v>16.67</v>
      </c>
    </row>
    <row r="25" spans="1:6" x14ac:dyDescent="0.3">
      <c r="A25">
        <f>tab_calculated_metric!A25</f>
        <v>19</v>
      </c>
      <c r="B25" t="str">
        <f>VLOOKUP($A25,tab_evoluation!$A$1:$T$50,COLUMN(B25),FALSE)</f>
        <v>context</v>
      </c>
      <c r="C25" t="str">
        <f>VLOOKUP($A25,tab_evoluation!$A$1:$T$50,COLUMN(C25),FALSE)</f>
        <v>en</v>
      </c>
      <c r="D25" t="str">
        <f>VLOOKUP($A25,tab_evoluation!$A$1:$T$50,COLUMN(D25),FALSE)</f>
        <v>EleutherAI/gpt-neo-1.3B</v>
      </c>
      <c r="E25" t="str">
        <f>tab_calculated_metric!B25</f>
        <v>F1@3</v>
      </c>
      <c r="F25" t="str">
        <f>tab_calculated_metric!C25</f>
        <v>32.33</v>
      </c>
    </row>
    <row r="26" spans="1:6" x14ac:dyDescent="0.3">
      <c r="A26">
        <f>tab_calculated_metric!A26</f>
        <v>20</v>
      </c>
      <c r="B26" t="str">
        <f>VLOOKUP($A26,tab_evoluation!$A$1:$T$50,COLUMN(B26),FALSE)</f>
        <v>context</v>
      </c>
      <c r="C26" t="str">
        <f>VLOOKUP($A26,tab_evoluation!$A$1:$T$50,COLUMN(C26),FALSE)</f>
        <v>en</v>
      </c>
      <c r="D26" t="str">
        <f>VLOOKUP($A26,tab_evoluation!$A$1:$T$50,COLUMN(D26),FALSE)</f>
        <v>EleutherAI/gpt-neo-1.3B</v>
      </c>
      <c r="E26" t="str">
        <f>tab_calculated_metric!B26</f>
        <v>EM</v>
      </c>
      <c r="F26" t="str">
        <f>tab_calculated_metric!C26</f>
        <v>36.14</v>
      </c>
    </row>
    <row r="27" spans="1:6" x14ac:dyDescent="0.3">
      <c r="A27">
        <f>tab_calculated_metric!A27</f>
        <v>20</v>
      </c>
      <c r="B27" t="str">
        <f>VLOOKUP($A27,tab_evoluation!$A$1:$T$50,COLUMN(B27),FALSE)</f>
        <v>context</v>
      </c>
      <c r="C27" t="str">
        <f>VLOOKUP($A27,tab_evoluation!$A$1:$T$50,COLUMN(C27),FALSE)</f>
        <v>en</v>
      </c>
      <c r="D27" t="str">
        <f>VLOOKUP($A27,tab_evoluation!$A$1:$T$50,COLUMN(D27),FALSE)</f>
        <v>EleutherAI/gpt-neo-1.3B</v>
      </c>
      <c r="E27" t="str">
        <f>tab_calculated_metric!B27</f>
        <v>F1</v>
      </c>
      <c r="F27" t="str">
        <f>tab_calculated_metric!C27</f>
        <v>48.8</v>
      </c>
    </row>
    <row r="28" spans="1:6" x14ac:dyDescent="0.3">
      <c r="A28">
        <f>tab_calculated_metric!A28</f>
        <v>20</v>
      </c>
      <c r="B28" t="str">
        <f>VLOOKUP($A28,tab_evoluation!$A$1:$T$50,COLUMN(B28),FALSE)</f>
        <v>context</v>
      </c>
      <c r="C28" t="str">
        <f>VLOOKUP($A28,tab_evoluation!$A$1:$T$50,COLUMN(C28),FALSE)</f>
        <v>en</v>
      </c>
      <c r="D28" t="str">
        <f>VLOOKUP($A28,tab_evoluation!$A$1:$T$50,COLUMN(D28),FALSE)</f>
        <v>EleutherAI/gpt-neo-1.3B</v>
      </c>
      <c r="E28" t="str">
        <f>tab_calculated_metric!B28</f>
        <v>EM@3</v>
      </c>
      <c r="F28" t="str">
        <f>tab_calculated_metric!C28</f>
        <v>42.77</v>
      </c>
    </row>
    <row r="29" spans="1:6" x14ac:dyDescent="0.3">
      <c r="A29">
        <f>tab_calculated_metric!A29</f>
        <v>20</v>
      </c>
      <c r="B29" t="str">
        <f>VLOOKUP($A29,tab_evoluation!$A$1:$T$50,COLUMN(B29),FALSE)</f>
        <v>context</v>
      </c>
      <c r="C29" t="str">
        <f>VLOOKUP($A29,tab_evoluation!$A$1:$T$50,COLUMN(C29),FALSE)</f>
        <v>en</v>
      </c>
      <c r="D29" t="str">
        <f>VLOOKUP($A29,tab_evoluation!$A$1:$T$50,COLUMN(D29),FALSE)</f>
        <v>EleutherAI/gpt-neo-1.3B</v>
      </c>
      <c r="E29" t="str">
        <f>tab_calculated_metric!B29</f>
        <v>F1@3</v>
      </c>
      <c r="F29" t="str">
        <f>tab_calculated_metric!C29</f>
        <v>57.94</v>
      </c>
    </row>
    <row r="30" spans="1:6" x14ac:dyDescent="0.3">
      <c r="A30">
        <f>tab_calculated_metric!A30</f>
        <v>21</v>
      </c>
      <c r="B30" t="str">
        <f>VLOOKUP($A30,tab_evoluation!$A$1:$T$50,COLUMN(B30),FALSE)</f>
        <v>context</v>
      </c>
      <c r="C30" t="str">
        <f>VLOOKUP($A30,tab_evoluation!$A$1:$T$50,COLUMN(C30),FALSE)</f>
        <v>en</v>
      </c>
      <c r="D30" t="str">
        <f>VLOOKUP($A30,tab_evoluation!$A$1:$T$50,COLUMN(D30),FALSE)</f>
        <v>EleutherAI/gpt-neo-1.3B</v>
      </c>
      <c r="E30" t="str">
        <f>tab_calculated_metric!B30</f>
        <v>EM</v>
      </c>
      <c r="F30" t="str">
        <f>tab_calculated_metric!C30</f>
        <v>38.72</v>
      </c>
    </row>
    <row r="31" spans="1:6" x14ac:dyDescent="0.3">
      <c r="A31">
        <f>tab_calculated_metric!A31</f>
        <v>21</v>
      </c>
      <c r="B31" t="str">
        <f>VLOOKUP($A31,tab_evoluation!$A$1:$T$50,COLUMN(B31),FALSE)</f>
        <v>context</v>
      </c>
      <c r="C31" t="str">
        <f>VLOOKUP($A31,tab_evoluation!$A$1:$T$50,COLUMN(C31),FALSE)</f>
        <v>en</v>
      </c>
      <c r="D31" t="str">
        <f>VLOOKUP($A31,tab_evoluation!$A$1:$T$50,COLUMN(D31),FALSE)</f>
        <v>EleutherAI/gpt-neo-1.3B</v>
      </c>
      <c r="E31" t="str">
        <f>tab_calculated_metric!B31</f>
        <v>F1</v>
      </c>
      <c r="F31" t="str">
        <f>tab_calculated_metric!C31</f>
        <v>51.42</v>
      </c>
    </row>
    <row r="32" spans="1:6" x14ac:dyDescent="0.3">
      <c r="A32">
        <f>tab_calculated_metric!A32</f>
        <v>21</v>
      </c>
      <c r="B32" t="str">
        <f>VLOOKUP($A32,tab_evoluation!$A$1:$T$50,COLUMN(B32),FALSE)</f>
        <v>context</v>
      </c>
      <c r="C32" t="str">
        <f>VLOOKUP($A32,tab_evoluation!$A$1:$T$50,COLUMN(C32),FALSE)</f>
        <v>en</v>
      </c>
      <c r="D32" t="str">
        <f>VLOOKUP($A32,tab_evoluation!$A$1:$T$50,COLUMN(D32),FALSE)</f>
        <v>EleutherAI/gpt-neo-1.3B</v>
      </c>
      <c r="E32" t="str">
        <f>tab_calculated_metric!B32</f>
        <v>EM@3</v>
      </c>
      <c r="F32" t="str">
        <f>tab_calculated_metric!C32</f>
        <v>45.72</v>
      </c>
    </row>
    <row r="33" spans="1:6" x14ac:dyDescent="0.3">
      <c r="A33">
        <f>tab_calculated_metric!A33</f>
        <v>21</v>
      </c>
      <c r="B33" t="str">
        <f>VLOOKUP($A33,tab_evoluation!$A$1:$T$50,COLUMN(B33),FALSE)</f>
        <v>context</v>
      </c>
      <c r="C33" t="str">
        <f>VLOOKUP($A33,tab_evoluation!$A$1:$T$50,COLUMN(C33),FALSE)</f>
        <v>en</v>
      </c>
      <c r="D33" t="str">
        <f>VLOOKUP($A33,tab_evoluation!$A$1:$T$50,COLUMN(D33),FALSE)</f>
        <v>EleutherAI/gpt-neo-1.3B</v>
      </c>
      <c r="E33" t="str">
        <f>tab_calculated_metric!B33</f>
        <v>F1@3</v>
      </c>
      <c r="F33" t="str">
        <f>tab_calculated_metric!C33</f>
        <v>60.68</v>
      </c>
    </row>
    <row r="34" spans="1:6" x14ac:dyDescent="0.3">
      <c r="A34">
        <f>tab_calculated_metric!A34</f>
        <v>22</v>
      </c>
      <c r="B34" t="str">
        <f>VLOOKUP($A34,tab_evoluation!$A$1:$T$50,COLUMN(B34),FALSE)</f>
        <v>context</v>
      </c>
      <c r="C34" t="str">
        <f>VLOOKUP($A34,tab_evoluation!$A$1:$T$50,COLUMN(C34),FALSE)</f>
        <v>en</v>
      </c>
      <c r="D34" t="str">
        <f>VLOOKUP($A34,tab_evoluation!$A$1:$T$50,COLUMN(D34),FALSE)</f>
        <v>EleutherAI/gpt-neo-1.3B</v>
      </c>
      <c r="E34" t="str">
        <f>tab_calculated_metric!B34</f>
        <v>EM</v>
      </c>
      <c r="F34" t="str">
        <f>tab_calculated_metric!C34</f>
        <v>35.37</v>
      </c>
    </row>
    <row r="35" spans="1:6" x14ac:dyDescent="0.3">
      <c r="A35">
        <f>tab_calculated_metric!A35</f>
        <v>22</v>
      </c>
      <c r="B35" t="str">
        <f>VLOOKUP($A35,tab_evoluation!$A$1:$T$50,COLUMN(B35),FALSE)</f>
        <v>context</v>
      </c>
      <c r="C35" t="str">
        <f>VLOOKUP($A35,tab_evoluation!$A$1:$T$50,COLUMN(C35),FALSE)</f>
        <v>en</v>
      </c>
      <c r="D35" t="str">
        <f>VLOOKUP($A35,tab_evoluation!$A$1:$T$50,COLUMN(D35),FALSE)</f>
        <v>EleutherAI/gpt-neo-1.3B</v>
      </c>
      <c r="E35" t="str">
        <f>tab_calculated_metric!B35</f>
        <v>F1</v>
      </c>
      <c r="F35" t="str">
        <f>tab_calculated_metric!C35</f>
        <v>49.02</v>
      </c>
    </row>
    <row r="36" spans="1:6" x14ac:dyDescent="0.3">
      <c r="A36">
        <f>tab_calculated_metric!A36</f>
        <v>22</v>
      </c>
      <c r="B36" t="str">
        <f>VLOOKUP($A36,tab_evoluation!$A$1:$T$50,COLUMN(B36),FALSE)</f>
        <v>context</v>
      </c>
      <c r="C36" t="str">
        <f>VLOOKUP($A36,tab_evoluation!$A$1:$T$50,COLUMN(C36),FALSE)</f>
        <v>en</v>
      </c>
      <c r="D36" t="str">
        <f>VLOOKUP($A36,tab_evoluation!$A$1:$T$50,COLUMN(D36),FALSE)</f>
        <v>EleutherAI/gpt-neo-1.3B</v>
      </c>
      <c r="E36" t="str">
        <f>tab_calculated_metric!B36</f>
        <v>EM@3</v>
      </c>
      <c r="F36" t="str">
        <f>tab_calculated_metric!C36</f>
        <v>40.43</v>
      </c>
    </row>
    <row r="37" spans="1:6" x14ac:dyDescent="0.3">
      <c r="A37">
        <f>tab_calculated_metric!A37</f>
        <v>22</v>
      </c>
      <c r="B37" t="str">
        <f>VLOOKUP($A37,tab_evoluation!$A$1:$T$50,COLUMN(B37),FALSE)</f>
        <v>context</v>
      </c>
      <c r="C37" t="str">
        <f>VLOOKUP($A37,tab_evoluation!$A$1:$T$50,COLUMN(C37),FALSE)</f>
        <v>en</v>
      </c>
      <c r="D37" t="str">
        <f>VLOOKUP($A37,tab_evoluation!$A$1:$T$50,COLUMN(D37),FALSE)</f>
        <v>EleutherAI/gpt-neo-1.3B</v>
      </c>
      <c r="E37" t="str">
        <f>tab_calculated_metric!B37</f>
        <v>F1@3</v>
      </c>
      <c r="F37" t="str">
        <f>tab_calculated_metric!C37</f>
        <v>56.69</v>
      </c>
    </row>
    <row r="38" spans="1:6" x14ac:dyDescent="0.3">
      <c r="A38">
        <f>tab_calculated_metric!A38</f>
        <v>23</v>
      </c>
      <c r="B38" t="str">
        <f>VLOOKUP($A38,tab_evoluation!$A$1:$T$50,COLUMN(B38),FALSE)</f>
        <v>context</v>
      </c>
      <c r="C38" t="str">
        <f>VLOOKUP($A38,tab_evoluation!$A$1:$T$50,COLUMN(C38),FALSE)</f>
        <v>en</v>
      </c>
      <c r="D38" t="str">
        <f>VLOOKUP($A38,tab_evoluation!$A$1:$T$50,COLUMN(D38),FALSE)</f>
        <v>EleutherAI/gpt-neo-2.7B</v>
      </c>
      <c r="E38" t="str">
        <f>tab_calculated_metric!B38</f>
        <v>EM</v>
      </c>
      <c r="F38" t="str">
        <f>tab_calculated_metric!C38</f>
        <v>16.97</v>
      </c>
    </row>
    <row r="39" spans="1:6" x14ac:dyDescent="0.3">
      <c r="A39">
        <f>tab_calculated_metric!A39</f>
        <v>23</v>
      </c>
      <c r="B39" t="str">
        <f>VLOOKUP($A39,tab_evoluation!$A$1:$T$50,COLUMN(B39),FALSE)</f>
        <v>context</v>
      </c>
      <c r="C39" t="str">
        <f>VLOOKUP($A39,tab_evoluation!$A$1:$T$50,COLUMN(C39),FALSE)</f>
        <v>en</v>
      </c>
      <c r="D39" t="str">
        <f>VLOOKUP($A39,tab_evoluation!$A$1:$T$50,COLUMN(D39),FALSE)</f>
        <v>EleutherAI/gpt-neo-2.7B</v>
      </c>
      <c r="E39" t="str">
        <f>tab_calculated_metric!B39</f>
        <v>F1</v>
      </c>
      <c r="F39" t="str">
        <f>tab_calculated_metric!C39</f>
        <v>29.38</v>
      </c>
    </row>
    <row r="40" spans="1:6" x14ac:dyDescent="0.3">
      <c r="A40">
        <f>tab_calculated_metric!A40</f>
        <v>23</v>
      </c>
      <c r="B40" t="str">
        <f>VLOOKUP($A40,tab_evoluation!$A$1:$T$50,COLUMN(B40),FALSE)</f>
        <v>context</v>
      </c>
      <c r="C40" t="str">
        <f>VLOOKUP($A40,tab_evoluation!$A$1:$T$50,COLUMN(C40),FALSE)</f>
        <v>en</v>
      </c>
      <c r="D40" t="str">
        <f>VLOOKUP($A40,tab_evoluation!$A$1:$T$50,COLUMN(D40),FALSE)</f>
        <v>EleutherAI/gpt-neo-2.7B</v>
      </c>
      <c r="E40" t="str">
        <f>tab_calculated_metric!B40</f>
        <v>EM@3</v>
      </c>
      <c r="F40" t="str">
        <f>tab_calculated_metric!C40</f>
        <v>20.09</v>
      </c>
    </row>
    <row r="41" spans="1:6" x14ac:dyDescent="0.3">
      <c r="A41">
        <f>tab_calculated_metric!A41</f>
        <v>23</v>
      </c>
      <c r="B41" t="str">
        <f>VLOOKUP($A41,tab_evoluation!$A$1:$T$50,COLUMN(B41),FALSE)</f>
        <v>context</v>
      </c>
      <c r="C41" t="str">
        <f>VLOOKUP($A41,tab_evoluation!$A$1:$T$50,COLUMN(C41),FALSE)</f>
        <v>en</v>
      </c>
      <c r="D41" t="str">
        <f>VLOOKUP($A41,tab_evoluation!$A$1:$T$50,COLUMN(D41),FALSE)</f>
        <v>EleutherAI/gpt-neo-2.7B</v>
      </c>
      <c r="E41" t="str">
        <f>tab_calculated_metric!B41</f>
        <v>F1@3</v>
      </c>
      <c r="F41" t="str">
        <f>tab_calculated_metric!C41</f>
        <v>35.25</v>
      </c>
    </row>
    <row r="42" spans="1:6" x14ac:dyDescent="0.3">
      <c r="A42">
        <f>tab_calculated_metric!A42</f>
        <v>24</v>
      </c>
      <c r="B42" t="str">
        <f>VLOOKUP($A42,tab_evoluation!$A$1:$T$50,COLUMN(B42),FALSE)</f>
        <v>context</v>
      </c>
      <c r="C42" t="str">
        <f>VLOOKUP($A42,tab_evoluation!$A$1:$T$50,COLUMN(C42),FALSE)</f>
        <v>en</v>
      </c>
      <c r="D42" t="str">
        <f>VLOOKUP($A42,tab_evoluation!$A$1:$T$50,COLUMN(D42),FALSE)</f>
        <v>EleutherAI/gpt-neo-2.7B</v>
      </c>
      <c r="E42" t="str">
        <f>tab_calculated_metric!B42</f>
        <v>EM</v>
      </c>
      <c r="F42" t="str">
        <f>tab_calculated_metric!C42</f>
        <v>43.85</v>
      </c>
    </row>
    <row r="43" spans="1:6" x14ac:dyDescent="0.3">
      <c r="A43">
        <f>tab_calculated_metric!A43</f>
        <v>24</v>
      </c>
      <c r="B43" t="str">
        <f>VLOOKUP($A43,tab_evoluation!$A$1:$T$50,COLUMN(B43),FALSE)</f>
        <v>context</v>
      </c>
      <c r="C43" t="str">
        <f>VLOOKUP($A43,tab_evoluation!$A$1:$T$50,COLUMN(C43),FALSE)</f>
        <v>en</v>
      </c>
      <c r="D43" t="str">
        <f>VLOOKUP($A43,tab_evoluation!$A$1:$T$50,COLUMN(D43),FALSE)</f>
        <v>EleutherAI/gpt-neo-2.7B</v>
      </c>
      <c r="E43" t="str">
        <f>tab_calculated_metric!B43</f>
        <v>F1</v>
      </c>
      <c r="F43" t="str">
        <f>tab_calculated_metric!C43</f>
        <v>56.93</v>
      </c>
    </row>
    <row r="44" spans="1:6" x14ac:dyDescent="0.3">
      <c r="A44">
        <f>tab_calculated_metric!A44</f>
        <v>24</v>
      </c>
      <c r="B44" t="str">
        <f>VLOOKUP($A44,tab_evoluation!$A$1:$T$50,COLUMN(B44),FALSE)</f>
        <v>context</v>
      </c>
      <c r="C44" t="str">
        <f>VLOOKUP($A44,tab_evoluation!$A$1:$T$50,COLUMN(C44),FALSE)</f>
        <v>en</v>
      </c>
      <c r="D44" t="str">
        <f>VLOOKUP($A44,tab_evoluation!$A$1:$T$50,COLUMN(D44),FALSE)</f>
        <v>EleutherAI/gpt-neo-2.7B</v>
      </c>
      <c r="E44" t="str">
        <f>tab_calculated_metric!B44</f>
        <v>EM@3</v>
      </c>
      <c r="F44" t="str">
        <f>tab_calculated_metric!C44</f>
        <v>51.25</v>
      </c>
    </row>
    <row r="45" spans="1:6" x14ac:dyDescent="0.3">
      <c r="A45">
        <f>tab_calculated_metric!A45</f>
        <v>24</v>
      </c>
      <c r="B45" t="str">
        <f>VLOOKUP($A45,tab_evoluation!$A$1:$T$50,COLUMN(B45),FALSE)</f>
        <v>context</v>
      </c>
      <c r="C45" t="str">
        <f>VLOOKUP($A45,tab_evoluation!$A$1:$T$50,COLUMN(C45),FALSE)</f>
        <v>en</v>
      </c>
      <c r="D45" t="str">
        <f>VLOOKUP($A45,tab_evoluation!$A$1:$T$50,COLUMN(D45),FALSE)</f>
        <v>EleutherAI/gpt-neo-2.7B</v>
      </c>
      <c r="E45" t="str">
        <f>tab_calculated_metric!B45</f>
        <v>F1@3</v>
      </c>
      <c r="F45" t="str">
        <f>tab_calculated_metric!C45</f>
        <v>66.31</v>
      </c>
    </row>
    <row r="46" spans="1:6" x14ac:dyDescent="0.3">
      <c r="A46">
        <f>tab_calculated_metric!A46</f>
        <v>25</v>
      </c>
      <c r="B46" t="str">
        <f>VLOOKUP($A46,tab_evoluation!$A$1:$T$50,COLUMN(B46),FALSE)</f>
        <v>context</v>
      </c>
      <c r="C46" t="str">
        <f>VLOOKUP($A46,tab_evoluation!$A$1:$T$50,COLUMN(C46),FALSE)</f>
        <v>en</v>
      </c>
      <c r="D46" t="str">
        <f>VLOOKUP($A46,tab_evoluation!$A$1:$T$50,COLUMN(D46),FALSE)</f>
        <v>EleutherAI/gpt-neo-2.7B</v>
      </c>
      <c r="E46" t="str">
        <f>tab_calculated_metric!B46</f>
        <v>EM</v>
      </c>
      <c r="F46" t="str">
        <f>tab_calculated_metric!C46</f>
        <v>46.19</v>
      </c>
    </row>
    <row r="47" spans="1:6" x14ac:dyDescent="0.3">
      <c r="A47">
        <f>tab_calculated_metric!A47</f>
        <v>25</v>
      </c>
      <c r="B47" t="str">
        <f>VLOOKUP($A47,tab_evoluation!$A$1:$T$50,COLUMN(B47),FALSE)</f>
        <v>context</v>
      </c>
      <c r="C47" t="str">
        <f>VLOOKUP($A47,tab_evoluation!$A$1:$T$50,COLUMN(C47),FALSE)</f>
        <v>en</v>
      </c>
      <c r="D47" t="str">
        <f>VLOOKUP($A47,tab_evoluation!$A$1:$T$50,COLUMN(D47),FALSE)</f>
        <v>EleutherAI/gpt-neo-2.7B</v>
      </c>
      <c r="E47" t="str">
        <f>tab_calculated_metric!B47</f>
        <v>F1</v>
      </c>
      <c r="F47" t="str">
        <f>tab_calculated_metric!C47</f>
        <v>58.52</v>
      </c>
    </row>
    <row r="48" spans="1:6" x14ac:dyDescent="0.3">
      <c r="A48">
        <f>tab_calculated_metric!A48</f>
        <v>25</v>
      </c>
      <c r="B48" t="str">
        <f>VLOOKUP($A48,tab_evoluation!$A$1:$T$50,COLUMN(B48),FALSE)</f>
        <v>context</v>
      </c>
      <c r="C48" t="str">
        <f>VLOOKUP($A48,tab_evoluation!$A$1:$T$50,COLUMN(C48),FALSE)</f>
        <v>en</v>
      </c>
      <c r="D48" t="str">
        <f>VLOOKUP($A48,tab_evoluation!$A$1:$T$50,COLUMN(D48),FALSE)</f>
        <v>EleutherAI/gpt-neo-2.7B</v>
      </c>
      <c r="E48" t="str">
        <f>tab_calculated_metric!B48</f>
        <v>EM@3</v>
      </c>
      <c r="F48" t="str">
        <f>tab_calculated_metric!C48</f>
        <v>53.7</v>
      </c>
    </row>
    <row r="49" spans="1:6" x14ac:dyDescent="0.3">
      <c r="A49">
        <f>tab_calculated_metric!A49</f>
        <v>25</v>
      </c>
      <c r="B49" t="str">
        <f>VLOOKUP($A49,tab_evoluation!$A$1:$T$50,COLUMN(B49),FALSE)</f>
        <v>context</v>
      </c>
      <c r="C49" t="str">
        <f>VLOOKUP($A49,tab_evoluation!$A$1:$T$50,COLUMN(C49),FALSE)</f>
        <v>en</v>
      </c>
      <c r="D49" t="str">
        <f>VLOOKUP($A49,tab_evoluation!$A$1:$T$50,COLUMN(D49),FALSE)</f>
        <v>EleutherAI/gpt-neo-2.7B</v>
      </c>
      <c r="E49" t="str">
        <f>tab_calculated_metric!B49</f>
        <v>F1@3</v>
      </c>
      <c r="F49" t="str">
        <f>tab_calculated_metric!C49</f>
        <v>68.33</v>
      </c>
    </row>
    <row r="50" spans="1:6" x14ac:dyDescent="0.3">
      <c r="A50">
        <f>tab_calculated_metric!A50</f>
        <v>26</v>
      </c>
      <c r="B50" t="str">
        <f>VLOOKUP($A50,tab_evoluation!$A$1:$T$50,COLUMN(B50),FALSE)</f>
        <v>context</v>
      </c>
      <c r="C50" t="str">
        <f>VLOOKUP($A50,tab_evoluation!$A$1:$T$50,COLUMN(C50),FALSE)</f>
        <v>en</v>
      </c>
      <c r="D50" t="str">
        <f>VLOOKUP($A50,tab_evoluation!$A$1:$T$50,COLUMN(D50),FALSE)</f>
        <v>EleutherAI/gpt-neo-2.7B</v>
      </c>
      <c r="E50" t="str">
        <f>tab_calculated_metric!B50</f>
        <v>EM</v>
      </c>
      <c r="F50" t="str">
        <f>tab_calculated_metric!C50</f>
        <v>45.07</v>
      </c>
    </row>
    <row r="51" spans="1:6" x14ac:dyDescent="0.3">
      <c r="A51">
        <f>tab_calculated_metric!A51</f>
        <v>26</v>
      </c>
      <c r="B51" t="str">
        <f>VLOOKUP($A51,tab_evoluation!$A$1:$T$50,COLUMN(B51),FALSE)</f>
        <v>context</v>
      </c>
      <c r="C51" t="str">
        <f>VLOOKUP($A51,tab_evoluation!$A$1:$T$50,COLUMN(C51),FALSE)</f>
        <v>en</v>
      </c>
      <c r="D51" t="str">
        <f>VLOOKUP($A51,tab_evoluation!$A$1:$T$50,COLUMN(D51),FALSE)</f>
        <v>EleutherAI/gpt-neo-2.7B</v>
      </c>
      <c r="E51" t="str">
        <f>tab_calculated_metric!B51</f>
        <v>F1</v>
      </c>
      <c r="F51" t="str">
        <f>tab_calculated_metric!C51</f>
        <v>58.79</v>
      </c>
    </row>
    <row r="52" spans="1:6" x14ac:dyDescent="0.3">
      <c r="A52">
        <f>tab_calculated_metric!A52</f>
        <v>26</v>
      </c>
      <c r="B52" t="str">
        <f>VLOOKUP($A52,tab_evoluation!$A$1:$T$50,COLUMN(B52),FALSE)</f>
        <v>context</v>
      </c>
      <c r="C52" t="str">
        <f>VLOOKUP($A52,tab_evoluation!$A$1:$T$50,COLUMN(C52),FALSE)</f>
        <v>en</v>
      </c>
      <c r="D52" t="str">
        <f>VLOOKUP($A52,tab_evoluation!$A$1:$T$50,COLUMN(D52),FALSE)</f>
        <v>EleutherAI/gpt-neo-2.7B</v>
      </c>
      <c r="E52" t="str">
        <f>tab_calculated_metric!B52</f>
        <v>EM@3</v>
      </c>
      <c r="F52" t="str">
        <f>tab_calculated_metric!C52</f>
        <v>50.82</v>
      </c>
    </row>
    <row r="53" spans="1:6" x14ac:dyDescent="0.3">
      <c r="A53">
        <f>tab_calculated_metric!A53</f>
        <v>26</v>
      </c>
      <c r="B53" t="str">
        <f>VLOOKUP($A53,tab_evoluation!$A$1:$T$50,COLUMN(B53),FALSE)</f>
        <v>context</v>
      </c>
      <c r="C53" t="str">
        <f>VLOOKUP($A53,tab_evoluation!$A$1:$T$50,COLUMN(C53),FALSE)</f>
        <v>en</v>
      </c>
      <c r="D53" t="str">
        <f>VLOOKUP($A53,tab_evoluation!$A$1:$T$50,COLUMN(D53),FALSE)</f>
        <v>EleutherAI/gpt-neo-2.7B</v>
      </c>
      <c r="E53" t="str">
        <f>tab_calculated_metric!B53</f>
        <v>F1@3</v>
      </c>
      <c r="F53" t="str">
        <f>tab_calculated_metric!C53</f>
        <v>66.85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3132-09A5-4728-B712-A6632299C1BD}">
  <dimension ref="A1:B24"/>
  <sheetViews>
    <sheetView workbookViewId="0">
      <selection activeCell="A19" sqref="A19:B24"/>
    </sheetView>
  </sheetViews>
  <sheetFormatPr defaultRowHeight="14.4" x14ac:dyDescent="0.3"/>
  <cols>
    <col min="1" max="1" width="45.44140625" bestFit="1" customWidth="1"/>
    <col min="2" max="2" width="23.88671875" customWidth="1"/>
    <col min="3" max="3" width="11.6640625" customWidth="1"/>
  </cols>
  <sheetData>
    <row r="1" spans="1:2" ht="15" thickBot="1" x14ac:dyDescent="0.35">
      <c r="A1" s="11" t="s">
        <v>100</v>
      </c>
      <c r="B1" s="12" t="s">
        <v>103</v>
      </c>
    </row>
    <row r="2" spans="1:2" x14ac:dyDescent="0.3">
      <c r="A2" s="7" t="s">
        <v>29</v>
      </c>
      <c r="B2" s="9">
        <f>SUMIF(duração!$D$2:$D$50,$A2,duração!E$2:E$50)/COUNTIF(duração!$D$2:$D$50,$A2)</f>
        <v>2330</v>
      </c>
    </row>
    <row r="3" spans="1:2" x14ac:dyDescent="0.3">
      <c r="A3" s="8" t="s">
        <v>22</v>
      </c>
      <c r="B3" s="10">
        <f>SUMIF(duração!$D$2:$D$50,$A3,duração!E$2:E$50)/COUNTIF(duração!$D$2:$D$50,$A3)</f>
        <v>2777</v>
      </c>
    </row>
    <row r="4" spans="1:2" x14ac:dyDescent="0.3">
      <c r="A4" s="7" t="s">
        <v>35</v>
      </c>
      <c r="B4" s="9">
        <f>SUMIF(duração!$D$2:$D$50,$A4,duração!E$2:E$50)/COUNTIF(duração!$D$2:$D$50,$A4)</f>
        <v>4251</v>
      </c>
    </row>
    <row r="5" spans="1:2" x14ac:dyDescent="0.3">
      <c r="A5" s="8" t="s">
        <v>31</v>
      </c>
      <c r="B5" s="10">
        <f>SUMIF(duração!$D$2:$D$50,$A5,duração!E$2:E$50)/COUNTIF(duração!$D$2:$D$50,$A5)</f>
        <v>4937</v>
      </c>
    </row>
    <row r="6" spans="1:2" x14ac:dyDescent="0.3">
      <c r="A6" s="13" t="s">
        <v>39</v>
      </c>
      <c r="B6" s="14">
        <f>SUMIF(duração!$D$2:$D$50,$A6,duração!E$2:E$50)/COUNTIF(duração!$D$2:$D$50,$A6)</f>
        <v>5705</v>
      </c>
    </row>
    <row r="19" spans="1:2" ht="15" thickBot="1" x14ac:dyDescent="0.35">
      <c r="A19" s="11" t="s">
        <v>100</v>
      </c>
      <c r="B19" s="12" t="s">
        <v>104</v>
      </c>
    </row>
    <row r="20" spans="1:2" x14ac:dyDescent="0.3">
      <c r="A20" s="7" t="s">
        <v>29</v>
      </c>
      <c r="B20" s="9">
        <f>SUMIF(duração!$D$2:$D$50,$A2,duração!F$2:F$50)/COUNTIF(duração!$D$2:$D$50,$A2)</f>
        <v>220.5</v>
      </c>
    </row>
    <row r="21" spans="1:2" x14ac:dyDescent="0.3">
      <c r="A21" s="8" t="s">
        <v>22</v>
      </c>
      <c r="B21" s="10">
        <f>SUMIF(duração!$D$2:$D$50,$A3,duração!F$2:F$50)/COUNTIF(duração!$D$2:$D$50,$A3)</f>
        <v>262.5</v>
      </c>
    </row>
    <row r="22" spans="1:2" x14ac:dyDescent="0.3">
      <c r="A22" s="7" t="s">
        <v>35</v>
      </c>
      <c r="B22" s="9">
        <f>SUMIF(duração!$D$2:$D$50,$A4,duração!F$2:F$50)/COUNTIF(duração!$D$2:$D$50,$A4)</f>
        <v>402.25</v>
      </c>
    </row>
    <row r="23" spans="1:2" x14ac:dyDescent="0.3">
      <c r="A23" s="8" t="s">
        <v>31</v>
      </c>
      <c r="B23" s="10">
        <f>SUMIF(duração!$D$2:$D$50,$A5,duração!F$2:F$50)/COUNTIF(duração!$D$2:$D$50,$A5)</f>
        <v>467</v>
      </c>
    </row>
    <row r="24" spans="1:2" x14ac:dyDescent="0.3">
      <c r="A24" s="13" t="s">
        <v>39</v>
      </c>
      <c r="B24" s="14">
        <f>SUMIF(duração!$D$2:$D$50,$A6,duração!F$2:F$50)/COUNTIF(duração!$D$2:$D$50,$A6)</f>
        <v>539.75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4621-946B-45D7-A78A-94802C0DA0D4}">
  <dimension ref="A1:I37"/>
  <sheetViews>
    <sheetView workbookViewId="0">
      <selection activeCell="H42" sqref="H42"/>
    </sheetView>
  </sheetViews>
  <sheetFormatPr defaultRowHeight="14.4" x14ac:dyDescent="0.3"/>
  <cols>
    <col min="4" max="4" width="11.5546875" customWidth="1"/>
    <col min="5" max="5" width="45.44140625" bestFit="1" customWidth="1"/>
  </cols>
  <sheetData>
    <row r="1" spans="1:9" x14ac:dyDescent="0.3">
      <c r="A1" t="s">
        <v>102</v>
      </c>
      <c r="B1" t="s">
        <v>99</v>
      </c>
      <c r="C1" t="s">
        <v>110</v>
      </c>
      <c r="D1" t="s">
        <v>101</v>
      </c>
      <c r="E1" t="s">
        <v>100</v>
      </c>
      <c r="F1" t="s">
        <v>43</v>
      </c>
      <c r="G1" t="s">
        <v>47</v>
      </c>
      <c r="H1" t="s">
        <v>45</v>
      </c>
      <c r="I1" t="s">
        <v>49</v>
      </c>
    </row>
    <row r="2" spans="1:9" x14ac:dyDescent="0.3">
      <c r="A2">
        <v>15</v>
      </c>
      <c r="B2" t="s">
        <v>20</v>
      </c>
      <c r="D2" t="s">
        <v>28</v>
      </c>
      <c r="E2" t="s">
        <v>29</v>
      </c>
      <c r="F2" s="4">
        <v>78.34</v>
      </c>
      <c r="G2" s="4">
        <v>88</v>
      </c>
      <c r="H2" s="4">
        <v>85.94</v>
      </c>
      <c r="I2" s="4">
        <v>91.98</v>
      </c>
    </row>
    <row r="3" spans="1:9" x14ac:dyDescent="0.3">
      <c r="A3">
        <v>17</v>
      </c>
      <c r="B3" t="s">
        <v>20</v>
      </c>
      <c r="D3" t="s">
        <v>28</v>
      </c>
      <c r="E3" t="s">
        <v>29</v>
      </c>
      <c r="F3" s="4">
        <v>78.319999999999993</v>
      </c>
      <c r="G3" s="4">
        <v>87.86</v>
      </c>
      <c r="H3" s="4">
        <v>85.92</v>
      </c>
      <c r="I3" s="4">
        <v>91.84</v>
      </c>
    </row>
    <row r="4" spans="1:9" x14ac:dyDescent="0.3">
      <c r="A4">
        <v>14</v>
      </c>
      <c r="B4" t="s">
        <v>20</v>
      </c>
      <c r="D4" t="s">
        <v>21</v>
      </c>
      <c r="E4" t="s">
        <v>22</v>
      </c>
      <c r="F4" s="4">
        <v>72.2</v>
      </c>
      <c r="G4" s="4">
        <v>84.55</v>
      </c>
      <c r="H4" s="4">
        <v>83.17</v>
      </c>
      <c r="I4" s="4">
        <v>89.74</v>
      </c>
    </row>
    <row r="5" spans="1:9" x14ac:dyDescent="0.3">
      <c r="A5">
        <v>16</v>
      </c>
      <c r="B5" t="s">
        <v>20</v>
      </c>
      <c r="D5" t="s">
        <v>21</v>
      </c>
      <c r="E5" t="s">
        <v>22</v>
      </c>
      <c r="F5" s="4">
        <v>72.14</v>
      </c>
      <c r="G5" s="4">
        <v>84.41</v>
      </c>
      <c r="H5" s="4">
        <v>83.1</v>
      </c>
      <c r="I5" s="4">
        <v>89.65</v>
      </c>
    </row>
    <row r="6" spans="1:9" x14ac:dyDescent="0.3">
      <c r="A6">
        <v>25</v>
      </c>
      <c r="B6" t="s">
        <v>30</v>
      </c>
      <c r="C6">
        <v>2</v>
      </c>
      <c r="D6" t="s">
        <v>28</v>
      </c>
      <c r="E6" t="s">
        <v>39</v>
      </c>
      <c r="F6" s="4">
        <v>46.19</v>
      </c>
      <c r="G6" s="4">
        <v>53.7</v>
      </c>
      <c r="H6" s="4">
        <v>58.52</v>
      </c>
      <c r="I6" s="4">
        <v>68.33</v>
      </c>
    </row>
    <row r="7" spans="1:9" x14ac:dyDescent="0.3">
      <c r="A7">
        <v>26</v>
      </c>
      <c r="B7" t="s">
        <v>30</v>
      </c>
      <c r="C7">
        <v>3</v>
      </c>
      <c r="D7" t="s">
        <v>28</v>
      </c>
      <c r="E7" t="s">
        <v>39</v>
      </c>
      <c r="F7" s="4">
        <v>45.07</v>
      </c>
      <c r="G7" s="4">
        <v>50.82</v>
      </c>
      <c r="H7" s="4">
        <v>58.79</v>
      </c>
      <c r="I7" s="4">
        <v>66.849999999999994</v>
      </c>
    </row>
    <row r="8" spans="1:9" x14ac:dyDescent="0.3">
      <c r="A8">
        <v>24</v>
      </c>
      <c r="B8" t="s">
        <v>30</v>
      </c>
      <c r="C8">
        <v>1</v>
      </c>
      <c r="D8" t="s">
        <v>28</v>
      </c>
      <c r="E8" t="s">
        <v>39</v>
      </c>
      <c r="F8" s="4">
        <v>43.85</v>
      </c>
      <c r="G8" s="4">
        <v>51.25</v>
      </c>
      <c r="H8" s="4">
        <v>56.93</v>
      </c>
      <c r="I8" s="4">
        <v>66.31</v>
      </c>
    </row>
    <row r="9" spans="1:9" x14ac:dyDescent="0.3">
      <c r="A9">
        <v>21</v>
      </c>
      <c r="B9" t="s">
        <v>30</v>
      </c>
      <c r="C9">
        <v>2</v>
      </c>
      <c r="D9" t="s">
        <v>28</v>
      </c>
      <c r="E9" t="s">
        <v>35</v>
      </c>
      <c r="F9" s="4">
        <v>38.72</v>
      </c>
      <c r="G9" s="4">
        <v>45.72</v>
      </c>
      <c r="H9" s="4">
        <v>51.42</v>
      </c>
      <c r="I9" s="4">
        <v>60.68</v>
      </c>
    </row>
    <row r="10" spans="1:9" x14ac:dyDescent="0.3">
      <c r="A10">
        <v>20</v>
      </c>
      <c r="B10" t="s">
        <v>30</v>
      </c>
      <c r="C10">
        <v>1</v>
      </c>
      <c r="D10" t="s">
        <v>28</v>
      </c>
      <c r="E10" t="s">
        <v>35</v>
      </c>
      <c r="F10" s="4">
        <v>36.14</v>
      </c>
      <c r="G10" s="4">
        <v>42.77</v>
      </c>
      <c r="H10" s="4">
        <v>48.8</v>
      </c>
      <c r="I10" s="4">
        <v>57.94</v>
      </c>
    </row>
    <row r="11" spans="1:9" x14ac:dyDescent="0.3">
      <c r="A11">
        <v>22</v>
      </c>
      <c r="B11" t="s">
        <v>30</v>
      </c>
      <c r="C11">
        <v>3</v>
      </c>
      <c r="D11" t="s">
        <v>28</v>
      </c>
      <c r="E11" t="s">
        <v>35</v>
      </c>
      <c r="F11" s="4">
        <v>35.369999999999997</v>
      </c>
      <c r="G11" s="4">
        <v>40.43</v>
      </c>
      <c r="H11" s="4">
        <v>49.02</v>
      </c>
      <c r="I11" s="4">
        <v>56.69</v>
      </c>
    </row>
    <row r="12" spans="1:9" x14ac:dyDescent="0.3">
      <c r="A12">
        <v>18</v>
      </c>
      <c r="B12" t="s">
        <v>30</v>
      </c>
      <c r="C12">
        <v>0</v>
      </c>
      <c r="D12" t="s">
        <v>28</v>
      </c>
      <c r="E12" t="s">
        <v>31</v>
      </c>
      <c r="F12" s="4">
        <v>30.96</v>
      </c>
      <c r="G12" s="4">
        <v>36.380000000000003</v>
      </c>
      <c r="H12" s="4">
        <v>39.49</v>
      </c>
      <c r="I12" s="4">
        <v>47.89</v>
      </c>
    </row>
    <row r="13" spans="1:9" x14ac:dyDescent="0.3">
      <c r="A13">
        <v>23</v>
      </c>
      <c r="B13" t="s">
        <v>30</v>
      </c>
      <c r="C13">
        <v>0</v>
      </c>
      <c r="D13" t="s">
        <v>28</v>
      </c>
      <c r="E13" t="s">
        <v>39</v>
      </c>
      <c r="F13" s="4">
        <v>16.97</v>
      </c>
      <c r="G13" s="4">
        <v>20.09</v>
      </c>
      <c r="H13" s="4">
        <v>29.38</v>
      </c>
      <c r="I13" s="4">
        <v>35.25</v>
      </c>
    </row>
    <row r="14" spans="1:9" x14ac:dyDescent="0.3">
      <c r="A14">
        <v>19</v>
      </c>
      <c r="B14" t="s">
        <v>30</v>
      </c>
      <c r="C14">
        <v>0</v>
      </c>
      <c r="D14" t="s">
        <v>28</v>
      </c>
      <c r="E14" t="s">
        <v>35</v>
      </c>
      <c r="F14" s="4">
        <v>14.42</v>
      </c>
      <c r="G14" s="4">
        <v>16.670000000000002</v>
      </c>
      <c r="H14" s="4">
        <v>27.38</v>
      </c>
      <c r="I14" s="4">
        <v>32.33</v>
      </c>
    </row>
    <row r="20" spans="2:9" x14ac:dyDescent="0.3">
      <c r="B20" t="s">
        <v>108</v>
      </c>
      <c r="C20" t="s">
        <v>110</v>
      </c>
      <c r="D20" t="s">
        <v>101</v>
      </c>
      <c r="E20" t="s">
        <v>100</v>
      </c>
      <c r="F20" t="s">
        <v>43</v>
      </c>
      <c r="G20" t="s">
        <v>47</v>
      </c>
      <c r="H20" t="s">
        <v>45</v>
      </c>
      <c r="I20" t="s">
        <v>49</v>
      </c>
    </row>
    <row r="21" spans="2:9" x14ac:dyDescent="0.3">
      <c r="B21" t="s">
        <v>20</v>
      </c>
      <c r="D21" t="s">
        <v>28</v>
      </c>
      <c r="E21" t="s">
        <v>29</v>
      </c>
      <c r="F21" s="5">
        <f t="shared" ref="F21:F31" si="0">F4/100</f>
        <v>0.72199999999999998</v>
      </c>
      <c r="G21" s="5">
        <f t="shared" ref="G21:G31" si="1">G4/100</f>
        <v>0.84549999999999992</v>
      </c>
      <c r="H21" s="5">
        <f t="shared" ref="H21:H31" si="2">H4/100</f>
        <v>0.83169999999999999</v>
      </c>
      <c r="I21" s="5">
        <f t="shared" ref="I21:I31" si="3">I4/100</f>
        <v>0.89739999999999998</v>
      </c>
    </row>
    <row r="22" spans="2:9" x14ac:dyDescent="0.3">
      <c r="B22" t="s">
        <v>20</v>
      </c>
      <c r="D22" t="s">
        <v>21</v>
      </c>
      <c r="E22" t="s">
        <v>22</v>
      </c>
      <c r="F22" s="5">
        <f t="shared" si="0"/>
        <v>0.72140000000000004</v>
      </c>
      <c r="G22" s="5">
        <f t="shared" si="1"/>
        <v>0.84409999999999996</v>
      </c>
      <c r="H22" s="5">
        <f t="shared" si="2"/>
        <v>0.83099999999999996</v>
      </c>
      <c r="I22" s="5">
        <f t="shared" si="3"/>
        <v>0.89650000000000007</v>
      </c>
    </row>
    <row r="23" spans="2:9" x14ac:dyDescent="0.3">
      <c r="B23" t="s">
        <v>30</v>
      </c>
      <c r="C23" t="s">
        <v>111</v>
      </c>
      <c r="D23" t="s">
        <v>28</v>
      </c>
      <c r="E23" t="s">
        <v>39</v>
      </c>
      <c r="F23" s="5">
        <f t="shared" si="0"/>
        <v>0.46189999999999998</v>
      </c>
      <c r="G23" s="5">
        <f t="shared" si="1"/>
        <v>0.53700000000000003</v>
      </c>
      <c r="H23" s="5">
        <f t="shared" si="2"/>
        <v>0.58520000000000005</v>
      </c>
      <c r="I23" s="5">
        <f t="shared" si="3"/>
        <v>0.68330000000000002</v>
      </c>
    </row>
    <row r="24" spans="2:9" x14ac:dyDescent="0.3">
      <c r="B24" t="s">
        <v>30</v>
      </c>
      <c r="C24" t="s">
        <v>112</v>
      </c>
      <c r="D24" t="s">
        <v>28</v>
      </c>
      <c r="E24" t="s">
        <v>39</v>
      </c>
      <c r="F24" s="5">
        <f t="shared" si="0"/>
        <v>0.45069999999999999</v>
      </c>
      <c r="G24" s="5">
        <f t="shared" si="1"/>
        <v>0.50819999999999999</v>
      </c>
      <c r="H24" s="5">
        <f t="shared" si="2"/>
        <v>0.58789999999999998</v>
      </c>
      <c r="I24" s="5">
        <f t="shared" si="3"/>
        <v>0.66849999999999998</v>
      </c>
    </row>
    <row r="25" spans="2:9" x14ac:dyDescent="0.3">
      <c r="B25" t="s">
        <v>30</v>
      </c>
      <c r="C25" t="s">
        <v>113</v>
      </c>
      <c r="D25" t="s">
        <v>28</v>
      </c>
      <c r="E25" t="s">
        <v>39</v>
      </c>
      <c r="F25" s="5">
        <f t="shared" si="0"/>
        <v>0.4385</v>
      </c>
      <c r="G25" s="5">
        <f t="shared" si="1"/>
        <v>0.51249999999999996</v>
      </c>
      <c r="H25" s="5">
        <f t="shared" si="2"/>
        <v>0.56930000000000003</v>
      </c>
      <c r="I25" s="5">
        <f t="shared" si="3"/>
        <v>0.66310000000000002</v>
      </c>
    </row>
    <row r="26" spans="2:9" x14ac:dyDescent="0.3">
      <c r="B26" t="s">
        <v>30</v>
      </c>
      <c r="C26" t="s">
        <v>111</v>
      </c>
      <c r="D26" t="s">
        <v>28</v>
      </c>
      <c r="E26" t="s">
        <v>35</v>
      </c>
      <c r="F26" s="5">
        <f t="shared" si="0"/>
        <v>0.38719999999999999</v>
      </c>
      <c r="G26" s="5">
        <f t="shared" si="1"/>
        <v>0.4572</v>
      </c>
      <c r="H26" s="5">
        <f t="shared" si="2"/>
        <v>0.51419999999999999</v>
      </c>
      <c r="I26" s="5">
        <f t="shared" si="3"/>
        <v>0.60680000000000001</v>
      </c>
    </row>
    <row r="27" spans="2:9" x14ac:dyDescent="0.3">
      <c r="B27" t="s">
        <v>30</v>
      </c>
      <c r="C27" t="s">
        <v>113</v>
      </c>
      <c r="D27" t="s">
        <v>28</v>
      </c>
      <c r="E27" t="s">
        <v>35</v>
      </c>
      <c r="F27" s="5">
        <f t="shared" si="0"/>
        <v>0.3614</v>
      </c>
      <c r="G27" s="5">
        <f t="shared" si="1"/>
        <v>0.42770000000000002</v>
      </c>
      <c r="H27" s="5">
        <f t="shared" si="2"/>
        <v>0.48799999999999999</v>
      </c>
      <c r="I27" s="5">
        <f t="shared" si="3"/>
        <v>0.57940000000000003</v>
      </c>
    </row>
    <row r="28" spans="2:9" x14ac:dyDescent="0.3">
      <c r="B28" t="s">
        <v>30</v>
      </c>
      <c r="C28" t="s">
        <v>112</v>
      </c>
      <c r="D28" t="s">
        <v>28</v>
      </c>
      <c r="E28" t="s">
        <v>35</v>
      </c>
      <c r="F28" s="5">
        <f t="shared" si="0"/>
        <v>0.35369999999999996</v>
      </c>
      <c r="G28" s="5">
        <f t="shared" si="1"/>
        <v>0.40429999999999999</v>
      </c>
      <c r="H28" s="5">
        <f t="shared" si="2"/>
        <v>0.49020000000000002</v>
      </c>
      <c r="I28" s="5">
        <f t="shared" si="3"/>
        <v>0.56689999999999996</v>
      </c>
    </row>
    <row r="29" spans="2:9" x14ac:dyDescent="0.3">
      <c r="B29" t="s">
        <v>30</v>
      </c>
      <c r="C29" t="s">
        <v>114</v>
      </c>
      <c r="D29" t="s">
        <v>28</v>
      </c>
      <c r="E29" t="s">
        <v>31</v>
      </c>
      <c r="F29" s="5">
        <f t="shared" si="0"/>
        <v>0.30959999999999999</v>
      </c>
      <c r="G29" s="5">
        <f t="shared" si="1"/>
        <v>0.36380000000000001</v>
      </c>
      <c r="H29" s="5">
        <f t="shared" si="2"/>
        <v>0.39490000000000003</v>
      </c>
      <c r="I29" s="5">
        <f t="shared" si="3"/>
        <v>0.47889999999999999</v>
      </c>
    </row>
    <row r="30" spans="2:9" x14ac:dyDescent="0.3">
      <c r="B30" t="s">
        <v>30</v>
      </c>
      <c r="C30" t="s">
        <v>114</v>
      </c>
      <c r="D30" t="s">
        <v>28</v>
      </c>
      <c r="E30" t="s">
        <v>39</v>
      </c>
      <c r="F30" s="5">
        <f t="shared" si="0"/>
        <v>0.16969999999999999</v>
      </c>
      <c r="G30" s="5">
        <f t="shared" si="1"/>
        <v>0.2009</v>
      </c>
      <c r="H30" s="5">
        <f t="shared" si="2"/>
        <v>0.29380000000000001</v>
      </c>
      <c r="I30" s="5">
        <f t="shared" si="3"/>
        <v>0.35249999999999998</v>
      </c>
    </row>
    <row r="31" spans="2:9" x14ac:dyDescent="0.3">
      <c r="B31" t="s">
        <v>30</v>
      </c>
      <c r="C31" t="s">
        <v>114</v>
      </c>
      <c r="D31" t="s">
        <v>28</v>
      </c>
      <c r="E31" t="s">
        <v>35</v>
      </c>
      <c r="F31" s="5">
        <f t="shared" si="0"/>
        <v>0.14419999999999999</v>
      </c>
      <c r="G31" s="5">
        <f t="shared" si="1"/>
        <v>0.16670000000000001</v>
      </c>
      <c r="H31" s="5">
        <f t="shared" si="2"/>
        <v>0.27379999999999999</v>
      </c>
      <c r="I31" s="5">
        <f t="shared" si="3"/>
        <v>0.32329999999999998</v>
      </c>
    </row>
    <row r="36" spans="5:9" x14ac:dyDescent="0.3">
      <c r="E36" t="s">
        <v>109</v>
      </c>
      <c r="F36" t="s">
        <v>43</v>
      </c>
      <c r="G36" t="s">
        <v>47</v>
      </c>
      <c r="H36" t="s">
        <v>45</v>
      </c>
      <c r="I36" t="s">
        <v>49</v>
      </c>
    </row>
    <row r="37" spans="5:9" x14ac:dyDescent="0.3">
      <c r="E37" t="s">
        <v>107</v>
      </c>
      <c r="F37" s="6">
        <f>F21-F23</f>
        <v>0.2601</v>
      </c>
      <c r="G37" s="6">
        <f>G21-G23</f>
        <v>0.30849999999999989</v>
      </c>
      <c r="H37" s="6">
        <f t="shared" ref="G37:I37" si="4">H21-H23</f>
        <v>0.24649999999999994</v>
      </c>
      <c r="I37" s="6">
        <f t="shared" si="4"/>
        <v>0.21409999999999996</v>
      </c>
    </row>
  </sheetData>
  <sortState xmlns:xlrd2="http://schemas.microsoft.com/office/spreadsheetml/2017/richdata2" ref="A2:I14">
    <sortCondition descending="1" ref="I2:I14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tab_evoluation</vt:lpstr>
      <vt:lpstr>tab_calculated_metric</vt:lpstr>
      <vt:lpstr>duração</vt:lpstr>
      <vt:lpstr>desempenho</vt:lpstr>
      <vt:lpstr>Duração média</vt:lpstr>
      <vt:lpstr>Desempenho médio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Pacheco</dc:creator>
  <cp:lastModifiedBy>Leonardo Pacheco</cp:lastModifiedBy>
  <dcterms:created xsi:type="dcterms:W3CDTF">2022-07-19T13:17:13Z</dcterms:created>
  <dcterms:modified xsi:type="dcterms:W3CDTF">2022-07-19T16:27:05Z</dcterms:modified>
</cp:coreProperties>
</file>