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2.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eona\Documents\GitHub\ind-ir\docs\explanation\"/>
    </mc:Choice>
  </mc:AlternateContent>
  <xr:revisionPtr revIDLastSave="0" documentId="13_ncr:1_{EB732BFD-BB0C-4E58-8D5B-C8D9EC084D09}" xr6:coauthVersionLast="47" xr6:coauthVersionMax="47" xr10:uidLastSave="{00000000-0000-0000-0000-000000000000}"/>
  <bookViews>
    <workbookView xWindow="-28920" yWindow="-15" windowWidth="29040" windowHeight="16440" tabRatio="916" activeTab="6" xr2:uid="{BF1A5944-88C4-44F0-AA41-0038DECDCCDF}"/>
  </bookViews>
  <sheets>
    <sheet name="Queries - a partir do log" sheetId="1" r:id="rId1"/>
    <sheet name="Queries - a partir de LLM" sheetId="2" r:id="rId2"/>
    <sheet name="Processo - Queries" sheetId="3" r:id="rId3"/>
    <sheet name="Processo - QRELS" sheetId="4" r:id="rId4"/>
    <sheet name="Resultados Busca" sheetId="5" r:id="rId5"/>
    <sheet name="Estatística de avaliações" sheetId="6" r:id="rId6"/>
    <sheet name="Reencontro de enunciados" sheetId="7" r:id="rId7"/>
    <sheet name="Comparação com a pesquisa" sheetId="8" r:id="rId8"/>
    <sheet name="Pipeline final de busca"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0" i="9" l="1"/>
  <c r="A115" i="9"/>
  <c r="A28" i="9"/>
  <c r="A121"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27" i="9"/>
  <c r="A26" i="9"/>
  <c r="A25" i="9"/>
  <c r="A24" i="9"/>
  <c r="A23" i="9"/>
  <c r="A22" i="9"/>
  <c r="A21" i="9"/>
  <c r="A20" i="9"/>
  <c r="A19" i="9"/>
  <c r="A18" i="9"/>
  <c r="A17" i="9"/>
  <c r="A16" i="9"/>
  <c r="A15" i="9"/>
  <c r="A14" i="9"/>
  <c r="A13" i="9"/>
  <c r="A12" i="9"/>
  <c r="A11" i="9"/>
  <c r="A10" i="9"/>
  <c r="A9" i="9"/>
  <c r="A8" i="9"/>
  <c r="A7" i="9"/>
  <c r="A6" i="9"/>
  <c r="A5" i="9"/>
  <c r="A4" i="9"/>
  <c r="A3" i="9"/>
  <c r="A2" i="9"/>
  <c r="A65" i="9"/>
  <c r="A66" i="9"/>
  <c r="A67" i="9"/>
  <c r="A68" i="9"/>
  <c r="A69" i="9"/>
  <c r="A70" i="9"/>
  <c r="A71" i="9"/>
  <c r="A72" i="9"/>
  <c r="A73" i="9"/>
  <c r="A74" i="9"/>
  <c r="A75" i="9"/>
  <c r="A76" i="9"/>
  <c r="A77" i="9"/>
  <c r="A78" i="9"/>
  <c r="A79" i="9"/>
  <c r="A80" i="9"/>
  <c r="A81" i="9"/>
  <c r="A82" i="9"/>
  <c r="A83" i="9"/>
  <c r="A84" i="9"/>
  <c r="A85"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86" i="9"/>
  <c r="F155" i="6" l="1"/>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I108" i="8"/>
  <c r="J108" i="8"/>
  <c r="K108" i="8"/>
  <c r="L108" i="8"/>
  <c r="M108" i="8"/>
  <c r="N108" i="8"/>
  <c r="I109" i="8"/>
  <c r="J109" i="8"/>
  <c r="K109" i="8"/>
  <c r="L109" i="8"/>
  <c r="M109" i="8"/>
  <c r="N109" i="8"/>
  <c r="I110" i="8"/>
  <c r="J110" i="8"/>
  <c r="K110" i="8"/>
  <c r="L110" i="8"/>
  <c r="M110" i="8"/>
  <c r="N110" i="8"/>
  <c r="C108" i="8"/>
  <c r="D108" i="8"/>
  <c r="E108" i="8"/>
  <c r="F108" i="8"/>
  <c r="G108" i="8"/>
  <c r="H108" i="8"/>
  <c r="C109" i="8"/>
  <c r="D109" i="8"/>
  <c r="E109" i="8"/>
  <c r="F109" i="8"/>
  <c r="G109" i="8"/>
  <c r="H109" i="8"/>
  <c r="C110" i="8"/>
  <c r="D110" i="8"/>
  <c r="E110" i="8"/>
  <c r="F110" i="8"/>
  <c r="G110" i="8"/>
  <c r="H110" i="8"/>
  <c r="B110" i="8"/>
  <c r="B109" i="8"/>
  <c r="B108" i="8"/>
  <c r="N107" i="8"/>
  <c r="M107" i="8"/>
  <c r="L107" i="8"/>
  <c r="K107" i="8"/>
  <c r="J107" i="8"/>
  <c r="I107" i="8"/>
  <c r="I3" i="8"/>
  <c r="J3" i="8"/>
  <c r="K3" i="8"/>
  <c r="L3" i="8"/>
  <c r="M3" i="8"/>
  <c r="N3" i="8"/>
  <c r="I4" i="8"/>
  <c r="J4" i="8"/>
  <c r="K4" i="8"/>
  <c r="L4" i="8"/>
  <c r="M4" i="8"/>
  <c r="N4" i="8"/>
  <c r="I5" i="8"/>
  <c r="J5" i="8"/>
  <c r="K5" i="8"/>
  <c r="L5" i="8"/>
  <c r="M5" i="8"/>
  <c r="N5" i="8"/>
  <c r="I6" i="8"/>
  <c r="J6" i="8"/>
  <c r="K6" i="8"/>
  <c r="L6" i="8"/>
  <c r="M6" i="8"/>
  <c r="N6" i="8"/>
  <c r="I7" i="8"/>
  <c r="J7" i="8"/>
  <c r="K7" i="8"/>
  <c r="L7" i="8"/>
  <c r="M7" i="8"/>
  <c r="N7" i="8"/>
  <c r="I8" i="8"/>
  <c r="J8" i="8"/>
  <c r="K8" i="8"/>
  <c r="L8" i="8"/>
  <c r="M8" i="8"/>
  <c r="N8" i="8"/>
  <c r="I9" i="8"/>
  <c r="J9" i="8"/>
  <c r="K9" i="8"/>
  <c r="L9" i="8"/>
  <c r="M9" i="8"/>
  <c r="N9" i="8"/>
  <c r="I10" i="8"/>
  <c r="J10" i="8"/>
  <c r="K10" i="8"/>
  <c r="L10" i="8"/>
  <c r="M10" i="8"/>
  <c r="N10" i="8"/>
  <c r="I11" i="8"/>
  <c r="J11" i="8"/>
  <c r="K11" i="8"/>
  <c r="L11" i="8"/>
  <c r="M11" i="8"/>
  <c r="N11" i="8"/>
  <c r="I12" i="8"/>
  <c r="J12" i="8"/>
  <c r="K12" i="8"/>
  <c r="L12" i="8"/>
  <c r="M12" i="8"/>
  <c r="N12" i="8"/>
  <c r="I13" i="8"/>
  <c r="J13" i="8"/>
  <c r="K13" i="8"/>
  <c r="L13" i="8"/>
  <c r="M13" i="8"/>
  <c r="N13" i="8"/>
  <c r="I14" i="8"/>
  <c r="J14" i="8"/>
  <c r="K14" i="8"/>
  <c r="L14" i="8"/>
  <c r="M14" i="8"/>
  <c r="N14" i="8"/>
  <c r="I15" i="8"/>
  <c r="J15" i="8"/>
  <c r="K15" i="8"/>
  <c r="L15" i="8"/>
  <c r="M15" i="8"/>
  <c r="N15" i="8"/>
  <c r="I16" i="8"/>
  <c r="J16" i="8"/>
  <c r="K16" i="8"/>
  <c r="L16" i="8"/>
  <c r="M16" i="8"/>
  <c r="N16" i="8"/>
  <c r="I17" i="8"/>
  <c r="J17" i="8"/>
  <c r="K17" i="8"/>
  <c r="L17" i="8"/>
  <c r="M17" i="8"/>
  <c r="N17" i="8"/>
  <c r="I18" i="8"/>
  <c r="J18" i="8"/>
  <c r="K18" i="8"/>
  <c r="L18" i="8"/>
  <c r="M18" i="8"/>
  <c r="N18" i="8"/>
  <c r="I19" i="8"/>
  <c r="J19" i="8"/>
  <c r="K19" i="8"/>
  <c r="L19" i="8"/>
  <c r="M19" i="8"/>
  <c r="N19" i="8"/>
  <c r="I20" i="8"/>
  <c r="J20" i="8"/>
  <c r="K20" i="8"/>
  <c r="L20" i="8"/>
  <c r="M20" i="8"/>
  <c r="N20" i="8"/>
  <c r="I21" i="8"/>
  <c r="J21" i="8"/>
  <c r="K21" i="8"/>
  <c r="L21" i="8"/>
  <c r="M21" i="8"/>
  <c r="N21" i="8"/>
  <c r="I22" i="8"/>
  <c r="J22" i="8"/>
  <c r="K22" i="8"/>
  <c r="L22" i="8"/>
  <c r="M22" i="8"/>
  <c r="N22" i="8"/>
  <c r="I23" i="8"/>
  <c r="J23" i="8"/>
  <c r="K23" i="8"/>
  <c r="L23" i="8"/>
  <c r="M23" i="8"/>
  <c r="N23" i="8"/>
  <c r="I24" i="8"/>
  <c r="J24" i="8"/>
  <c r="K24" i="8"/>
  <c r="L24" i="8"/>
  <c r="M24" i="8"/>
  <c r="N24" i="8"/>
  <c r="I25" i="8"/>
  <c r="J25" i="8"/>
  <c r="K25" i="8"/>
  <c r="L25" i="8"/>
  <c r="M25" i="8"/>
  <c r="N25" i="8"/>
  <c r="I26" i="8"/>
  <c r="J26" i="8"/>
  <c r="K26" i="8"/>
  <c r="L26" i="8"/>
  <c r="M26" i="8"/>
  <c r="N26" i="8"/>
  <c r="I27" i="8"/>
  <c r="J27" i="8"/>
  <c r="K27" i="8"/>
  <c r="L27" i="8"/>
  <c r="M27" i="8"/>
  <c r="N27" i="8"/>
  <c r="I28" i="8"/>
  <c r="J28" i="8"/>
  <c r="K28" i="8"/>
  <c r="L28" i="8"/>
  <c r="M28" i="8"/>
  <c r="N28" i="8"/>
  <c r="I29" i="8"/>
  <c r="J29" i="8"/>
  <c r="K29" i="8"/>
  <c r="L29" i="8"/>
  <c r="M29" i="8"/>
  <c r="N29" i="8"/>
  <c r="I30" i="8"/>
  <c r="J30" i="8"/>
  <c r="K30" i="8"/>
  <c r="L30" i="8"/>
  <c r="M30" i="8"/>
  <c r="N30" i="8"/>
  <c r="I31" i="8"/>
  <c r="J31" i="8"/>
  <c r="K31" i="8"/>
  <c r="L31" i="8"/>
  <c r="M31" i="8"/>
  <c r="N31" i="8"/>
  <c r="I32" i="8"/>
  <c r="J32" i="8"/>
  <c r="K32" i="8"/>
  <c r="L32" i="8"/>
  <c r="M32" i="8"/>
  <c r="N32" i="8"/>
  <c r="I33" i="8"/>
  <c r="J33" i="8"/>
  <c r="K33" i="8"/>
  <c r="L33" i="8"/>
  <c r="M33" i="8"/>
  <c r="N33" i="8"/>
  <c r="I34" i="8"/>
  <c r="J34" i="8"/>
  <c r="K34" i="8"/>
  <c r="L34" i="8"/>
  <c r="M34" i="8"/>
  <c r="N34" i="8"/>
  <c r="I35" i="8"/>
  <c r="J35" i="8"/>
  <c r="K35" i="8"/>
  <c r="L35" i="8"/>
  <c r="M35" i="8"/>
  <c r="N35" i="8"/>
  <c r="I36" i="8"/>
  <c r="J36" i="8"/>
  <c r="K36" i="8"/>
  <c r="L36" i="8"/>
  <c r="M36" i="8"/>
  <c r="N36" i="8"/>
  <c r="I37" i="8"/>
  <c r="J37" i="8"/>
  <c r="K37" i="8"/>
  <c r="L37" i="8"/>
  <c r="M37" i="8"/>
  <c r="N37" i="8"/>
  <c r="I38" i="8"/>
  <c r="J38" i="8"/>
  <c r="K38" i="8"/>
  <c r="L38" i="8"/>
  <c r="M38" i="8"/>
  <c r="N38" i="8"/>
  <c r="I39" i="8"/>
  <c r="J39" i="8"/>
  <c r="K39" i="8"/>
  <c r="L39" i="8"/>
  <c r="M39" i="8"/>
  <c r="N39" i="8"/>
  <c r="I40" i="8"/>
  <c r="J40" i="8"/>
  <c r="K40" i="8"/>
  <c r="L40" i="8"/>
  <c r="M40" i="8"/>
  <c r="N40" i="8"/>
  <c r="I41" i="8"/>
  <c r="J41" i="8"/>
  <c r="K41" i="8"/>
  <c r="L41" i="8"/>
  <c r="M41" i="8"/>
  <c r="N41" i="8"/>
  <c r="I42" i="8"/>
  <c r="J42" i="8"/>
  <c r="K42" i="8"/>
  <c r="L42" i="8"/>
  <c r="M42" i="8"/>
  <c r="N42" i="8"/>
  <c r="I43" i="8"/>
  <c r="J43" i="8"/>
  <c r="K43" i="8"/>
  <c r="L43" i="8"/>
  <c r="M43" i="8"/>
  <c r="N43" i="8"/>
  <c r="I44" i="8"/>
  <c r="J44" i="8"/>
  <c r="K44" i="8"/>
  <c r="L44" i="8"/>
  <c r="M44" i="8"/>
  <c r="N44" i="8"/>
  <c r="I45" i="8"/>
  <c r="J45" i="8"/>
  <c r="K45" i="8"/>
  <c r="L45" i="8"/>
  <c r="M45" i="8"/>
  <c r="N45" i="8"/>
  <c r="I46" i="8"/>
  <c r="J46" i="8"/>
  <c r="K46" i="8"/>
  <c r="L46" i="8"/>
  <c r="M46" i="8"/>
  <c r="N46" i="8"/>
  <c r="I47" i="8"/>
  <c r="J47" i="8"/>
  <c r="K47" i="8"/>
  <c r="L47" i="8"/>
  <c r="M47" i="8"/>
  <c r="N47" i="8"/>
  <c r="I48" i="8"/>
  <c r="J48" i="8"/>
  <c r="K48" i="8"/>
  <c r="L48" i="8"/>
  <c r="M48" i="8"/>
  <c r="N48" i="8"/>
  <c r="I49" i="8"/>
  <c r="J49" i="8"/>
  <c r="K49" i="8"/>
  <c r="L49" i="8"/>
  <c r="M49" i="8"/>
  <c r="N49" i="8"/>
  <c r="I50" i="8"/>
  <c r="J50" i="8"/>
  <c r="K50" i="8"/>
  <c r="L50" i="8"/>
  <c r="M50" i="8"/>
  <c r="N50" i="8"/>
  <c r="I51" i="8"/>
  <c r="J51" i="8"/>
  <c r="K51" i="8"/>
  <c r="L51" i="8"/>
  <c r="M51" i="8"/>
  <c r="N51" i="8"/>
  <c r="I52" i="8"/>
  <c r="J52" i="8"/>
  <c r="K52" i="8"/>
  <c r="L52" i="8"/>
  <c r="M52" i="8"/>
  <c r="N52" i="8"/>
  <c r="I53" i="8"/>
  <c r="J53" i="8"/>
  <c r="K53" i="8"/>
  <c r="L53" i="8"/>
  <c r="M53" i="8"/>
  <c r="N53" i="8"/>
  <c r="I54" i="8"/>
  <c r="J54" i="8"/>
  <c r="K54" i="8"/>
  <c r="L54" i="8"/>
  <c r="M54" i="8"/>
  <c r="N54" i="8"/>
  <c r="I55" i="8"/>
  <c r="J55" i="8"/>
  <c r="K55" i="8"/>
  <c r="L55" i="8"/>
  <c r="M55" i="8"/>
  <c r="N55" i="8"/>
  <c r="I56" i="8"/>
  <c r="J56" i="8"/>
  <c r="K56" i="8"/>
  <c r="L56" i="8"/>
  <c r="M56" i="8"/>
  <c r="N56" i="8"/>
  <c r="I57" i="8"/>
  <c r="J57" i="8"/>
  <c r="K57" i="8"/>
  <c r="L57" i="8"/>
  <c r="M57" i="8"/>
  <c r="N57" i="8"/>
  <c r="I58" i="8"/>
  <c r="J58" i="8"/>
  <c r="K58" i="8"/>
  <c r="L58" i="8"/>
  <c r="M58" i="8"/>
  <c r="N58" i="8"/>
  <c r="I59" i="8"/>
  <c r="J59" i="8"/>
  <c r="K59" i="8"/>
  <c r="L59" i="8"/>
  <c r="M59" i="8"/>
  <c r="N59" i="8"/>
  <c r="I60" i="8"/>
  <c r="J60" i="8"/>
  <c r="K60" i="8"/>
  <c r="L60" i="8"/>
  <c r="M60" i="8"/>
  <c r="N60" i="8"/>
  <c r="I61" i="8"/>
  <c r="J61" i="8"/>
  <c r="K61" i="8"/>
  <c r="L61" i="8"/>
  <c r="M61" i="8"/>
  <c r="N61" i="8"/>
  <c r="I62" i="8"/>
  <c r="J62" i="8"/>
  <c r="K62" i="8"/>
  <c r="L62" i="8"/>
  <c r="M62" i="8"/>
  <c r="N62" i="8"/>
  <c r="I63" i="8"/>
  <c r="J63" i="8"/>
  <c r="K63" i="8"/>
  <c r="L63" i="8"/>
  <c r="M63" i="8"/>
  <c r="N63" i="8"/>
  <c r="I64" i="8"/>
  <c r="J64" i="8"/>
  <c r="K64" i="8"/>
  <c r="L64" i="8"/>
  <c r="M64" i="8"/>
  <c r="N64" i="8"/>
  <c r="I65" i="8"/>
  <c r="J65" i="8"/>
  <c r="K65" i="8"/>
  <c r="L65" i="8"/>
  <c r="M65" i="8"/>
  <c r="N65" i="8"/>
  <c r="I66" i="8"/>
  <c r="J66" i="8"/>
  <c r="K66" i="8"/>
  <c r="L66" i="8"/>
  <c r="M66" i="8"/>
  <c r="N66" i="8"/>
  <c r="I67" i="8"/>
  <c r="J67" i="8"/>
  <c r="K67" i="8"/>
  <c r="L67" i="8"/>
  <c r="M67" i="8"/>
  <c r="N67" i="8"/>
  <c r="I68" i="8"/>
  <c r="J68" i="8"/>
  <c r="K68" i="8"/>
  <c r="L68" i="8"/>
  <c r="M68" i="8"/>
  <c r="N68" i="8"/>
  <c r="I69" i="8"/>
  <c r="J69" i="8"/>
  <c r="K69" i="8"/>
  <c r="L69" i="8"/>
  <c r="M69" i="8"/>
  <c r="N69" i="8"/>
  <c r="I70" i="8"/>
  <c r="J70" i="8"/>
  <c r="K70" i="8"/>
  <c r="L70" i="8"/>
  <c r="M70" i="8"/>
  <c r="N70" i="8"/>
  <c r="I71" i="8"/>
  <c r="J71" i="8"/>
  <c r="K71" i="8"/>
  <c r="L71" i="8"/>
  <c r="M71" i="8"/>
  <c r="N71" i="8"/>
  <c r="I72" i="8"/>
  <c r="J72" i="8"/>
  <c r="K72" i="8"/>
  <c r="L72" i="8"/>
  <c r="M72" i="8"/>
  <c r="N72" i="8"/>
  <c r="I73" i="8"/>
  <c r="J73" i="8"/>
  <c r="K73" i="8"/>
  <c r="L73" i="8"/>
  <c r="M73" i="8"/>
  <c r="N73" i="8"/>
  <c r="I74" i="8"/>
  <c r="J74" i="8"/>
  <c r="K74" i="8"/>
  <c r="L74" i="8"/>
  <c r="M74" i="8"/>
  <c r="N74" i="8"/>
  <c r="I75" i="8"/>
  <c r="J75" i="8"/>
  <c r="K75" i="8"/>
  <c r="L75" i="8"/>
  <c r="M75" i="8"/>
  <c r="N75" i="8"/>
  <c r="I76" i="8"/>
  <c r="J76" i="8"/>
  <c r="K76" i="8"/>
  <c r="L76" i="8"/>
  <c r="M76" i="8"/>
  <c r="N76" i="8"/>
  <c r="I77" i="8"/>
  <c r="J77" i="8"/>
  <c r="K77" i="8"/>
  <c r="L77" i="8"/>
  <c r="M77" i="8"/>
  <c r="N77" i="8"/>
  <c r="I78" i="8"/>
  <c r="J78" i="8"/>
  <c r="K78" i="8"/>
  <c r="L78" i="8"/>
  <c r="M78" i="8"/>
  <c r="N78" i="8"/>
  <c r="I79" i="8"/>
  <c r="J79" i="8"/>
  <c r="K79" i="8"/>
  <c r="L79" i="8"/>
  <c r="M79" i="8"/>
  <c r="N79" i="8"/>
  <c r="I80" i="8"/>
  <c r="J80" i="8"/>
  <c r="K80" i="8"/>
  <c r="L80" i="8"/>
  <c r="M80" i="8"/>
  <c r="N80" i="8"/>
  <c r="I81" i="8"/>
  <c r="J81" i="8"/>
  <c r="K81" i="8"/>
  <c r="L81" i="8"/>
  <c r="M81" i="8"/>
  <c r="N81" i="8"/>
  <c r="I82" i="8"/>
  <c r="J82" i="8"/>
  <c r="K82" i="8"/>
  <c r="L82" i="8"/>
  <c r="M82" i="8"/>
  <c r="N82" i="8"/>
  <c r="I83" i="8"/>
  <c r="J83" i="8"/>
  <c r="K83" i="8"/>
  <c r="L83" i="8"/>
  <c r="M83" i="8"/>
  <c r="N83" i="8"/>
  <c r="I84" i="8"/>
  <c r="J84" i="8"/>
  <c r="K84" i="8"/>
  <c r="L84" i="8"/>
  <c r="M84" i="8"/>
  <c r="N84" i="8"/>
  <c r="I85" i="8"/>
  <c r="J85" i="8"/>
  <c r="K85" i="8"/>
  <c r="L85" i="8"/>
  <c r="M85" i="8"/>
  <c r="N85" i="8"/>
  <c r="I86" i="8"/>
  <c r="J86" i="8"/>
  <c r="K86" i="8"/>
  <c r="L86" i="8"/>
  <c r="M86" i="8"/>
  <c r="N86" i="8"/>
  <c r="I87" i="8"/>
  <c r="J87" i="8"/>
  <c r="K87" i="8"/>
  <c r="L87" i="8"/>
  <c r="M87" i="8"/>
  <c r="N87" i="8"/>
  <c r="I88" i="8"/>
  <c r="J88" i="8"/>
  <c r="K88" i="8"/>
  <c r="L88" i="8"/>
  <c r="M88" i="8"/>
  <c r="N88" i="8"/>
  <c r="I89" i="8"/>
  <c r="J89" i="8"/>
  <c r="K89" i="8"/>
  <c r="L89" i="8"/>
  <c r="M89" i="8"/>
  <c r="N89" i="8"/>
  <c r="I90" i="8"/>
  <c r="J90" i="8"/>
  <c r="K90" i="8"/>
  <c r="L90" i="8"/>
  <c r="M90" i="8"/>
  <c r="N90" i="8"/>
  <c r="I91" i="8"/>
  <c r="J91" i="8"/>
  <c r="K91" i="8"/>
  <c r="L91" i="8"/>
  <c r="M91" i="8"/>
  <c r="N91" i="8"/>
  <c r="I92" i="8"/>
  <c r="J92" i="8"/>
  <c r="K92" i="8"/>
  <c r="L92" i="8"/>
  <c r="M92" i="8"/>
  <c r="N92" i="8"/>
  <c r="I93" i="8"/>
  <c r="J93" i="8"/>
  <c r="K93" i="8"/>
  <c r="L93" i="8"/>
  <c r="M93" i="8"/>
  <c r="N93" i="8"/>
  <c r="I94" i="8"/>
  <c r="J94" i="8"/>
  <c r="K94" i="8"/>
  <c r="L94" i="8"/>
  <c r="M94" i="8"/>
  <c r="N94" i="8"/>
  <c r="I95" i="8"/>
  <c r="J95" i="8"/>
  <c r="K95" i="8"/>
  <c r="L95" i="8"/>
  <c r="M95" i="8"/>
  <c r="N95" i="8"/>
  <c r="I96" i="8"/>
  <c r="J96" i="8"/>
  <c r="K96" i="8"/>
  <c r="L96" i="8"/>
  <c r="M96" i="8"/>
  <c r="N96" i="8"/>
  <c r="I97" i="8"/>
  <c r="J97" i="8"/>
  <c r="K97" i="8"/>
  <c r="L97" i="8"/>
  <c r="M97" i="8"/>
  <c r="N97" i="8"/>
  <c r="I98" i="8"/>
  <c r="J98" i="8"/>
  <c r="K98" i="8"/>
  <c r="L98" i="8"/>
  <c r="M98" i="8"/>
  <c r="N98" i="8"/>
  <c r="I99" i="8"/>
  <c r="J99" i="8"/>
  <c r="K99" i="8"/>
  <c r="L99" i="8"/>
  <c r="M99" i="8"/>
  <c r="N99" i="8"/>
  <c r="I100" i="8"/>
  <c r="J100" i="8"/>
  <c r="K100" i="8"/>
  <c r="L100" i="8"/>
  <c r="M100" i="8"/>
  <c r="N100" i="8"/>
  <c r="I101" i="8"/>
  <c r="J101" i="8"/>
  <c r="K101" i="8"/>
  <c r="L101" i="8"/>
  <c r="M101" i="8"/>
  <c r="N101" i="8"/>
  <c r="I102" i="8"/>
  <c r="J102" i="8"/>
  <c r="K102" i="8"/>
  <c r="L102" i="8"/>
  <c r="M102" i="8"/>
  <c r="N102" i="8"/>
  <c r="I103" i="8"/>
  <c r="J103" i="8"/>
  <c r="K103" i="8"/>
  <c r="L103" i="8"/>
  <c r="M103" i="8"/>
  <c r="N103" i="8"/>
  <c r="I104" i="8"/>
  <c r="J104" i="8"/>
  <c r="K104" i="8"/>
  <c r="L104" i="8"/>
  <c r="M104" i="8"/>
  <c r="N104" i="8"/>
  <c r="I105" i="8"/>
  <c r="J105" i="8"/>
  <c r="K105" i="8"/>
  <c r="L105" i="8"/>
  <c r="M105" i="8"/>
  <c r="N105" i="8"/>
  <c r="I106" i="8"/>
  <c r="J106" i="8"/>
  <c r="K106" i="8"/>
  <c r="L106" i="8"/>
  <c r="M106" i="8"/>
  <c r="N106" i="8"/>
  <c r="J2" i="8"/>
  <c r="K2" i="8"/>
  <c r="L2" i="8"/>
  <c r="M2" i="8"/>
  <c r="N2" i="8"/>
  <c r="I2" i="8"/>
  <c r="G107" i="8"/>
  <c r="E107" i="8"/>
  <c r="D107" i="8"/>
  <c r="C107" i="8"/>
  <c r="F107" i="8"/>
  <c r="H107" i="8"/>
  <c r="B107" i="8"/>
  <c r="B154" i="6"/>
  <c r="B153" i="6"/>
  <c r="B152" i="6"/>
  <c r="C154" i="6"/>
  <c r="C153" i="6"/>
  <c r="C152" i="6"/>
  <c r="D154" i="6"/>
  <c r="D153" i="6"/>
  <c r="D152" i="6"/>
  <c r="E154" i="6"/>
  <c r="E153" i="6"/>
  <c r="E152" i="6"/>
  <c r="D58" i="2"/>
  <c r="E58" i="2"/>
  <c r="E4" i="2"/>
  <c r="D26" i="2"/>
  <c r="D24" i="2"/>
  <c r="D25" i="2"/>
  <c r="D19" i="2"/>
  <c r="D21" i="2"/>
  <c r="D22" i="2" s="1"/>
  <c r="D15" i="2"/>
  <c r="D16" i="2" s="1"/>
  <c r="D17" i="2" s="1"/>
  <c r="D6" i="2"/>
  <c r="D7" i="2" s="1"/>
  <c r="D8" i="2" s="1"/>
  <c r="D9" i="2" s="1"/>
  <c r="D10" i="2" s="1"/>
  <c r="D11" i="2" s="1"/>
  <c r="D12" i="2" s="1"/>
  <c r="D13" i="2" s="1"/>
  <c r="D14" i="2" s="1"/>
  <c r="D5" i="2"/>
  <c r="D4" i="2"/>
  <c r="C58" i="2"/>
  <c r="B58" i="2"/>
  <c r="A58" i="2"/>
  <c r="E155" i="6" l="1"/>
  <c r="B155" i="6"/>
  <c r="C155" i="6"/>
  <c r="D155" i="6"/>
  <c r="E5" i="2"/>
  <c r="E6" i="2" s="1"/>
  <c r="E7" i="2" s="1"/>
  <c r="E8" i="2" s="1"/>
  <c r="E9" i="2" s="1"/>
  <c r="E10" i="2" s="1"/>
  <c r="E11" i="2" s="1"/>
  <c r="E12" i="2" s="1"/>
  <c r="E13" i="2" s="1"/>
  <c r="E14" i="2" s="1"/>
  <c r="E15" i="2" s="1"/>
  <c r="E16" i="2" s="1"/>
  <c r="E17" i="2" s="1"/>
  <c r="E19" i="2" s="1"/>
  <c r="E21" i="2" s="1"/>
  <c r="E22" i="2" s="1"/>
  <c r="E24" i="2" s="1"/>
  <c r="E25" i="2" s="1"/>
  <c r="E26" i="2" s="1"/>
  <c r="E28" i="2" s="1"/>
  <c r="E29" i="2" s="1"/>
  <c r="E30" i="2" s="1"/>
  <c r="E31" i="2" s="1"/>
  <c r="E32" i="2" s="1"/>
  <c r="E33" i="2" s="1"/>
  <c r="E34" i="2" s="1"/>
  <c r="E35"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D28" i="2"/>
  <c r="D29" i="2" l="1"/>
  <c r="D30" i="2" s="1"/>
  <c r="D31" i="2" s="1"/>
  <c r="D32" i="2" s="1"/>
  <c r="D33" i="2" s="1"/>
  <c r="D34" i="2" s="1"/>
  <c r="D35"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alcChain>
</file>

<file path=xl/sharedStrings.xml><?xml version="1.0" encoding="utf-8"?>
<sst xmlns="http://schemas.openxmlformats.org/spreadsheetml/2006/main" count="1031" uniqueCount="307">
  <si>
    <t>técnica e preço</t>
  </si>
  <si>
    <t>restos a pagar</t>
  </si>
  <si>
    <t>aditivo a contrato</t>
  </si>
  <si>
    <t>adesão a ata de registro de preços</t>
  </si>
  <si>
    <t>sobrepreço e superfaturamento</t>
  </si>
  <si>
    <t>restrição a competitividade</t>
  </si>
  <si>
    <t>acréscimos e supressões</t>
  </si>
  <si>
    <t>obras e serviços de engenharia</t>
  </si>
  <si>
    <t>fiscalizacao de contratos</t>
  </si>
  <si>
    <t>diarias e passagen</t>
  </si>
  <si>
    <t>bens e serviços comuns</t>
  </si>
  <si>
    <t>parcelas de maior relevância e valor significativo</t>
  </si>
  <si>
    <t>despesa sem cobertura contratual</t>
  </si>
  <si>
    <t>decreto-lei 4.657/1942</t>
  </si>
  <si>
    <t>contas e materialidade</t>
  </si>
  <si>
    <t>inexequibilidade e comprovação</t>
  </si>
  <si>
    <t>impedimento de licitar e contratar</t>
  </si>
  <si>
    <t>aditivo e obra</t>
  </si>
  <si>
    <t>fraude a licitacao</t>
  </si>
  <si>
    <t>auditoria interna</t>
  </si>
  <si>
    <t>fracionamento de despesas</t>
  </si>
  <si>
    <t>novo e improrrogável prazo</t>
  </si>
  <si>
    <t>inidoneidade de licitante</t>
  </si>
  <si>
    <t>licitações e contratos</t>
  </si>
  <si>
    <t>exigência de atestado de capacidade</t>
  </si>
  <si>
    <t>contrato com a administração pública</t>
  </si>
  <si>
    <t>inexigibilidade e singularidade</t>
  </si>
  <si>
    <t>mera participação e epp</t>
  </si>
  <si>
    <t>decisão judicial</t>
  </si>
  <si>
    <t>fiscal de contrato</t>
  </si>
  <si>
    <t>medida cautelar</t>
  </si>
  <si>
    <t>é possível a aplicação concomitante</t>
  </si>
  <si>
    <t>reajuste de contrato</t>
  </si>
  <si>
    <t>publicidade e concurso público</t>
  </si>
  <si>
    <t>falecimento e multa</t>
  </si>
  <si>
    <t>independência das instâncias</t>
  </si>
  <si>
    <t>planejamento estratégico</t>
  </si>
  <si>
    <t>sistema s e licitação</t>
  </si>
  <si>
    <t>citação e validade</t>
  </si>
  <si>
    <t>multa a particulares</t>
  </si>
  <si>
    <t>licitação e preço de mercado</t>
  </si>
  <si>
    <t>edital modificação</t>
  </si>
  <si>
    <t>padronização marca</t>
  </si>
  <si>
    <t>interesse recíproco</t>
  </si>
  <si>
    <t>pesquisa de preços</t>
  </si>
  <si>
    <t>planilha de custos e formação de preços</t>
  </si>
  <si>
    <t>publicidade e propaganda</t>
  </si>
  <si>
    <t>processo seletivo e sistema s</t>
  </si>
  <si>
    <t>modalidade de licitação</t>
  </si>
  <si>
    <t>antecipação de pagamento</t>
  </si>
  <si>
    <t xml:space="preserve">#2845
Em regra, o pregão é a modalidade de licitação adequada para a concessão remunerada de uso de bens públicos, com critério de julgamento pela maior oferta em lances sucessivos. </t>
  </si>
  <si>
    <t>Enunciado de origem</t>
  </si>
  <si>
    <t>Qual é a modalidade de licitação adequada para a concessão remunerada de uso de bens públicos?</t>
  </si>
  <si>
    <t>concessão remunerada de uso de bens públicos modalidade</t>
  </si>
  <si>
    <t>Pesquisa por termos</t>
  </si>
  <si>
    <t>Pesquisa por pergunta</t>
  </si>
  <si>
    <t>#17360
É recomendável a utilização de pregão para a concessão remunerada de uso de bens públicos.</t>
  </si>
  <si>
    <t xml:space="preserve">#106389
Quando o falecimento do responsável ocorre após a apresentação da defesa, considera-se válida a citação e satisfeito o princípio do contraditório e ampla defesa, sem prejuízos à validade do julgamento das contas do falecido. O espólio ou os sucessores, caso tenha havido a partilha, passam a ocupar a posição do de &lt;i&gt;cujus&lt;/i&gt; no processo de tomada de contas especial, respondendo pelo ressarcimento do dano ao erário, de natureza indenizatória, até o limite do patrimônio transferido. As consequências jurídicas sancionatórias, no entanto, são exclusivas do gestor, não se transferindo aos sucessores do falecido dada sua natureza personalíssima. </t>
  </si>
  <si>
    <t>A citação é considerada válida após o falecimento do responsável se a defesa já foi apresentada?</t>
  </si>
  <si>
    <t>citação válida falecimento</t>
  </si>
  <si>
    <t>#48357
Não viola o art. 31, § 2º, da Lei 8.666/1993 o edital da licitação exigir comprovação de patrimônio líquido mínimo pelo licitante, para fins de qualificação econômico-financeira, concomitantemente com previsão de prestação de garantia contratual (art. 56) pelo contratado. Afronta aquele dispositivo legal a exigência simultânea de patrimônio líquido mínimo e de garantia de participação na licitação (art. 31, inciso III) como requisitos de habilitação.</t>
  </si>
  <si>
    <t>A prestação de garantia contratual é permitida juntamente com a exigência de patrimônio líquido mínimo?</t>
  </si>
  <si>
    <t>#19451
A realização de despesas sem cobertura contratual é irregularidade grave, que justifica a aplicação de multa aos responsáveis, bem como julgamento pela irregularidade de suas contas</t>
  </si>
  <si>
    <t>Quais são as consequências para os responsáveis que realizam despesas sem cobertura contratual?</t>
  </si>
  <si>
    <t>garantia contratual patrimônio líquido mínimo</t>
  </si>
  <si>
    <t>despesas sem cobertura contratual multa</t>
  </si>
  <si>
    <t>#18865
É cabível a utilização do pregão para concessões de uso de áreas comerciais em aeroportos, sendo considerada indevida a aplicação da lei de concessões, uma vez que o objeto licitado não é delegação de serviço público.</t>
  </si>
  <si>
    <t>O pregão é adequado para concessões de uso de áreas comerciais em aeroportos?</t>
  </si>
  <si>
    <t>uso de áreas comerciais em aeroportos pregão</t>
  </si>
  <si>
    <t xml:space="preserve">#5714
A cessão das áreas comerciais de centrais públicas de abastecimento de gêneros alimentícios deve observar as normas atinentes à concessão remunerada de uso de bem público, utilizando-se na licitação, preferencialmente, a modalidade pregão eletrônico. </t>
  </si>
  <si>
    <t>Quais normas devem ser observadas na cessão das áreas comerciais de centrais públicas de abastecimento de gêneros alimentícios?</t>
  </si>
  <si>
    <t>cessão das áreas comerciais de centrais públicas de abastecimento de gêneros alimentícios licitação</t>
  </si>
  <si>
    <t xml:space="preserve">#71433
É obrigatório o estabelecimento de parâmetros objetivos para análise da comprovação (atestados de capacidade técnico-operacional) de que a licitante já tenha fornecido bens pertinentes e compatíveis em características, quantidades e prazos com o objeto da licitação (art. 30, inciso II, da Lei 8.666/1993) </t>
  </si>
  <si>
    <t>É necessário exigir ao licitante comprovar que já forneceu bens pertinentes e compatíveis com o objeto da licitação?</t>
  </si>
  <si>
    <t>capacidade bens pertinentes e compatíveis com o objeto da licitação comprovação</t>
  </si>
  <si>
    <t xml:space="preserve">#109695
A extrapolação excepcionalíssima dos limites estabelecidos no art. 65, §§ 1º e 2º, da Lei 8.666/1993 para alterações consensuais qualitativas de contratos de obras e serviços somente é possível se satisfeitas cumulativamente as seguintes exigências estabelecidas na Decisão 215/1999-Plenário: a) não acarretar para a Administração encargos contratuais superiores àqueles oriundos de uma eventual rescisão contratual por razões de interesse público, acrescidos aos custos da elaboração de um novo procedimento licitatório; b) não possibilitar a inexecução contratual, à vista do nível de capacidade técnica e econômico-financeira do contratado; c) decorrer de fatos supervenientes que impliquem dificuldades não previstas ou imprevisíveis por ocasião da contratação inicial; d) não ocasionar a transfiguração do objeto originalmente contratado em outro de natureza e propósito diversos; e) ser necessária para a completa execução do objeto original do contrato, para a otimização do cronograma de execução e para a antecipação dos benefícios sociais e econômicos decorrentes; f) restar demonstrado, na motivação do ato de alteração do contrato, que as consequências da rescisão contratual, seguida de nova licitação e contratação, importariam sacrifício insuportável ao interesse público a ser atendido pela obra ou serviço, inclusive quanto à sua urgência e emergência. </t>
  </si>
  <si>
    <t>É permitido a extrapolar os limites estabelecidos no art. 65, §§ 1º e 2º, da Lei 8.666/1993 para alterações consensuais qualitativas de contratos de obras e serviços?</t>
  </si>
  <si>
    <t>extrapolação dos limites para alterações consensuais qualitativas de contratos de obras e serviços</t>
  </si>
  <si>
    <t>#34672
Caso a aplicação dos recursos transferidos, a vigência do convênio e o fim do prazo para prestação de contas tenham ocorrido na gestão do antecessor, verificada a omissão no dever de prestar contas não cabe imputar débito ao gestor sucessor. Contudo, não se exime o sucessor da responsabilidade de tomar providências judiciais no sentido de recompor o prejuízo e de obter os documentos necessários à prestação de contas e à instauração da tomada de contas especial. A não adoção das medidas necessárias enseja a corresponsabilização do gestor sucessor com aplicação de multa.</t>
  </si>
  <si>
    <t>Qual a responsabilidade do gestor sucessor quando o gestor antecessor omitiu o dever de prestar contas?</t>
  </si>
  <si>
    <t>responsabilidade do gestor sucessor omissão do antecessor</t>
  </si>
  <si>
    <t>Geração de queries para a base JURIS-TCU a partir do log da pesquisa</t>
  </si>
  <si>
    <t>Geração de QRELS para a base JURIS-TCU a partir do log da pesquisa</t>
  </si>
  <si>
    <t>Geração de queries para a base JURIS-TCU por LLM</t>
  </si>
  <si>
    <t>Geração de QRELS para a base JURIS-TCU por LLM</t>
  </si>
  <si>
    <t>#44162
Os serviços técnicos necessários à estruturação de projeto de parceria público-privada relativo à modernização, eficientização, expansão, operação e manutenção da infraestrutura de rede de iluminação pública são, em regra, serviços comuns, licitados na modalidade de pregão.</t>
  </si>
  <si>
    <t>Qual é a modalidade de licitação utilizada para contratar serviços técnicos necessários à estruturação de projeto de parceria público-privada relativo a infraestrutura de rede de iluminação pública?</t>
  </si>
  <si>
    <t>projeto de parceria público-privada modalidade</t>
  </si>
  <si>
    <t>* Prompt utilizado "Elabore até 5 perguntas curtas e diretas que possam ser respondidas a partir do enunciado a seguir: /n/n{texto_enunciado}"</t>
  </si>
  <si>
    <t>#13694
Para fins de habilitação jurídica nas licitações, faz-se necessária a compatibilidade entre o objeto do certame e as atividades previstas no contrato social das empresas licitantes.</t>
  </si>
  <si>
    <t>O que acontece se não houver compatibilidade entre o objeto do certame e as atividades previstas no contrato social da empresa licitante?</t>
  </si>
  <si>
    <t>objeto do certame contrato social licitante</t>
  </si>
  <si>
    <t>#13583
A responsabilidade pela gestão dos recursos do Fundo Municipal de Saúde é do secretário de saúde (art. 9º, inciso III, da Lei 8.080/1990) . Independentemente da participação de outros agentes na prática de determinados atos de administração dos recursos, remanesce para o secretário a responsabilidade primeira pela correta aplicação dos recursos e pelo alcance dos objetivos estabelecidos no Sistema Único de Saúde.</t>
  </si>
  <si>
    <t>Quem é responsável pela gestão dos recursos do Fundo Municipal de Saúde?</t>
  </si>
  <si>
    <t>responsabilidade gestão dos recursos Fundo Municipal de Saúde</t>
  </si>
  <si>
    <t>#31629
Quando da elaboração do orçamento-base da licitação, deve ser realizada ampla pesquisa de mercado para a formação dos preços orçados, utilizando-se de fontes oficiais ou de orçamentos emitidos por, no mínimo, três fornecedores, quando houver, a qual deverá necessariamente estar documentada no processo licitatório.</t>
  </si>
  <si>
    <t>É obrigatória pesquisa de mercado na elaboração do orçamento-base da licitação?</t>
  </si>
  <si>
    <t>pesquisa de mercado orçamento fornecedores</t>
  </si>
  <si>
    <t>#52912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</si>
  <si>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O que fazer para verificar a vantajosidade da adesão à ata?</t>
  </si>
  <si>
    <t>vantajosidade adesão à ata</t>
  </si>
  <si>
    <t>#10089
Como regra geral, para atendimento dos limites definidos no art. 65, §§ 1º e 2º, da Lei 8.666/1993, os acréscimos ou supressões nos montantes dos contratos firmados pelos órgãos e entidades da Administração Pública devem ser considerados de forma isolada, sendo calculados sobre o valor original do contrato, vedada a compensação entre acréscimos e supressões.</t>
  </si>
  <si>
    <t>#134594
As reduções ou supressões de quantitativos decorrentes de alteração contratual devem ser consideradas de forma isolada, ou seja, o conjunto de reduções e o conjunto de acréscimos devem ser sempre calculados sobre o valor original do contrato, aplicando-se a cada um desses conjuntos, individualmente e sem nenhum tipo de compensação entre eles, os limites de alteração estabelecidos no art. 65, § 1º, da Lei 8.666/1993.</t>
  </si>
  <si>
    <t>É permitida a compensação entre acréscimos e supressões nos contratos administrativos?</t>
  </si>
  <si>
    <t>compensação entre acréscimos e supressões contratos administrativos</t>
  </si>
  <si>
    <t>#34132
Em licitações para aquisição de tonalizadores e cartuchos de tinta para impressoras ou outros produtos análogos, a Administração deve evitar a indicação de preferência por marcas, ante a falta de amparo legal, salvo na hipótese em que fique demonstrado tecnicamente que só determinada marca atenderá à necessidade da Administração, situação devidamente justificada e demonstrada no processo.</t>
  </si>
  <si>
    <t>#13633
Não se admite, como regra, a especificação de marca para aquisição de cartuchos para impressoras. No entanto, o Tribunal aceita esse tipo de exigência quando os equipamentos em que os cartuchos serão utilizados estiverem em período de garantia e os termos de garantia previrem que ela somente se aplicará caso os produtos neles utilizados forem originais.</t>
  </si>
  <si>
    <t>A Administração pode indicar preferência por marcas em licitações para aquisição de cartuchos de tinta?</t>
  </si>
  <si>
    <t>marca aquisição cartuchos</t>
  </si>
  <si>
    <t>#13553
Os recursos repassados pela União, no âmbito do Sistema Único de Saúde, aos estados, ao Distrito Federal e aos municípios constituem recursos federais. Estão sujeitos à fiscalização do TCU as ações e os serviços de saúde pagos à conta desses recursos, quer sejam transferidos mediante convênio, quer sejam repassados com base em outro instrumento ou ato legal.</t>
  </si>
  <si>
    <t>O TCU é responsável pela fiscalização das ações e serviços de saúde pagos com recursos repassados pela União no âmbito do Sistema Único de Saúde?</t>
  </si>
  <si>
    <t>SUS recursos União competência do TCU</t>
  </si>
  <si>
    <t>#22165
No caso de não ser possível obter preços referenciais nos sistemas oficiais para a estimativa de custos em processos licitatórios, deve ser realizada pesquisa de preços contendo o mínimo de três cotações de empresas/fornecedores distintos, fazendo constar do respectivo processo a documentação comprobatória pertinente aos levantamentos e estudos que fundamentaram o preço estimado. Caso não seja possível obter esse número de cotações, deve ser elaborada justificativa circunstanciada.</t>
  </si>
  <si>
    <t>O que deve ser feito se não for possível obter preços referenciais nos sistemas oficiais para estimativa de custos em processos licitatórios?</t>
  </si>
  <si>
    <t>preços referenciais sistemas oficiais estimativa de custos</t>
  </si>
  <si>
    <t>#21159
A adoção, em licitação do tipo técnica e preço, de peso excessivamente elevado para a pontuação técnica em relação à de preço, sem justificativa plausível, e de critérios subjetivos de julgamento das propostas contraria o disposto nos arts. 3º, 40, inciso VII, 44, § 1º, e 45, da Lei 8.666/1993.</t>
  </si>
  <si>
    <t>É necessária ponderação entre a pontuação técnica e a de preço em uma licitação do tipo técnica e preço?</t>
  </si>
  <si>
    <t>ponderação técnica e preço</t>
  </si>
  <si>
    <t>#21229
O estabelecimento de critério de pontuação técnica, em licitação do tipo técnica e preço, que valoriza excessivamente determinado quesito, em detrimento do preço, restringe o caráter competitivo do certame e compromete a obtenção da proposta mais vantajosa para a Administração.</t>
  </si>
  <si>
    <t>Qual é o impacto de valorizar excessivamente um quesito na licitação do tipo técnica e preço?</t>
  </si>
  <si>
    <t>#133563
Em licitações do tipo técnica e preço, o edital deve definir critérios objetivos para a gradação das notas a serem dadas a cada quesito da avaliação técnica, assim como distribuir a pontuação técnica de modo proporcional à relevância de cada quesito para a execução do objeto contratual, de forma a permitir o julgamento objetivo das propostas e evitar o estabelecimento de pontuação desarrazoada, limitadora da competitividade.</t>
  </si>
  <si>
    <t>Como a pontuação desarrazoada pode limitar a competitividade nas licitações do tipo técnica e preço?</t>
  </si>
  <si>
    <t>pontuação desarrazoada licitações técnica e preço</t>
  </si>
  <si>
    <t>#693
Em regra a prorrogação do contrato administrativo deve ser efetuada antes do término do prazo de vigência, mediante termo aditivo, para que não se opere a extinção do ajuste. Entretanto, excepcionalmente e para evitar prejuízo ao interesse público, nos contratos de escopo, diante da inércia do agente em formalizar tempestivamente o devido aditamento, é possível considerar os períodos de paralisação das obras por iniciativa da Administração contratante como períodos de suspensão da contagem do prazo de vigência do ajuste.</t>
  </si>
  <si>
    <t>É possível prorrogar um contrato administrativo fora do término do prazo de vigência?</t>
  </si>
  <si>
    <t>prorrogação de contrato administrativo término prazo de vigência</t>
  </si>
  <si>
    <t>#105994
Na contratação de serviços advocatícios por conselho de fiscalização profissional, é excessiva a exigência de apresentação de atestado de capacidade técnica emitido por pessoa jurídica de conselho de classe, pois não se vislumbra, como regra, a necessidade de expertise na prestação de serviços jurídicos a tais entidades.</t>
  </si>
  <si>
    <t>Qual é o problema na exigência de atestado de capacidade técnica para contratação de serviços advocatícios por conselho de fiscalização profissional?</t>
  </si>
  <si>
    <t>atestado de capacidade técnica serviços advocatícios conselho de fiscalização profissional</t>
  </si>
  <si>
    <t>#29832
É dispensável a reposição de importâncias indevidamente percebidas, de boa-fé, por servidores ativos e inativos, e pensionistas, em virtude de erro escusável de interpretação de lei por parte do órgão/entidade.</t>
  </si>
  <si>
    <t>É necessária reposição de importâncias indevidamente percebidas, de boa-fé, por servidores, em virtude de erro escusável de interpretação de lei por parte do órgão/entidade?</t>
  </si>
  <si>
    <t>reposição de importâncias indevidamente percebidas boa-fé servidores erro escusável por órgão/entidade</t>
  </si>
  <si>
    <t>#17105
O dano reverso decorrente da falta de produto ou serviço que possa colocar em risco a saúde de pessoas se mostra muito mais gravoso do que o potencial dano ao erário decorrente da aquisição direta para remediar a situação, não podendo ser cobrada do gestor a prática de conduta diversa.</t>
  </si>
  <si>
    <t>É possível aquisição direta quando a falta de produto ou serviço pode colocar em risco a saúde das pessoas?</t>
  </si>
  <si>
    <t>aquisição direta risco a saúde</t>
  </si>
  <si>
    <t>#71456
Nos pregões para aquisição de medicamentos, a divulgação dos preços estimados da contratação no edital do certame prejudica a obtenção da proposta mais vantajosa para a Administração.</t>
  </si>
  <si>
    <t>É obrigatória a divulgação dos preços estimados no edital nos pregões para aquisição de medicamentos?</t>
  </si>
  <si>
    <t>pregão divulgação dos preços estimados no edital</t>
  </si>
  <si>
    <t>#31507
As contratações de professores, conferencistas ou instrutores para ministrar cursos de treinamento ou aperfeiçoamento de pessoal enquadram-se na hipótese de inexigibilidade de licitação prevista no inciso II do art. 25, combinado com o inciso VI do art. 13 da Lei 8.666/1993.</t>
  </si>
  <si>
    <t>A contratação de professores, conferencistas ou instrutores para ministrar cursos de treinamento ou aperfeiçoamento de pessoal se enquadra na inexigibilidade de licitação?</t>
  </si>
  <si>
    <t>instrutor treinamento inexigibilidade de licitação</t>
  </si>
  <si>
    <t>#31108
Reequilíbrio econômico é o reestabelecimento da relação contratual inicialmente ajustada pelas partes, por conta da ocorrência de álea extraordinária, superveniente ao originalmente contratado. O reajuste de preços é a reposição da perda do poder aquisitivo da moeda por meio do emprego de índices de preços prefixados no contrato administrativo. A repactuação, referente a contratos de serviços contínuos, ocorre a partir da variação dos componentes dos custos do contrato, devendo ser demonstrada analiticamente, de acordo com a Planilha de Custos e Formação de Preços.</t>
  </si>
  <si>
    <t>#31104
A diferença entre repactuação e reajuste é que este é automático e realizado periodicamente, mediante aplicação de índice de preço que, dentro do possível, deve refletir os custos setoriais. Enquanto que naquela, de periodicidade anual, não há automatismo, pois é necessário demonstrar a variação dos custos do serviço. Para que ocorra a repactuação, com base na variação dos custos do serviço contratado, deve ser observado o prazo mínimo de um ano, mediante a demonstração analítica da variação dos componentes dos custos, devidamente justificada, não sendo admissível repactuação com base na variação do IGPM.</t>
  </si>
  <si>
    <t>Qual é a diferença entre reajuste de preços e repactuação?</t>
  </si>
  <si>
    <t>reajuste de preços e repactuação</t>
  </si>
  <si>
    <t>#42820
Ainda que a Administração tenha aplicado o reajuste previsto no contrato, justifica-se a aplicação da recomposição sempre que se verificar a presença de seus pressupostos, uma vez que o reajuste e a recomposição possuem fundamentos distintos. O reajuste, previsto nos arts. 40, inciso XI, e 55, inciso III, da Lei 8.666/1993, visa remediar os efeitos da inflação. A recomposição, prevista no art. 65, inciso II, alínea d, da Lei 8.666/1993, tem como fim manter equilibrada a relação jurídica entre o particular e a Administração Pública quando houver desequilíbrio advindo de fato imprevisível ou previsível com consequências incalculáveis.</t>
  </si>
  <si>
    <t>É possível a aplicação da recomposição mesmo após a aplicação do reajuste previsto no contrato?</t>
  </si>
  <si>
    <t>recomposição reajuste</t>
  </si>
  <si>
    <t>#17220
A perda da regularidade fiscal, inclusive quanto à seguridade social, no curso de contratos de execução continuada ou parcelada justifica a imposição de sanções à contratada, mas não autoriza a retenção de pagamentos por serviços prestados.</t>
  </si>
  <si>
    <t>A retenção de pagamentos é permitida em caso de perda da regularidade fiscal?</t>
  </si>
  <si>
    <t>retenção de pagamentos perda da regularidade fiscal</t>
  </si>
  <si>
    <t>#104455
O restabelecimento total ou parcial de quantitativo de item anteriormente suprimido por aditivo contratual amparado no art. 65, §§ 1º e 2º, da Lei 8.666/1993, em razão de restrições orçamentárias, desde que observadas as mesmas condições e preços iniciais pactuados, 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t>
  </si>
  <si>
    <t>Quais são as condições para que o restabelecimento total ou parcial de quantitativo de item anteriormente suprimido por aditivo contratual não configure compensação vedada pela jurisprudência do TCU?</t>
  </si>
  <si>
    <t>vedado restabelecimento item suprimido</t>
  </si>
  <si>
    <t>#33081
São irregulares os quesitos de pontuação técnica para cujo atendimento as empresas licitantes tenham de incorrer em despesas que sejam desnecessárias e anteriores à celebração do contrato ou frustrem o caráter competitivo do certame, a exemplo da pontuação para licitantes que possuírem, já na abertura da licitação, determinado quadro de pessoal com técnicos certificados e qualificados; a existência de plataforma de treinamento à distância para os funcionários da licitante; ambiente próprio de help desk para suporte remoto aos profissionais do contrato.</t>
  </si>
  <si>
    <t>Por que despesas desnecessárias e anteriores à celebração do contrato são consideradas irregulares?</t>
  </si>
  <si>
    <t>irregulares despesas desnecessárias e anteriores à celebração do contrato</t>
  </si>
  <si>
    <t>#22841
A exigência de quadro de pessoal técnico pré-existente e ligado à licitante por vínculo trabalhista ou societário privilegia empresas de grande porte e levam as licitantes a efetuar despesas com a contratação de pessoal simplesmente com a finalidade de participar do certame licitatório.</t>
  </si>
  <si>
    <t>Como o vínculo trabalhista ou societário pré-existente afeta a competitividade das licitantes no certame licitatório?</t>
  </si>
  <si>
    <t>vínculo trabalhista ou societário pré-existente competitividade das licitantes</t>
  </si>
  <si>
    <t>#43098
É irregular, nas licitações de técnica e preço, atribuir pontuação para empresa licitante simplesmente por possuir, em seu quadro permanente, por determinado tempo, certos tipos de profissionais, o que pode vir a inibir o caráter competitivo do certame e privilegiar empresas de grande porte, além de não garantir que os mesmos profissionais sejam alocados na execução do objeto.</t>
  </si>
  <si>
    <t>É permitido atribuir pontuação a uma empresa licitante nas licitações de técnica e preço com base na posse de determinados tipos de profissionais em seu quadro permanente?</t>
  </si>
  <si>
    <t>técnica e preço profissionais quadro permanente</t>
  </si>
  <si>
    <t>#85586
A mera existência de erro material ou de omissão na planilha de custos e de formação de preços da licitante não enseja, necessariamente, a desclassificação antecipada da sua proposta, devendo a Administração promover diligência junto ao interessado para a correção das falhas, sem permitir, contudo, a alteração do valor global originalmente proposto.</t>
  </si>
  <si>
    <t>Um erro material deve levar à desclassificação antecipada da proposta?</t>
  </si>
  <si>
    <t>erro material desclassificação da proposta</t>
  </si>
  <si>
    <t>#122028
A vedação à inclusão de novo documento, prevista no art. 43, § 3º, da Lei 8.666/1993 e no art. 64 da Lei 14.133/2021 (nova Lei de Licitações e Contratos Administrativos) , não alcança documento destinado a atestar condição de habilitação preexistente à abertura da sessão pública, apresentado em sede de diligência.</t>
  </si>
  <si>
    <t>Há vedação à inclusão de novo documento destinado a atestar condição de habilitação preexistente em sede de diligência?</t>
  </si>
  <si>
    <t>vedação à inclusão documento habilitação diligência</t>
  </si>
  <si>
    <t>#21864
É obrigatória, nos processos de licitação, dispensa ou inexigibilidade, a consulta dos preços correntes no mercado, dos fixados por órgão oficial competente ou, ainda, dos constantes em sistema de registro de preços. A ausência de pesquisa de preços configura descumprimento de exigência legal.</t>
  </si>
  <si>
    <t>A pesquisa de preços correntes no mercado é obrigatória em licitações?</t>
  </si>
  <si>
    <t>pesquisa de preços obrigatória em licitações</t>
  </si>
  <si>
    <t>#22780
SÚMULA TCU 263: Para a comprovação da capacidade técnico-operacional das licitantes, e desde que limitada, simultaneamente, às parcelas de maior relevância e valor significativo do objeto a ser contratado, é legal a exigência de comprovação da execução de quantitativos mínimos em obras ou serviços com características semelhantes, devendo essa exigência guardar proporção com a dimensão e a complexidade do objeto a ser executado.</t>
  </si>
  <si>
    <t>A exigência de comprovação de quantitativos mínimos em obras ou serviços com características semelhantes é legal?</t>
  </si>
  <si>
    <t>exigência comprovação de quantitativos mínimos características semelhantes</t>
  </si>
  <si>
    <t>#98454
Os efeitos da sanção de impedimento de licitar e contratar prevista no art. 7º da Lei 10.520/2002 se estendem a toda a esfera de governo do órgão ou da entidade que aplicou a penalidade, incluindo as empresas estatais.</t>
  </si>
  <si>
    <t>Qual a extensão da sanção de impedimento de licitar e contratar?</t>
  </si>
  <si>
    <t>extensão sanção de impedimento de licitar e contratar</t>
  </si>
  <si>
    <t>#79794
Para fins de habilitação técnico-operacional em certames visando à contratação de obras e serviços de engenharia, devem ser exigidos atestados emitidos em nome da licitante, podendo ser solicitadas as certidões de acervo técnico (CAT) ou anotações/registros de responsabilidade técnica (ART/RRT) emitidas pelo conselho de fiscalização profissional competente em nome dos profissionais vinculados aos referidos atestados, como forma de conferir autenticidade e veracidade às informações constantes nos documentos emitidos em nome das licitantes.</t>
  </si>
  <si>
    <t>Quais documentos são exigidos para habilitação técnico-operacional em certames de obras e serviços de engenharia?</t>
  </si>
  <si>
    <t>habilitação técnico-operacional obras e serviços de engenharia</t>
  </si>
  <si>
    <t>#110879
Cabe ao órgão gerenciador da ata de registro de preços o controle das autorizações de adesão, a fim de que os quantitativos de cada item registrado contratados pelos caronas não superem os limites previstos no art. 22, §§ 3º, 4º e 4º-A, do Decreto 7.892/2013.</t>
  </si>
  <si>
    <t>Qual a finalidade do controle das autorizações de adesão?</t>
  </si>
  <si>
    <t>controle adesão</t>
  </si>
  <si>
    <t>#45379
Para fins de habilitação jurídica, é vedada a exigência de apresentação de alvará de funcionamento sem a demonstração de que o documento constitui exigência do Poder Público para o funcionamento da licitante, o que deve ser evidenciado mediante indicação expressa da norma de regência no edital da licitação.</t>
  </si>
  <si>
    <t>Em que situações a apresentação do alvará de funcionamento é permitida na habilitação jurídica?</t>
  </si>
  <si>
    <t>alvará de funcionamento habilitação jurídica</t>
  </si>
  <si>
    <t>#20797
O cargo de secretário municipal, por ter natureza política, não pode ser considerado cargo técnico ou científico, pois não exige o domínio de conhecimentos especializados. Contudo, é regular sua acumulação com o cargo de professor, se neste o servidor estiver em licença para tratar de interesse particular, não se aplicando a Súmula 246 do TCU.</t>
  </si>
  <si>
    <t>É permitida a acumulação do cargo de secretário municipal com o cargo de professor?</t>
  </si>
  <si>
    <t>acumulação de cargo secretário municipal professor</t>
  </si>
  <si>
    <t>#135564
Em processo de prestação ou tomada de contas ordinária ou extraordinária, a inexistência de débito e a simultânea prescrição da pretensão punitiva do TCU não impedem o julgamento pela irregularidade das contas.</t>
  </si>
  <si>
    <t>A prescrição da pretensão punitiva do TCU afeta o julgamento das contas?</t>
  </si>
  <si>
    <t>prescrição da pretensão punitiva julgamento das contas</t>
  </si>
  <si>
    <t>#86727
É válida a utilização do Banco de Preços em Saúde do Ministério da Saúde (BPS) como referência de preços para aquisição de medicamentos e, consequentemente, para fins de quantificação de superfaturamento e sobrepreço, desde que balizada por critérios adequados, que aproximem a pesquisa à contratação analisada.</t>
  </si>
  <si>
    <t>O Banco de Preços em Saúde é uma referência de preços válida para a aquisição de medicamentos?</t>
  </si>
  <si>
    <t>Banco de Preços em Saúde referência medicamentos</t>
  </si>
  <si>
    <t>#147727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</si>
  <si>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#72668
É irregular alteração contratual para incluir, no instrumento pactuado, serviços já previstos no edital como obrigação da futura contratada, mas que foram omitidos na planilha orçamentária da obra. Só se admite alteração, quantitativa ou qualitativa, decorrente de fato superveniente à celebração do contrato, e desde que haja interesse público no aditamento.</t>
  </si>
  <si>
    <t>É possível a inclusão de serviços já previstos no edital em uma alteração contratual</t>
  </si>
  <si>
    <t>alteração contratual serviços já previstos no edital</t>
  </si>
  <si>
    <t>#452
A observância das normas e das disposições do edital, consoante o art. 41, caput, da Lei 8.666/93, deve ser aplicada mediante a consideração dos princípios basilares que norteiam o procedimento licitatório, dentre eles os da eficiência e da seleção da proposta mais vantajosa. Diante do caso concreto, e a fim de melhor viabilizar a concretização do interesse público, pode o princípio da legalidade estrita ser afastado frente a outros princípios.</t>
  </si>
  <si>
    <t>O princípio da legalidade estrita pode ser afastado em favor de outros princípios no procedimento licitatório?</t>
  </si>
  <si>
    <t>licitação princípio da legalidade estrita afastado</t>
  </si>
  <si>
    <t>#43880
Na demonstração da vantajosidade de eventual renovação de contrato de serviços de natureza continuada, deve ser realizada ampla pesquisa de preços, priorizando-se consultas a portais de compras governamentais e a contratações similares de outros entes públicos, utilizando-se apenas subsidiariamente a pesquisa com fornecedores.</t>
  </si>
  <si>
    <t>Quais fontes devem ser prioritárias na pesquisa de preços para a renovação do contrato de serviços de natureza continuada?</t>
  </si>
  <si>
    <t>renovação de contrato serviços de natureza continuada pesquisa de preços</t>
  </si>
  <si>
    <t>#64928
Nas contratações de &lt;i&gt;software&lt;/i&gt; fundadas no art. 25, inciso I, da Lei 8.666/1993, não devem ser aceitas cartas de exclusividade emitidas pelos próprios fabricantes, porquanto são válidos apenas os atestados emitidos pelos entes mencionados no referido dispositivo.</t>
  </si>
  <si>
    <t>Devem ser aceitas nas contratações de software as cartas de exclusividade emitidas pelos próprios fabricantes?</t>
  </si>
  <si>
    <t>contratações de software cartas de exclusividade</t>
  </si>
  <si>
    <t>#17892
A contratação de entidade para prestação de serviços de assistência médica a servidores deve, em regra, ser precedida de licitação, sob pena de afronta ao disposto no art. 2º da Lei 8.666/1993.</t>
  </si>
  <si>
    <t>Qual é a regra geral para a contratação de entidade para prestação de serviços de assistência médica a servidores?</t>
  </si>
  <si>
    <t>assistência médica a servidores</t>
  </si>
  <si>
    <t>#129357
A exigência de comprovação da execução de quantitativos mínimos em obras ou serviços com características semelhantes, para fins de atestar a capacidade técnico-operacional, deve guardar proporção com a dimensão e a complexidade do objeto e recair, simultaneamente, sobre as parcelas de maior relevância e valor significativo. Como regra, os quantitativos mínimos exigidos não devem ultrapassar 50% do previsto no orçamento base, salvo em condições especiais e devidamente justificadas no processo de licitação.simultaneamente, sobre as parcelas de maior relevância e valor significativo. Como regra, os quantitativos mínimos exigidos não devem ultrapassar 50% do previsto no orçamento base, salvo em condições especiais e devidamente justificadas no processo de licitação.</t>
  </si>
  <si>
    <t>Quais critérios devem ser considerados ao exigir comprovação da execução de quantitativos mínimos em obras ou serviços?</t>
  </si>
  <si>
    <t>comprovação quantitativos mínimos obras serviços</t>
  </si>
  <si>
    <t>Comparação</t>
  </si>
  <si>
    <t>All</t>
  </si>
  <si>
    <t>Group 1</t>
  </si>
  <si>
    <t>Group 2</t>
  </si>
  <si>
    <t>Group 3</t>
  </si>
  <si>
    <t>BM25 x STS</t>
  </si>
  <si>
    <t>STS x STS_reranker</t>
  </si>
  <si>
    <t>BM25 x BM25_reranker</t>
  </si>
  <si>
    <t>BM25_reranker x STS_reranker</t>
  </si>
  <si>
    <t>BM25_STS_reranker x STS_reranker</t>
  </si>
  <si>
    <t>BM25_STS_reranker x BM25_reranker</t>
  </si>
  <si>
    <t>SCORE_0</t>
  </si>
  <si>
    <t>SCORE_1</t>
  </si>
  <si>
    <t>SCORE_2</t>
  </si>
  <si>
    <t>SCORE_3</t>
  </si>
  <si>
    <t>GROUP_1</t>
  </si>
  <si>
    <t>GROUP_2</t>
  </si>
  <si>
    <t>GROUP_3</t>
  </si>
  <si>
    <t>ALL</t>
  </si>
  <si>
    <t>QUERY_ID</t>
  </si>
  <si>
    <t>QUERY_TEXT</t>
  </si>
  <si>
    <t>diarias e passagens</t>
  </si>
  <si>
    <t>garantia de participação patrimônio líquido mínimo</t>
  </si>
  <si>
    <t xml:space="preserve">alteração contratual serviços já previstos no edital </t>
  </si>
  <si>
    <t>A exigência de garantia de participação é permitida juntamente com a exigência de patrimônio líquido mínimo?</t>
  </si>
  <si>
    <t>Média para todas as queries com ID de 1 a 50</t>
  </si>
  <si>
    <t>Média para todas as queries com ID de 51 a 100</t>
  </si>
  <si>
    <t>Média para todas as queries com ID de 101 a 150</t>
  </si>
  <si>
    <t>Média para todas as queries</t>
  </si>
  <si>
    <t>Query_id</t>
  </si>
  <si>
    <t>Expression_id</t>
  </si>
  <si>
    <t>&gt;10</t>
  </si>
  <si>
    <t>Not found</t>
  </si>
  <si>
    <t>(BM25|STS)+Rerank</t>
  </si>
  <si>
    <t>BM25+Rerank</t>
  </si>
  <si>
    <t>BM25</t>
  </si>
  <si>
    <t>STS+Rerank</t>
  </si>
  <si>
    <t>STS</t>
  </si>
  <si>
    <t>Questões (queries 101 a 150)</t>
  </si>
  <si>
    <t>Expressões de busca (queries 51 a 100)</t>
  </si>
  <si>
    <t>Pipeline \ Rank</t>
  </si>
  <si>
    <t>Média</t>
  </si>
  <si>
    <t>TCU_JURIS</t>
  </si>
  <si>
    <t>STS_RR</t>
  </si>
  <si>
    <t>BM25_RR</t>
  </si>
  <si>
    <t>BM25_STS_RR</t>
  </si>
  <si>
    <t>TCU_SEARCH</t>
  </si>
  <si>
    <t>Grupo 1</t>
  </si>
  <si>
    <t>Grupo 2</t>
  </si>
  <si>
    <t>Grupo 3</t>
  </si>
  <si>
    <t>INDEX_NAME</t>
  </si>
  <si>
    <t>RETRIEVER_TYPE</t>
  </si>
  <si>
    <t>RANKER_TYPE</t>
  </si>
  <si>
    <t>NUM_EXPANSAO</t>
  </si>
  <si>
    <t>EXPANSOR_CRITERIA</t>
  </si>
  <si>
    <t>NDCG@5_count</t>
  </si>
  <si>
    <t>NDCG@5_mean</t>
  </si>
  <si>
    <t>NDCG@5_median</t>
  </si>
  <si>
    <t>NDCG@10_count</t>
  </si>
  <si>
    <t>NDCG@10_mean</t>
  </si>
  <si>
    <t>NDCG@10_median</t>
  </si>
  <si>
    <t>NDCG@15_count</t>
  </si>
  <si>
    <t>NDCG@15_mean</t>
  </si>
  <si>
    <t>NDCG@15_median</t>
  </si>
  <si>
    <t>NDCG@20_count</t>
  </si>
  <si>
    <t>NDCG@20_mean</t>
  </si>
  <si>
    <t>NDCG@20_median</t>
  </si>
  <si>
    <t>PRECISION@50_count</t>
  </si>
  <si>
    <t>PRECISION@50_mean</t>
  </si>
  <si>
    <t>PRECISION@50_median</t>
  </si>
  <si>
    <t>RECALL@50_count</t>
  </si>
  <si>
    <t>RECALL@50_mean</t>
  </si>
  <si>
    <t>RECALL@50_median</t>
  </si>
  <si>
    <t>PRECISION@100_count</t>
  </si>
  <si>
    <t>PRECISION@100_mean</t>
  </si>
  <si>
    <t>PRECISION@100_median</t>
  </si>
  <si>
    <t>RECALL@100_count</t>
  </si>
  <si>
    <t>RECALL@100_mean</t>
  </si>
  <si>
    <t>RECALL@100_median</t>
  </si>
  <si>
    <t>indir_juris_tcu</t>
  </si>
  <si>
    <t>bm25</t>
  </si>
  <si>
    <t>none</t>
  </si>
  <si>
    <t>indir_juris_tcu_synonym</t>
  </si>
  <si>
    <t>indir_juris_tcu_term</t>
  </si>
  <si>
    <t>PTT5_INDIR_83</t>
  </si>
  <si>
    <t>join_30_ptt5_indir</t>
  </si>
  <si>
    <t>Pipeline de busca</t>
  </si>
  <si>
    <t>TOTAL</t>
  </si>
  <si>
    <t>indir_juris_tcu_related_term</t>
  </si>
  <si>
    <t>MINILM_INDIR_400</t>
  </si>
  <si>
    <t>join_30_minilm_indir</t>
  </si>
  <si>
    <t>indir_juris_tcu_synonym_related_term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</si>
</sst>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8"/>
      <color theme="1"/>
      <name val="Calibri"/>
      <family val="2"/>
      <scheme val="minor"/>
    </font>
    <font>
      <sz val="10"/>
      <color rgb="FF343541"/>
      <name val="Segoe UI"/>
      <family val="2"/>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C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26">
    <xf numFmtId="0" fontId="0" fillId="0" borderId="0" xfId="0"/>
    <xf numFmtId="0" fontId="1" fillId="0" borderId="0" xfId="0" applyFont="1"/>
    <xf numFmtId="0" fontId="1" fillId="0" borderId="1" xfId="0" applyFont="1" applyBorder="1"/>
    <xf numFmtId="0" fontId="0" fillId="0" borderId="1" xfId="0" applyBorder="1"/>
    <xf numFmtId="0" fontId="0" fillId="0" borderId="1" xfId="0" applyBorder="1" applyAlignment="1">
      <alignment vertical="top" wrapText="1"/>
    </xf>
    <xf numFmtId="0" fontId="0" fillId="0" borderId="1" xfId="0" applyBorder="1" applyAlignment="1">
      <alignment horizontal="left" vertical="top" wrapText="1"/>
    </xf>
    <xf numFmtId="0" fontId="2" fillId="0" borderId="0" xfId="0" applyFont="1"/>
    <xf numFmtId="0" fontId="3" fillId="0" borderId="0" xfId="0" applyFont="1"/>
    <xf numFmtId="0" fontId="0" fillId="2" borderId="1" xfId="0" applyFill="1" applyBorder="1" applyAlignment="1">
      <alignmen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wrapText="1"/>
    </xf>
    <xf numFmtId="164" fontId="0" fillId="0" borderId="0" xfId="1" applyNumberFormat="1" applyFont="1" applyAlignment="1">
      <alignment horizontal="center"/>
    </xf>
    <xf numFmtId="0" fontId="1" fillId="0" borderId="4" xfId="0" applyFont="1" applyBorder="1"/>
    <xf numFmtId="0" fontId="1" fillId="0" borderId="4" xfId="0" applyFont="1" applyBorder="1" applyAlignment="1">
      <alignment horizontal="center"/>
    </xf>
    <xf numFmtId="0" fontId="0" fillId="0" borderId="4" xfId="0" applyBorder="1"/>
    <xf numFmtId="2" fontId="0" fillId="0" borderId="0" xfId="0" applyNumberFormat="1"/>
    <xf numFmtId="0" fontId="0" fillId="0" borderId="0" xfId="0" applyAlignment="1">
      <alignment horizontal="center"/>
    </xf>
    <xf numFmtId="0" fontId="0" fillId="0" borderId="0" xfId="0" applyAlignment="1">
      <alignment horizontal="right"/>
    </xf>
    <xf numFmtId="164" fontId="0" fillId="0" borderId="0" xfId="1" applyNumberFormat="1" applyFont="1"/>
    <xf numFmtId="0" fontId="0" fillId="2" borderId="1" xfId="0" applyFill="1" applyBorder="1" applyAlignment="1">
      <alignment horizontal="left" vertical="top" wrapText="1"/>
    </xf>
    <xf numFmtId="0" fontId="0" fillId="0" borderId="1" xfId="0" applyBorder="1" applyAlignment="1">
      <alignment horizontal="left" vertical="top" wrapText="1"/>
    </xf>
    <xf numFmtId="0" fontId="2" fillId="0" borderId="0" xfId="0" applyFont="1" applyAlignment="1">
      <alignment horizontal="center"/>
    </xf>
    <xf numFmtId="0" fontId="1" fillId="0" borderId="0" xfId="0" applyFont="1" applyAlignment="1">
      <alignment horizontal="center"/>
    </xf>
    <xf numFmtId="1" fontId="0" fillId="0" borderId="0" xfId="0" applyNumberFormat="1"/>
  </cellXfs>
  <cellStyles count="2">
    <cellStyle name="Normal" xfId="0" builtinId="0"/>
    <cellStyle name="Porcentagem" xfId="1" builtinId="5"/>
  </cellStyles>
  <dxfs count="0"/>
  <tableStyles count="0" defaultTableStyle="TableStyleMedium2" defaultPivotStyle="PivotStyleLight16"/>
  <colors>
    <mruColors>
      <color rgb="FFFFFFCD"/>
      <color rgb="FFFFFF9B"/>
      <color rgb="FFFFF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Busca'!$B$1</c:f>
              <c:strCache>
                <c:ptCount val="1"/>
                <c:pt idx="0">
                  <c:v>All</c:v>
                </c:pt>
              </c:strCache>
            </c:strRef>
          </c:tx>
          <c:spPr>
            <a:solidFill>
              <a:schemeClr val="accent1"/>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Busca'!$B$2:$B$7</c:f>
              <c:numCache>
                <c:formatCode>0.0%</c:formatCode>
                <c:ptCount val="6"/>
                <c:pt idx="0">
                  <c:v>0.126</c:v>
                </c:pt>
                <c:pt idx="1">
                  <c:v>0.186</c:v>
                </c:pt>
                <c:pt idx="2">
                  <c:v>0.42499999999999999</c:v>
                </c:pt>
                <c:pt idx="3">
                  <c:v>0.56499999999999995</c:v>
                </c:pt>
                <c:pt idx="4">
                  <c:v>0.65300000000000002</c:v>
                </c:pt>
                <c:pt idx="5">
                  <c:v>0.88500000000000001</c:v>
                </c:pt>
              </c:numCache>
            </c:numRef>
          </c:val>
          <c:extLst>
            <c:ext xmlns:c16="http://schemas.microsoft.com/office/drawing/2014/chart" uri="{C3380CC4-5D6E-409C-BE32-E72D297353CC}">
              <c16:uniqueId val="{00000000-B692-4454-B279-B608BD5C5852}"/>
            </c:ext>
          </c:extLst>
        </c:ser>
        <c:ser>
          <c:idx val="1"/>
          <c:order val="1"/>
          <c:tx>
            <c:strRef>
              <c:f>'Resultados Busca'!$C$1</c:f>
              <c:strCache>
                <c:ptCount val="1"/>
                <c:pt idx="0">
                  <c:v>Group 1</c:v>
                </c:pt>
              </c:strCache>
            </c:strRef>
          </c:tx>
          <c:spPr>
            <a:solidFill>
              <a:schemeClr val="accent2"/>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Busca'!$C$2:$C$7</c:f>
              <c:numCache>
                <c:formatCode>0.0%</c:formatCode>
                <c:ptCount val="6"/>
                <c:pt idx="0">
                  <c:v>9.8000000000000004E-2</c:v>
                </c:pt>
                <c:pt idx="1">
                  <c:v>0.186</c:v>
                </c:pt>
                <c:pt idx="2">
                  <c:v>0.32800000000000001</c:v>
                </c:pt>
                <c:pt idx="3">
                  <c:v>0.51400000000000001</c:v>
                </c:pt>
                <c:pt idx="4">
                  <c:v>0.61599999999999999</c:v>
                </c:pt>
                <c:pt idx="5">
                  <c:v>0.86799999999999999</c:v>
                </c:pt>
              </c:numCache>
            </c:numRef>
          </c:val>
          <c:extLst>
            <c:ext xmlns:c16="http://schemas.microsoft.com/office/drawing/2014/chart" uri="{C3380CC4-5D6E-409C-BE32-E72D297353CC}">
              <c16:uniqueId val="{00000001-B692-4454-B279-B608BD5C5852}"/>
            </c:ext>
          </c:extLst>
        </c:ser>
        <c:ser>
          <c:idx val="2"/>
          <c:order val="2"/>
          <c:tx>
            <c:strRef>
              <c:f>'Resultados Busca'!$D$1</c:f>
              <c:strCache>
                <c:ptCount val="1"/>
                <c:pt idx="0">
                  <c:v>Group 2</c:v>
                </c:pt>
              </c:strCache>
            </c:strRef>
          </c:tx>
          <c:spPr>
            <a:solidFill>
              <a:schemeClr val="accent3"/>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Busca'!$D$2:$D$7</c:f>
              <c:numCache>
                <c:formatCode>0.0%</c:formatCode>
                <c:ptCount val="6"/>
                <c:pt idx="0">
                  <c:v>0.122</c:v>
                </c:pt>
                <c:pt idx="1">
                  <c:v>0.17</c:v>
                </c:pt>
                <c:pt idx="2">
                  <c:v>0.496</c:v>
                </c:pt>
                <c:pt idx="3">
                  <c:v>0.59799999999999998</c:v>
                </c:pt>
                <c:pt idx="4">
                  <c:v>0.67200000000000004</c:v>
                </c:pt>
                <c:pt idx="5">
                  <c:v>0.89600000000000002</c:v>
                </c:pt>
              </c:numCache>
            </c:numRef>
          </c:val>
          <c:extLst>
            <c:ext xmlns:c16="http://schemas.microsoft.com/office/drawing/2014/chart" uri="{C3380CC4-5D6E-409C-BE32-E72D297353CC}">
              <c16:uniqueId val="{00000002-B692-4454-B279-B608BD5C5852}"/>
            </c:ext>
          </c:extLst>
        </c:ser>
        <c:ser>
          <c:idx val="3"/>
          <c:order val="3"/>
          <c:tx>
            <c:strRef>
              <c:f>'Resultados Busca'!$E$1</c:f>
              <c:strCache>
                <c:ptCount val="1"/>
                <c:pt idx="0">
                  <c:v>Group 3</c:v>
                </c:pt>
              </c:strCache>
            </c:strRef>
          </c:tx>
          <c:spPr>
            <a:solidFill>
              <a:schemeClr val="accent4"/>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Busca'!$E$2:$E$7</c:f>
              <c:numCache>
                <c:formatCode>0.0%</c:formatCode>
                <c:ptCount val="6"/>
                <c:pt idx="0">
                  <c:v>0.158</c:v>
                </c:pt>
                <c:pt idx="1">
                  <c:v>0.20200000000000001</c:v>
                </c:pt>
                <c:pt idx="2">
                  <c:v>0.45200000000000001</c:v>
                </c:pt>
                <c:pt idx="3">
                  <c:v>0.58199999999999996</c:v>
                </c:pt>
                <c:pt idx="4">
                  <c:v>0.67200000000000004</c:v>
                </c:pt>
                <c:pt idx="5">
                  <c:v>0.89200000000000002</c:v>
                </c:pt>
              </c:numCache>
            </c:numRef>
          </c:val>
          <c:extLst>
            <c:ext xmlns:c16="http://schemas.microsoft.com/office/drawing/2014/chart" uri="{C3380CC4-5D6E-409C-BE32-E72D297353CC}">
              <c16:uniqueId val="{00000003-B692-4454-B279-B608BD5C5852}"/>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'Pipeline final de busca'!$K$1</c:f>
              <c:strCache>
                <c:ptCount val="1"/>
                <c:pt idx="0">
                  <c:v>NDCG@10_mean</c:v>
                </c:pt>
              </c:strCache>
            </c:strRef>
          </c:tx>
          <c:spPr>
            <a:solidFill>
              <a:schemeClr val="accent1"/>
            </a:solidFill>
            <a:ln>
              <a:noFill/>
            </a:ln>
            <a:effectLst/>
          </c:spPr>
          <c:invertIfNegative val="0"/>
          <c:cat>
            <c:strRef>
              <c:f>'Pipeline final de busca'!$A$2:$A$28</c:f>
              <c:strCache>
                <c:ptCount val="27"/>
                <c:pt idx="0">
                  <c:v>no_exp, bm25</c:v>
                </c:pt>
                <c:pt idx="1">
                  <c:v>doc_exp_termos_synonym, bm25</c:v>
                </c:pt>
                <c:pt idx="2">
                  <c:v>doc_exp_termos, bm25</c:v>
                </c:pt>
                <c:pt idx="3">
                  <c:v>doc_exp_termos, query_exp_5_PTT5, bm25_PTT5</c:v>
                </c:pt>
                <c:pt idx="4">
                  <c:v>doc_exp_termos, query_exp_6_PTT5, bm25_PTT5</c:v>
                </c:pt>
                <c:pt idx="5">
                  <c:v>doc_exp_termos, query_exp_10_PTT5, bm25_PTT5</c:v>
                </c:pt>
                <c:pt idx="6">
                  <c:v>doc_exp_termos, query_exp_9_PTT5, bm25_PTT5</c:v>
                </c:pt>
                <c:pt idx="7">
                  <c:v>doc_exp_termos, query_exp_7_PTT5, bm25_PTT5</c:v>
                </c:pt>
                <c:pt idx="8">
                  <c:v>bm25_PTT5</c:v>
                </c:pt>
                <c:pt idx="9">
                  <c:v>doc_exp_termos, query_exp_8_PTT5, bm25_PTT5</c:v>
                </c:pt>
                <c:pt idx="10">
                  <c:v>doc_exp_termos, query_exp_4_PTT5, bm25_PTT5</c:v>
                </c:pt>
                <c:pt idx="11">
                  <c:v>doc_exp_termos, query_exp_3_PTT5, bm25_PTT5</c:v>
                </c:pt>
                <c:pt idx="12">
                  <c:v>doc_exp_termos_synonym, bm25_PTT5</c:v>
                </c:pt>
                <c:pt idx="13">
                  <c:v>doc_exp_termos, query_exp_2_PTT5, bm25_PTT5</c:v>
                </c:pt>
                <c:pt idx="14">
                  <c:v>query_exp_6_PTT5, bm25_PTT5</c:v>
                </c:pt>
                <c:pt idx="15">
                  <c:v>query_exp_10_PTT5, bm25_PTT5</c:v>
                </c:pt>
                <c:pt idx="16">
                  <c:v>query_exp_5_PTT5, bm25_PTT5</c:v>
                </c:pt>
                <c:pt idx="17">
                  <c:v>query_exp_8_PTT5, bm25_PTT5</c:v>
                </c:pt>
                <c:pt idx="18">
                  <c:v>query_exp_9_PTT5, bm25_PTT5</c:v>
                </c:pt>
                <c:pt idx="19">
                  <c:v>query_exp_7_PTT5, bm25_PTT5</c:v>
                </c:pt>
                <c:pt idx="20">
                  <c:v>doc_exp_termos, query_exp_1_PTT5, bm25_PTT5</c:v>
                </c:pt>
                <c:pt idx="21">
                  <c:v>query_exp_4_PTT5, bm25_PTT5</c:v>
                </c:pt>
                <c:pt idx="22">
                  <c:v>query_exp_2_PTT5, bm25_PTT5</c:v>
                </c:pt>
                <c:pt idx="23">
                  <c:v>query_exp_3_PTT5, bm25_PTT5</c:v>
                </c:pt>
                <c:pt idx="24">
                  <c:v>query_exp_1_PTT5, bm25_PTT5</c:v>
                </c:pt>
                <c:pt idx="25">
                  <c:v>doc_exp_termos, bm25_PTT5</c:v>
                </c:pt>
                <c:pt idx="26">
                  <c:v>no_exp, bm25_PTT5</c:v>
                </c:pt>
              </c:strCache>
            </c:strRef>
          </c:cat>
          <c:val>
            <c:numRef>
              <c:f>'Pipeline final de busca'!$K$2:$K$28</c:f>
              <c:numCache>
                <c:formatCode>0.00</c:formatCode>
                <c:ptCount val="27"/>
                <c:pt idx="0">
                  <c:v>55.158133333333303</c:v>
                </c:pt>
                <c:pt idx="1">
                  <c:v>55.238666666666603</c:v>
                </c:pt>
                <c:pt idx="2">
                  <c:v>55.707066666666599</c:v>
                </c:pt>
                <c:pt idx="3">
                  <c:v>56.304799999999901</c:v>
                </c:pt>
                <c:pt idx="4">
                  <c:v>56.450666666666599</c:v>
                </c:pt>
                <c:pt idx="5">
                  <c:v>56.703800000000001</c:v>
                </c:pt>
                <c:pt idx="6">
                  <c:v>56.758400000000002</c:v>
                </c:pt>
                <c:pt idx="7">
                  <c:v>56.815399999999997</c:v>
                </c:pt>
                <c:pt idx="8">
                  <c:v>57.044466666666601</c:v>
                </c:pt>
                <c:pt idx="9">
                  <c:v>57.228066666666599</c:v>
                </c:pt>
                <c:pt idx="10">
                  <c:v>57.418333333333301</c:v>
                </c:pt>
                <c:pt idx="11">
                  <c:v>57.796133333333302</c:v>
                </c:pt>
                <c:pt idx="12">
                  <c:v>58.5591333333333</c:v>
                </c:pt>
                <c:pt idx="13">
                  <c:v>59.330800000000004</c:v>
                </c:pt>
                <c:pt idx="14">
                  <c:v>59.619866666666603</c:v>
                </c:pt>
                <c:pt idx="15">
                  <c:v>59.627333333333297</c:v>
                </c:pt>
                <c:pt idx="16">
                  <c:v>59.709533333333297</c:v>
                </c:pt>
                <c:pt idx="17">
                  <c:v>59.738466666666604</c:v>
                </c:pt>
                <c:pt idx="18">
                  <c:v>59.740666666666598</c:v>
                </c:pt>
                <c:pt idx="19">
                  <c:v>59.759266666666598</c:v>
                </c:pt>
                <c:pt idx="20">
                  <c:v>60.213133333333303</c:v>
                </c:pt>
                <c:pt idx="21">
                  <c:v>60.844000000000001</c:v>
                </c:pt>
                <c:pt idx="22">
                  <c:v>60.850133333333297</c:v>
                </c:pt>
                <c:pt idx="23">
                  <c:v>60.989333333333299</c:v>
                </c:pt>
                <c:pt idx="24">
                  <c:v>62.691333333333297</c:v>
                </c:pt>
                <c:pt idx="25">
                  <c:v>64.212133333333298</c:v>
                </c:pt>
                <c:pt idx="26">
                  <c:v>67.3772666666666</c:v>
                </c:pt>
              </c:numCache>
            </c:numRef>
          </c:val>
          <c:extLst>
            <c:ext xmlns:c16="http://schemas.microsoft.com/office/drawing/2014/chart" uri="{C3380CC4-5D6E-409C-BE32-E72D297353CC}">
              <c16:uniqueId val="{00000000-F7DE-4EDC-92D0-C4BABA5C6391}"/>
            </c:ext>
          </c:extLst>
        </c:ser>
        <c:dLbls>
          <c:showLegendKey val="0"/>
          <c:showVal val="0"/>
          <c:showCatName val="0"/>
          <c:showSerName val="0"/>
          <c:showPercent val="0"/>
          <c:showBubbleSize val="0"/>
        </c:dLbls>
        <c:gapWidth val="182"/>
        <c:axId val="496666440"/>
        <c:axId val="454455408"/>
      </c:barChart>
      <c:catAx>
        <c:axId val="496666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4455408"/>
        <c:crosses val="autoZero"/>
        <c:auto val="1"/>
        <c:lblAlgn val="ctr"/>
        <c:lblOffset val="100"/>
        <c:noMultiLvlLbl val="0"/>
      </c:catAx>
      <c:valAx>
        <c:axId val="454455408"/>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6666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'Pipeline final de busca'!$AC$64</c:f>
              <c:strCache>
                <c:ptCount val="1"/>
                <c:pt idx="0">
                  <c:v>RECALL@100_mean</c:v>
                </c:pt>
              </c:strCache>
            </c:strRef>
          </c:tx>
          <c:spPr>
            <a:solidFill>
              <a:schemeClr val="accent1"/>
            </a:solidFill>
            <a:ln>
              <a:noFill/>
            </a:ln>
            <a:effectLst/>
          </c:spPr>
          <c:invertIfNegative val="0"/>
          <c:cat>
            <c:strRef>
              <c:f>'Pipeline final de busca'!$A$65:$A$115</c:f>
              <c:strCache>
                <c:ptCount val="51"/>
                <c:pt idx="0">
                  <c:v>no_exp, bm25</c:v>
                </c:pt>
                <c:pt idx="1">
                  <c:v>no_exp, bm25_MINILM</c:v>
                </c:pt>
                <c:pt idx="2">
                  <c:v>doc_exp_termos_synonym, query_exp_1_MINILM, bm25</c:v>
                </c:pt>
                <c:pt idx="3">
                  <c:v>doc_exp_termos, query_exp_10_MINILM, bm25_MINILM</c:v>
                </c:pt>
                <c:pt idx="4">
                  <c:v>doc_exp_termos, query_exp_9_MINILM, bm25_MINILM</c:v>
                </c:pt>
                <c:pt idx="5">
                  <c:v>doc_exp_termos, query_exp_8_MINILM, bm25_MINILM</c:v>
                </c:pt>
                <c:pt idx="6">
                  <c:v>doc_exp_termos_synonym_related, query_exp_1_PTT5, bm25_PTT5</c:v>
                </c:pt>
                <c:pt idx="7">
                  <c:v>doc_exp_termos, query_exp_4_MINILM, bm25</c:v>
                </c:pt>
                <c:pt idx="8">
                  <c:v>doc_exp_termos_synonym, query_exp_4_PTT5, bm25_PTT5</c:v>
                </c:pt>
                <c:pt idx="9">
                  <c:v>doc_exp_termos_synonym, query_exp_3_PTT5, bm25_PTT5</c:v>
                </c:pt>
                <c:pt idx="10">
                  <c:v>query_exp_6_PTT5, bm25_PTT5</c:v>
                </c:pt>
                <c:pt idx="11">
                  <c:v>doc_exp_termos, query_exp_7_MINILM, bm25_MINILM</c:v>
                </c:pt>
                <c:pt idx="12">
                  <c:v>doc_exp_termos, query_exp_1_MINILM, bm25_MINILM</c:v>
                </c:pt>
                <c:pt idx="13">
                  <c:v>doc_exp_termos, query_exp_4_MINILM, bm25_MINILM</c:v>
                </c:pt>
                <c:pt idx="14">
                  <c:v>doc_exp_termos, query_exp_5_MINILM, bm25_MINILM</c:v>
                </c:pt>
                <c:pt idx="15">
                  <c:v>doc_exp_termos, query_exp_2_MINILM, bm25</c:v>
                </c:pt>
                <c:pt idx="16">
                  <c:v>doc_exp_termos, query_exp_3_MINILM, bm25_MINILM</c:v>
                </c:pt>
                <c:pt idx="17">
                  <c:v>doc_exp_termos, query_exp_3_MINILM, bm25</c:v>
                </c:pt>
                <c:pt idx="18">
                  <c:v>doc_exp_termos_synonym, query_exp_2_PTT5, bm25_PTT5</c:v>
                </c:pt>
                <c:pt idx="19">
                  <c:v>doc_exp_termos, query_exp_2_MINILM, bm25_MINILM</c:v>
                </c:pt>
                <c:pt idx="20">
                  <c:v>doc_exp_termos, query_exp_1_MINILM, bm25</c:v>
                </c:pt>
                <c:pt idx="21">
                  <c:v>query_exp_7_PTT5, bm25_PTT5</c:v>
                </c:pt>
                <c:pt idx="22">
                  <c:v>doc_exp_termos, query_exp_6_MINILM, bm25_MINILM</c:v>
                </c:pt>
                <c:pt idx="23">
                  <c:v>query_exp_10_PTT5, bm25_PTT5</c:v>
                </c:pt>
                <c:pt idx="24">
                  <c:v>query_exp_8_PTT5, bm25_PTT5</c:v>
                </c:pt>
                <c:pt idx="25">
                  <c:v>doc_exp_termos, bm25</c:v>
                </c:pt>
                <c:pt idx="26">
                  <c:v>doc_exp_termos, bm25_MINILM</c:v>
                </c:pt>
                <c:pt idx="27">
                  <c:v>query_exp_9_PTT5, bm25_PTT5</c:v>
                </c:pt>
                <c:pt idx="28">
                  <c:v>doc_exp_termos_synonym, bm25</c:v>
                </c:pt>
                <c:pt idx="29">
                  <c:v>query_exp_1_PTT5, bm25_PTT5</c:v>
                </c:pt>
                <c:pt idx="30">
                  <c:v>query_exp_5_PTT5, bm25_PTT5</c:v>
                </c:pt>
                <c:pt idx="31">
                  <c:v>query_exp_4_PTT5, bm25_PTT5</c:v>
                </c:pt>
                <c:pt idx="32">
                  <c:v>doc_exp_termos_synonym, query_exp_1_PTT5, bm25_PTT5</c:v>
                </c:pt>
                <c:pt idx="33">
                  <c:v>query_exp_3_PTT5, bm25_PTT5</c:v>
                </c:pt>
                <c:pt idx="34">
                  <c:v>query_exp_2_PTT5, bm25_PTT5</c:v>
                </c:pt>
                <c:pt idx="35">
                  <c:v>doc_exp_termos_synonym_related, bm25_PTT5</c:v>
                </c:pt>
                <c:pt idx="36">
                  <c:v>doc_exp_termos, query_exp_4_PTT5, bm25_PTT5</c:v>
                </c:pt>
                <c:pt idx="37">
                  <c:v>doc_exp_termos, query_exp_6_PTT5, bm25_PTT5</c:v>
                </c:pt>
                <c:pt idx="38">
                  <c:v>doc_exp_termos, query_exp_8_PTT5, bm25_PTT5</c:v>
                </c:pt>
                <c:pt idx="39">
                  <c:v>doc_exp_termos, query_exp_7_PTT5, bm25_PTT5</c:v>
                </c:pt>
                <c:pt idx="40">
                  <c:v>doc_exp_termos, query_exp_5_PTT5, bm25_PTT5</c:v>
                </c:pt>
                <c:pt idx="41">
                  <c:v>bm25_PTT5</c:v>
                </c:pt>
                <c:pt idx="42">
                  <c:v>doc_exp_termos, query_exp_9_PTT5, bm25_PTT5</c:v>
                </c:pt>
                <c:pt idx="43">
                  <c:v>doc_exp_termos, query_exp_10_PTT5, bm25_PTT5</c:v>
                </c:pt>
                <c:pt idx="44">
                  <c:v>query_exp_1_PTT5, bm25_PTT5</c:v>
                </c:pt>
                <c:pt idx="45">
                  <c:v>doc_exp_termos, query_exp_3_PTT5, bm25_PTT5</c:v>
                </c:pt>
                <c:pt idx="46">
                  <c:v>doc_exp_termos, query_exp_2_PTT5, bm25_PTT5</c:v>
                </c:pt>
                <c:pt idx="47">
                  <c:v>doc_exp_termos, query_exp_1_PTT5, bm25_PTT5</c:v>
                </c:pt>
                <c:pt idx="48">
                  <c:v>doc_exp_termos_synonym, bm25_PTT5</c:v>
                </c:pt>
                <c:pt idx="49">
                  <c:v>no_exp, bm25_PTT5</c:v>
                </c:pt>
                <c:pt idx="50">
                  <c:v>doc_exp_termos, bm25_PTT5</c:v>
                </c:pt>
              </c:strCache>
            </c:strRef>
          </c:cat>
          <c:val>
            <c:numRef>
              <c:f>'Pipeline final de busca'!$AC$65:$AC$115</c:f>
              <c:numCache>
                <c:formatCode>0.00</c:formatCode>
                <c:ptCount val="51"/>
                <c:pt idx="0">
                  <c:v>82.940466666666595</c:v>
                </c:pt>
                <c:pt idx="1">
                  <c:v>83.146473333333304</c:v>
                </c:pt>
                <c:pt idx="2">
                  <c:v>83.210706666666596</c:v>
                </c:pt>
                <c:pt idx="3">
                  <c:v>83.258246666666594</c:v>
                </c:pt>
                <c:pt idx="4">
                  <c:v>83.443433333333303</c:v>
                </c:pt>
                <c:pt idx="5">
                  <c:v>83.530479999999997</c:v>
                </c:pt>
                <c:pt idx="6">
                  <c:v>83.694086666666607</c:v>
                </c:pt>
                <c:pt idx="7">
                  <c:v>83.9823733333333</c:v>
                </c:pt>
                <c:pt idx="8">
                  <c:v>84.285733333333297</c:v>
                </c:pt>
                <c:pt idx="9">
                  <c:v>84.345713333333293</c:v>
                </c:pt>
                <c:pt idx="10">
                  <c:v>84.425633333333295</c:v>
                </c:pt>
                <c:pt idx="11">
                  <c:v>84.625886666666602</c:v>
                </c:pt>
                <c:pt idx="12">
                  <c:v>84.634946666666593</c:v>
                </c:pt>
                <c:pt idx="13">
                  <c:v>84.781733333333307</c:v>
                </c:pt>
                <c:pt idx="14">
                  <c:v>84.805853333333303</c:v>
                </c:pt>
                <c:pt idx="15">
                  <c:v>84.905653333333305</c:v>
                </c:pt>
                <c:pt idx="16">
                  <c:v>84.914379999999994</c:v>
                </c:pt>
                <c:pt idx="17">
                  <c:v>84.932653333333306</c:v>
                </c:pt>
                <c:pt idx="18">
                  <c:v>85.063513333333304</c:v>
                </c:pt>
                <c:pt idx="19">
                  <c:v>85.084013333333303</c:v>
                </c:pt>
                <c:pt idx="20">
                  <c:v>85.186260000000004</c:v>
                </c:pt>
                <c:pt idx="21">
                  <c:v>85.203253333333294</c:v>
                </c:pt>
                <c:pt idx="22">
                  <c:v>85.394059999999996</c:v>
                </c:pt>
                <c:pt idx="23">
                  <c:v>85.551739999999995</c:v>
                </c:pt>
                <c:pt idx="24">
                  <c:v>85.702746666666599</c:v>
                </c:pt>
                <c:pt idx="25">
                  <c:v>85.738386666666599</c:v>
                </c:pt>
                <c:pt idx="26">
                  <c:v>85.774453333333298</c:v>
                </c:pt>
                <c:pt idx="27">
                  <c:v>85.812346666666599</c:v>
                </c:pt>
                <c:pt idx="28">
                  <c:v>85.822800000000001</c:v>
                </c:pt>
                <c:pt idx="29">
                  <c:v>85.978880000000004</c:v>
                </c:pt>
                <c:pt idx="30">
                  <c:v>86.028566666666606</c:v>
                </c:pt>
                <c:pt idx="31">
                  <c:v>86.504386666666605</c:v>
                </c:pt>
                <c:pt idx="32">
                  <c:v>86.542226666666593</c:v>
                </c:pt>
                <c:pt idx="33">
                  <c:v>86.678953333333297</c:v>
                </c:pt>
                <c:pt idx="34">
                  <c:v>87.206853333333299</c:v>
                </c:pt>
                <c:pt idx="35">
                  <c:v>87.461253333333303</c:v>
                </c:pt>
                <c:pt idx="36">
                  <c:v>87.639739999999904</c:v>
                </c:pt>
                <c:pt idx="37">
                  <c:v>87.761613333333301</c:v>
                </c:pt>
                <c:pt idx="38">
                  <c:v>87.827280000000002</c:v>
                </c:pt>
                <c:pt idx="39">
                  <c:v>87.907740000000004</c:v>
                </c:pt>
                <c:pt idx="40">
                  <c:v>87.928953333333297</c:v>
                </c:pt>
                <c:pt idx="41">
                  <c:v>87.965279999999893</c:v>
                </c:pt>
                <c:pt idx="42">
                  <c:v>87.989226666666596</c:v>
                </c:pt>
                <c:pt idx="43">
                  <c:v>88.183666666666596</c:v>
                </c:pt>
                <c:pt idx="44">
                  <c:v>88.212066666666601</c:v>
                </c:pt>
                <c:pt idx="45">
                  <c:v>88.412513333333294</c:v>
                </c:pt>
                <c:pt idx="46">
                  <c:v>88.727653333333294</c:v>
                </c:pt>
                <c:pt idx="47">
                  <c:v>90.146586666666593</c:v>
                </c:pt>
                <c:pt idx="48">
                  <c:v>90.704873333333296</c:v>
                </c:pt>
                <c:pt idx="49">
                  <c:v>91.107586666666606</c:v>
                </c:pt>
                <c:pt idx="50">
                  <c:v>92.176366666666596</c:v>
                </c:pt>
              </c:numCache>
            </c:numRef>
          </c:val>
          <c:extLst>
            <c:ext xmlns:c16="http://schemas.microsoft.com/office/drawing/2014/chart" uri="{C3380CC4-5D6E-409C-BE32-E72D297353CC}">
              <c16:uniqueId val="{00000000-17F6-4068-AED4-CC973EECDD22}"/>
            </c:ext>
          </c:extLst>
        </c:ser>
        <c:dLbls>
          <c:showLegendKey val="0"/>
          <c:showVal val="0"/>
          <c:showCatName val="0"/>
          <c:showSerName val="0"/>
          <c:showPercent val="0"/>
          <c:showBubbleSize val="0"/>
        </c:dLbls>
        <c:gapWidth val="182"/>
        <c:axId val="95326560"/>
        <c:axId val="95330168"/>
      </c:barChart>
      <c:catAx>
        <c:axId val="953265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5330168"/>
        <c:crosses val="autoZero"/>
        <c:auto val="1"/>
        <c:lblAlgn val="ctr"/>
        <c:lblOffset val="100"/>
        <c:noMultiLvlLbl val="0"/>
      </c:catAx>
      <c:valAx>
        <c:axId val="95330168"/>
        <c:scaling>
          <c:orientation val="minMax"/>
          <c:min val="0"/>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5326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'Pipeline final de busca'!$Z$120</c:f>
              <c:strCache>
                <c:ptCount val="1"/>
                <c:pt idx="0">
                  <c:v>PRECISION@100_mean</c:v>
                </c:pt>
              </c:strCache>
            </c:strRef>
          </c:tx>
          <c:spPr>
            <a:solidFill>
              <a:schemeClr val="accent1"/>
            </a:solidFill>
            <a:ln>
              <a:noFill/>
            </a:ln>
            <a:effectLst/>
          </c:spPr>
          <c:invertIfNegative val="0"/>
          <c:cat>
            <c:strRef>
              <c:f>'Pipeline final de busca'!$A$121:$A$170</c:f>
              <c:strCache>
                <c:ptCount val="50"/>
                <c:pt idx="0">
                  <c:v>no_exp, bm25</c:v>
                </c:pt>
                <c:pt idx="1">
                  <c:v>doc_exp_termos, query_exp_9_MINILM, bm25_MINILM</c:v>
                </c:pt>
                <c:pt idx="2">
                  <c:v>doc_exp_termos, query_exp_8_MINILM, bm25_MINILM</c:v>
                </c:pt>
                <c:pt idx="3">
                  <c:v>doc_exp_termos_synonym, query_exp_1_MINILM, bm25</c:v>
                </c:pt>
                <c:pt idx="4">
                  <c:v>doc_exp_termos, query_exp_4_MINILM, bm25</c:v>
                </c:pt>
                <c:pt idx="5">
                  <c:v>no_exp, bm25_MINILM</c:v>
                </c:pt>
                <c:pt idx="6">
                  <c:v>doc_exp_termos_synonym, query_exp_4_PTT5, bm25_PTT5</c:v>
                </c:pt>
                <c:pt idx="7">
                  <c:v>doc_exp_termos_synonym, query_exp_3_PTT5, bm25_PTT5</c:v>
                </c:pt>
                <c:pt idx="8">
                  <c:v>doc_exp_termos_synonym_related, query_exp_1_PTT5, bm25_PTT5</c:v>
                </c:pt>
                <c:pt idx="9">
                  <c:v>query_exp_6_PTT5, bm25_PTT5</c:v>
                </c:pt>
                <c:pt idx="10">
                  <c:v>doc_exp_termos_synonym, query_exp_2_PTT5, bm25_PTT5</c:v>
                </c:pt>
                <c:pt idx="11">
                  <c:v>doc_exp_termos, query_exp_7_MINILM, bm25_MINILM</c:v>
                </c:pt>
                <c:pt idx="12">
                  <c:v>doc_exp_termos, query_exp_3_MINILM, bm25</c:v>
                </c:pt>
                <c:pt idx="13">
                  <c:v>doc_exp_termos, query_exp_2_MINILM, bm25</c:v>
                </c:pt>
                <c:pt idx="14">
                  <c:v>doc_exp_termos, query_exp_1_MINILM, bm25_MINILM</c:v>
                </c:pt>
                <c:pt idx="15">
                  <c:v>query_exp_7_PTT5, bm25_PTT5</c:v>
                </c:pt>
                <c:pt idx="16">
                  <c:v>doc_exp_termos, query_exp_3_MINILM, bm25_MINILM</c:v>
                </c:pt>
                <c:pt idx="17">
                  <c:v>doc_exp_termos, query_exp_1_MINILM, bm25</c:v>
                </c:pt>
                <c:pt idx="18">
                  <c:v>doc_exp_termos, query_exp_5_MINILM, bm25_MINILM</c:v>
                </c:pt>
                <c:pt idx="19">
                  <c:v>doc_exp_termos, query_exp_4_MINILM, bm25_MINILM</c:v>
                </c:pt>
                <c:pt idx="20">
                  <c:v>query_exp_10_PTT5, bm25_PTT5</c:v>
                </c:pt>
                <c:pt idx="21">
                  <c:v>doc_exp_termos, query_exp_6_MINILM, bm25_MINILM</c:v>
                </c:pt>
                <c:pt idx="22">
                  <c:v>query_exp_8_PTT5, bm25_PTT5</c:v>
                </c:pt>
                <c:pt idx="23">
                  <c:v>query_exp_9_PTT5, bm25_PTT5</c:v>
                </c:pt>
                <c:pt idx="24">
                  <c:v>doc_exp_termos, query_exp_2_MINILM, bm25_MINILM</c:v>
                </c:pt>
                <c:pt idx="25">
                  <c:v>doc_exp_termos, bm25</c:v>
                </c:pt>
                <c:pt idx="26">
                  <c:v>doc_exp_termos_synonym, bm25</c:v>
                </c:pt>
                <c:pt idx="27">
                  <c:v>query_exp_5_PTT5, bm25_PTT5</c:v>
                </c:pt>
                <c:pt idx="28">
                  <c:v>query_exp_1_PTT5, bm25_PTT5</c:v>
                </c:pt>
                <c:pt idx="29">
                  <c:v>doc_exp_termos, bm25_MINILM</c:v>
                </c:pt>
                <c:pt idx="30">
                  <c:v>doc_exp_termos_synonym, query_exp_1_PTT5, bm25_PTT5</c:v>
                </c:pt>
                <c:pt idx="31">
                  <c:v>query_exp_3_PTT5, bm25_PTT5</c:v>
                </c:pt>
                <c:pt idx="32">
                  <c:v>query_exp_4_PTT5, bm25_PTT5</c:v>
                </c:pt>
                <c:pt idx="33">
                  <c:v>query_exp_2_PTT5, bm25_PTT5</c:v>
                </c:pt>
                <c:pt idx="34">
                  <c:v>doc_exp_termos, query_exp_4_PTT5, bm25_PTT5</c:v>
                </c:pt>
                <c:pt idx="35">
                  <c:v>doc_exp_termos_synonym_related, bm25_PTT5</c:v>
                </c:pt>
                <c:pt idx="36">
                  <c:v>doc_exp_termos, query_exp_5_PTT5, bm25_PTT5</c:v>
                </c:pt>
                <c:pt idx="37">
                  <c:v>doc_exp_termos, query_exp_6_PTT5, bm25_PTT5</c:v>
                </c:pt>
                <c:pt idx="38">
                  <c:v>doc_exp_termos, query_exp_8_PTT5, bm25_PTT5</c:v>
                </c:pt>
                <c:pt idx="39">
                  <c:v>doc_exp_termos, query_exp_7_PTT5, bm25_PTT5</c:v>
                </c:pt>
                <c:pt idx="40">
                  <c:v>doc_exp_termos, query_exp_9_PTT5, bm25_PTT5</c:v>
                </c:pt>
                <c:pt idx="41">
                  <c:v>doc_exp_termos, query_exp_3_PTT5, bm25_PTT5</c:v>
                </c:pt>
                <c:pt idx="42">
                  <c:v>doc_exp_termos, query_exp_10_PTT5, bm25_PTT5</c:v>
                </c:pt>
                <c:pt idx="43">
                  <c:v>bm25_PTT5</c:v>
                </c:pt>
                <c:pt idx="44">
                  <c:v>doc_exp_termos, query_exp_2_PTT5, bm25_PTT5</c:v>
                </c:pt>
                <c:pt idx="45">
                  <c:v>query_exp_1_PTT5, bm25_PTT5</c:v>
                </c:pt>
                <c:pt idx="46">
                  <c:v>doc_exp_termos, query_exp_1_PTT5, bm25_PTT5</c:v>
                </c:pt>
                <c:pt idx="47">
                  <c:v>doc_exp_termos_synonym, bm25_PTT5</c:v>
                </c:pt>
                <c:pt idx="48">
                  <c:v>no_exp, bm25_PTT5</c:v>
                </c:pt>
                <c:pt idx="49">
                  <c:v>doc_exp_termos, bm25_PTT5</c:v>
                </c:pt>
              </c:strCache>
            </c:strRef>
          </c:cat>
          <c:val>
            <c:numRef>
              <c:f>'Pipeline final de busca'!$Z$121:$Z$170</c:f>
              <c:numCache>
                <c:formatCode>0.00</c:formatCode>
                <c:ptCount val="50"/>
                <c:pt idx="0">
                  <c:v>7.1266666666666598</c:v>
                </c:pt>
                <c:pt idx="1">
                  <c:v>7.1466666666666603</c:v>
                </c:pt>
                <c:pt idx="2">
                  <c:v>7.1533333333333298</c:v>
                </c:pt>
                <c:pt idx="3">
                  <c:v>7.16</c:v>
                </c:pt>
                <c:pt idx="4">
                  <c:v>7.16</c:v>
                </c:pt>
                <c:pt idx="5">
                  <c:v>7.16</c:v>
                </c:pt>
                <c:pt idx="6">
                  <c:v>7.1666666666666599</c:v>
                </c:pt>
                <c:pt idx="7">
                  <c:v>7.1733333333333302</c:v>
                </c:pt>
                <c:pt idx="8">
                  <c:v>7.1866666666666603</c:v>
                </c:pt>
                <c:pt idx="9">
                  <c:v>7.24</c:v>
                </c:pt>
                <c:pt idx="10">
                  <c:v>7.24</c:v>
                </c:pt>
                <c:pt idx="11">
                  <c:v>7.26</c:v>
                </c:pt>
                <c:pt idx="12">
                  <c:v>7.2666666666666604</c:v>
                </c:pt>
                <c:pt idx="13">
                  <c:v>7.28666666666666</c:v>
                </c:pt>
                <c:pt idx="14">
                  <c:v>7.2933333333333303</c:v>
                </c:pt>
                <c:pt idx="15">
                  <c:v>7.2933333333333303</c:v>
                </c:pt>
                <c:pt idx="16">
                  <c:v>7.3066666666666604</c:v>
                </c:pt>
                <c:pt idx="17">
                  <c:v>7.3066666666666604</c:v>
                </c:pt>
                <c:pt idx="18">
                  <c:v>7.3066666666666604</c:v>
                </c:pt>
                <c:pt idx="19">
                  <c:v>7.3066666666666604</c:v>
                </c:pt>
                <c:pt idx="20">
                  <c:v>7.32</c:v>
                </c:pt>
                <c:pt idx="21">
                  <c:v>7.32</c:v>
                </c:pt>
                <c:pt idx="22">
                  <c:v>7.3333333333333304</c:v>
                </c:pt>
                <c:pt idx="23">
                  <c:v>7.3466666666666596</c:v>
                </c:pt>
                <c:pt idx="24">
                  <c:v>7.36</c:v>
                </c:pt>
                <c:pt idx="25">
                  <c:v>7.3733333333333304</c:v>
                </c:pt>
                <c:pt idx="26">
                  <c:v>7.3733333333333304</c:v>
                </c:pt>
                <c:pt idx="27">
                  <c:v>7.38</c:v>
                </c:pt>
                <c:pt idx="28">
                  <c:v>7.4</c:v>
                </c:pt>
                <c:pt idx="29">
                  <c:v>7.4066666666666601</c:v>
                </c:pt>
                <c:pt idx="30">
                  <c:v>7.4066666666666601</c:v>
                </c:pt>
                <c:pt idx="31">
                  <c:v>7.4133333333333304</c:v>
                </c:pt>
                <c:pt idx="32">
                  <c:v>7.4533333333333296</c:v>
                </c:pt>
                <c:pt idx="33">
                  <c:v>7.4533333333333296</c:v>
                </c:pt>
                <c:pt idx="34">
                  <c:v>7.4733333333333301</c:v>
                </c:pt>
                <c:pt idx="35">
                  <c:v>7.4866666666666601</c:v>
                </c:pt>
                <c:pt idx="36">
                  <c:v>7.4933333333333296</c:v>
                </c:pt>
                <c:pt idx="37">
                  <c:v>7.5066666666666597</c:v>
                </c:pt>
                <c:pt idx="38">
                  <c:v>7.5133333333333301</c:v>
                </c:pt>
                <c:pt idx="39">
                  <c:v>7.5266666666666602</c:v>
                </c:pt>
                <c:pt idx="40">
                  <c:v>7.5266666666666602</c:v>
                </c:pt>
                <c:pt idx="41">
                  <c:v>7.5466666666666598</c:v>
                </c:pt>
                <c:pt idx="42">
                  <c:v>7.5466666666666598</c:v>
                </c:pt>
                <c:pt idx="43">
                  <c:v>7.5466666666666598</c:v>
                </c:pt>
                <c:pt idx="44">
                  <c:v>7.5666666666666602</c:v>
                </c:pt>
                <c:pt idx="45">
                  <c:v>7.58</c:v>
                </c:pt>
                <c:pt idx="46">
                  <c:v>7.7533333333333303</c:v>
                </c:pt>
                <c:pt idx="47">
                  <c:v>7.78</c:v>
                </c:pt>
                <c:pt idx="48">
                  <c:v>7.8333333333333304</c:v>
                </c:pt>
                <c:pt idx="49">
                  <c:v>7.94</c:v>
                </c:pt>
              </c:numCache>
            </c:numRef>
          </c:val>
          <c:extLst>
            <c:ext xmlns:c16="http://schemas.microsoft.com/office/drawing/2014/chart" uri="{C3380CC4-5D6E-409C-BE32-E72D297353CC}">
              <c16:uniqueId val="{00000000-8EDB-407F-8083-1F2E7DFB5124}"/>
            </c:ext>
          </c:extLst>
        </c:ser>
        <c:dLbls>
          <c:showLegendKey val="0"/>
          <c:showVal val="0"/>
          <c:showCatName val="0"/>
          <c:showSerName val="0"/>
          <c:showPercent val="0"/>
          <c:showBubbleSize val="0"/>
        </c:dLbls>
        <c:gapWidth val="182"/>
        <c:axId val="776174648"/>
        <c:axId val="776175304"/>
      </c:barChart>
      <c:catAx>
        <c:axId val="7761746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76175304"/>
        <c:crosses val="autoZero"/>
        <c:auto val="1"/>
        <c:lblAlgn val="ctr"/>
        <c:lblOffset val="100"/>
        <c:noMultiLvlLbl val="0"/>
      </c:catAx>
      <c:valAx>
        <c:axId val="776175304"/>
        <c:scaling>
          <c:orientation val="minMax"/>
          <c:max val="10"/>
          <c:min val="0"/>
        </c:scaling>
        <c:delete val="0"/>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76174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Busca'!$A$2</c:f>
              <c:strCache>
                <c:ptCount val="1"/>
                <c:pt idx="0">
                  <c:v>BM25 x STS</c:v>
                </c:pt>
              </c:strCache>
            </c:strRef>
          </c:tx>
          <c:spPr>
            <a:solidFill>
              <a:schemeClr val="accent1"/>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Busca'!$B$2:$E$2</c:f>
              <c:numCache>
                <c:formatCode>0.0%</c:formatCode>
                <c:ptCount val="4"/>
                <c:pt idx="0">
                  <c:v>0.126</c:v>
                </c:pt>
                <c:pt idx="1">
                  <c:v>9.8000000000000004E-2</c:v>
                </c:pt>
                <c:pt idx="2">
                  <c:v>0.122</c:v>
                </c:pt>
                <c:pt idx="3">
                  <c:v>0.158</c:v>
                </c:pt>
              </c:numCache>
            </c:numRef>
          </c:val>
          <c:extLst>
            <c:ext xmlns:c16="http://schemas.microsoft.com/office/drawing/2014/chart" uri="{C3380CC4-5D6E-409C-BE32-E72D297353CC}">
              <c16:uniqueId val="{00000000-C761-4F7B-9E1B-8922F41F4329}"/>
            </c:ext>
          </c:extLst>
        </c:ser>
        <c:ser>
          <c:idx val="1"/>
          <c:order val="1"/>
          <c:tx>
            <c:strRef>
              <c:f>'Resultados Busca'!$A$3</c:f>
              <c:strCache>
                <c:ptCount val="1"/>
                <c:pt idx="0">
                  <c:v>STS x STS_reranker</c:v>
                </c:pt>
              </c:strCache>
            </c:strRef>
          </c:tx>
          <c:spPr>
            <a:solidFill>
              <a:schemeClr val="accent2"/>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Busca'!$B$3:$E$3</c:f>
              <c:numCache>
                <c:formatCode>0.0%</c:formatCode>
                <c:ptCount val="4"/>
                <c:pt idx="0">
                  <c:v>0.186</c:v>
                </c:pt>
                <c:pt idx="1">
                  <c:v>0.186</c:v>
                </c:pt>
                <c:pt idx="2">
                  <c:v>0.17</c:v>
                </c:pt>
                <c:pt idx="3">
                  <c:v>0.20200000000000001</c:v>
                </c:pt>
              </c:numCache>
            </c:numRef>
          </c:val>
          <c:extLst>
            <c:ext xmlns:c16="http://schemas.microsoft.com/office/drawing/2014/chart" uri="{C3380CC4-5D6E-409C-BE32-E72D297353CC}">
              <c16:uniqueId val="{00000001-C761-4F7B-9E1B-8922F41F4329}"/>
            </c:ext>
          </c:extLst>
        </c:ser>
        <c:ser>
          <c:idx val="2"/>
          <c:order val="2"/>
          <c:tx>
            <c:strRef>
              <c:f>'Resultados Busca'!$A$4</c:f>
              <c:strCache>
                <c:ptCount val="1"/>
                <c:pt idx="0">
                  <c:v>BM25 x BM25_reranker</c:v>
                </c:pt>
              </c:strCache>
            </c:strRef>
          </c:tx>
          <c:spPr>
            <a:solidFill>
              <a:schemeClr val="accent3"/>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Busca'!$B$4:$E$4</c:f>
              <c:numCache>
                <c:formatCode>0.0%</c:formatCode>
                <c:ptCount val="4"/>
                <c:pt idx="0">
                  <c:v>0.42499999999999999</c:v>
                </c:pt>
                <c:pt idx="1">
                  <c:v>0.32800000000000001</c:v>
                </c:pt>
                <c:pt idx="2">
                  <c:v>0.496</c:v>
                </c:pt>
                <c:pt idx="3">
                  <c:v>0.45200000000000001</c:v>
                </c:pt>
              </c:numCache>
            </c:numRef>
          </c:val>
          <c:extLst>
            <c:ext xmlns:c16="http://schemas.microsoft.com/office/drawing/2014/chart" uri="{C3380CC4-5D6E-409C-BE32-E72D297353CC}">
              <c16:uniqueId val="{00000002-C761-4F7B-9E1B-8922F41F4329}"/>
            </c:ext>
          </c:extLst>
        </c:ser>
        <c:ser>
          <c:idx val="3"/>
          <c:order val="3"/>
          <c:tx>
            <c:strRef>
              <c:f>'Resultados Busca'!$A$5</c:f>
              <c:strCache>
                <c:ptCount val="1"/>
                <c:pt idx="0">
                  <c:v>BM25_reranker x STS_reranker</c:v>
                </c:pt>
              </c:strCache>
            </c:strRef>
          </c:tx>
          <c:spPr>
            <a:solidFill>
              <a:schemeClr val="accent4"/>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Busca'!$B$5:$E$5</c:f>
              <c:numCache>
                <c:formatCode>0.0%</c:formatCode>
                <c:ptCount val="4"/>
                <c:pt idx="0">
                  <c:v>0.56499999999999995</c:v>
                </c:pt>
                <c:pt idx="1">
                  <c:v>0.51400000000000001</c:v>
                </c:pt>
                <c:pt idx="2">
                  <c:v>0.59799999999999998</c:v>
                </c:pt>
                <c:pt idx="3">
                  <c:v>0.58199999999999996</c:v>
                </c:pt>
              </c:numCache>
            </c:numRef>
          </c:val>
          <c:extLst>
            <c:ext xmlns:c16="http://schemas.microsoft.com/office/drawing/2014/chart" uri="{C3380CC4-5D6E-409C-BE32-E72D297353CC}">
              <c16:uniqueId val="{00000003-C761-4F7B-9E1B-8922F41F4329}"/>
            </c:ext>
          </c:extLst>
        </c:ser>
        <c:ser>
          <c:idx val="4"/>
          <c:order val="4"/>
          <c:tx>
            <c:strRef>
              <c:f>'Resultados Busca'!$A$6</c:f>
              <c:strCache>
                <c:ptCount val="1"/>
                <c:pt idx="0">
                  <c:v>BM25_STS_reranker x STS_reranker</c:v>
                </c:pt>
              </c:strCache>
            </c:strRef>
          </c:tx>
          <c:spPr>
            <a:solidFill>
              <a:schemeClr val="accent5"/>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Busca'!$B$6:$E$6</c:f>
              <c:numCache>
                <c:formatCode>0.0%</c:formatCode>
                <c:ptCount val="4"/>
                <c:pt idx="0">
                  <c:v>0.65300000000000002</c:v>
                </c:pt>
                <c:pt idx="1">
                  <c:v>0.61599999999999999</c:v>
                </c:pt>
                <c:pt idx="2">
                  <c:v>0.67200000000000004</c:v>
                </c:pt>
                <c:pt idx="3">
                  <c:v>0.67200000000000004</c:v>
                </c:pt>
              </c:numCache>
            </c:numRef>
          </c:val>
          <c:extLst>
            <c:ext xmlns:c16="http://schemas.microsoft.com/office/drawing/2014/chart" uri="{C3380CC4-5D6E-409C-BE32-E72D297353CC}">
              <c16:uniqueId val="{00000004-C761-4F7B-9E1B-8922F41F4329}"/>
            </c:ext>
          </c:extLst>
        </c:ser>
        <c:ser>
          <c:idx val="5"/>
          <c:order val="5"/>
          <c:tx>
            <c:strRef>
              <c:f>'Resultados Busca'!$A$7</c:f>
              <c:strCache>
                <c:ptCount val="1"/>
                <c:pt idx="0">
                  <c:v>BM25_STS_reranker x BM25_reranker</c:v>
                </c:pt>
              </c:strCache>
            </c:strRef>
          </c:tx>
          <c:spPr>
            <a:solidFill>
              <a:schemeClr val="accent6"/>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Busca'!$B$7:$E$7</c:f>
              <c:numCache>
                <c:formatCode>0.0%</c:formatCode>
                <c:ptCount val="4"/>
                <c:pt idx="0">
                  <c:v>0.88500000000000001</c:v>
                </c:pt>
                <c:pt idx="1">
                  <c:v>0.86799999999999999</c:v>
                </c:pt>
                <c:pt idx="2">
                  <c:v>0.89600000000000002</c:v>
                </c:pt>
                <c:pt idx="3">
                  <c:v>0.89200000000000002</c:v>
                </c:pt>
              </c:numCache>
            </c:numRef>
          </c:val>
          <c:extLst>
            <c:ext xmlns:c16="http://schemas.microsoft.com/office/drawing/2014/chart" uri="{C3380CC4-5D6E-409C-BE32-E72D297353CC}">
              <c16:uniqueId val="{00000005-C761-4F7B-9E1B-8922F41F4329}"/>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Média</a:t>
            </a:r>
            <a:r>
              <a:rPr lang="en-US" baseline="0"/>
              <a:t> - Avaliações geradas pelo LLM (todas)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'Estatística de avaliações'!$A$155</c:f>
              <c:strCache>
                <c:ptCount val="1"/>
                <c:pt idx="0">
                  <c:v>ALL</c:v>
                </c:pt>
              </c:strCache>
            </c:strRef>
          </c:tx>
          <c:spPr>
            <a:solidFill>
              <a:schemeClr val="accent1"/>
            </a:solidFill>
            <a:ln>
              <a:noFill/>
            </a:ln>
            <a:effectLst/>
          </c:spPr>
          <c:invertIfNegative val="0"/>
          <c:cat>
            <c:strRef>
              <c:f>'Estatística de avaliações'!$B$1:$F$1</c:f>
              <c:strCache>
                <c:ptCount val="5"/>
                <c:pt idx="0">
                  <c:v>SCORE_3</c:v>
                </c:pt>
                <c:pt idx="1">
                  <c:v>SCORE_2</c:v>
                </c:pt>
                <c:pt idx="2">
                  <c:v>SCORE_1</c:v>
                </c:pt>
                <c:pt idx="3">
                  <c:v>SCORE_0</c:v>
                </c:pt>
                <c:pt idx="4">
                  <c:v>TOTAL</c:v>
                </c:pt>
              </c:strCache>
            </c:strRef>
          </c:cat>
          <c:val>
            <c:numRef>
              <c:f>'Estatística de avaliações'!$B$155:$F$155</c:f>
              <c:numCache>
                <c:formatCode>0.00</c:formatCode>
                <c:ptCount val="5"/>
                <c:pt idx="0">
                  <c:v>5.1933333333333334</c:v>
                </c:pt>
                <c:pt idx="1">
                  <c:v>3.4200000000000004</c:v>
                </c:pt>
                <c:pt idx="2">
                  <c:v>3.5199999999999996</c:v>
                </c:pt>
                <c:pt idx="3">
                  <c:v>2.8666666666666667</c:v>
                </c:pt>
                <c:pt idx="4" formatCode="0">
                  <c:v>15</c:v>
                </c:pt>
              </c:numCache>
            </c:numRef>
          </c:val>
          <c:extLst>
            <c:ext xmlns:c16="http://schemas.microsoft.com/office/drawing/2014/chart" uri="{C3380CC4-5D6E-409C-BE32-E72D297353CC}">
              <c16:uniqueId val="{00000000-DC8F-4CD1-9B61-56DE5DB0D7AC}"/>
            </c:ext>
          </c:extLst>
        </c:ser>
        <c:dLbls>
          <c:showLegendKey val="0"/>
          <c:showVal val="0"/>
          <c:showCatName val="0"/>
          <c:showSerName val="0"/>
          <c:showPercent val="0"/>
          <c:showBubbleSize val="0"/>
        </c:dLbls>
        <c:gapWidth val="219"/>
        <c:overlap val="-27"/>
        <c:axId val="522667184"/>
        <c:axId val="522667512"/>
      </c:barChart>
      <c:catAx>
        <c:axId val="52266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2667512"/>
        <c:crosses val="autoZero"/>
        <c:auto val="1"/>
        <c:lblAlgn val="ctr"/>
        <c:lblOffset val="100"/>
        <c:noMultiLvlLbl val="0"/>
      </c:catAx>
      <c:valAx>
        <c:axId val="522667512"/>
        <c:scaling>
          <c:orientation val="minMax"/>
          <c:max val="1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2667184"/>
        <c:crosses val="autoZero"/>
        <c:crossBetween val="between"/>
        <c:majorUnit val="3"/>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Média de enunciados</a:t>
            </a:r>
            <a:r>
              <a:rPr lang="pt-BR" baseline="0"/>
              <a:t> por score</a:t>
            </a:r>
          </a:p>
          <a:p>
            <a:pPr>
              <a:defRPr/>
            </a:pPr>
            <a:r>
              <a:rPr lang="pt-BR" baseline="0"/>
              <a:t>Comparação entre os grupos de queries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'Estatística de avaliações'!$G$152</c:f>
              <c:strCache>
                <c:ptCount val="1"/>
                <c:pt idx="0">
                  <c:v>Média para todas as queries com ID de 1 a 50</c:v>
                </c:pt>
              </c:strCache>
            </c:strRef>
          </c:tx>
          <c:spPr>
            <a:solidFill>
              <a:schemeClr val="accent1"/>
            </a:solidFill>
            <a:ln>
              <a:noFill/>
            </a:ln>
            <a:effectLst/>
          </c:spPr>
          <c:invertIfNegative val="0"/>
          <c:cat>
            <c:strRef>
              <c:f>'Estatística de avaliações'!$C$1:$C$1</c:f>
              <c:strCache>
                <c:ptCount val="1"/>
                <c:pt idx="0">
                  <c:v>SCORE_2</c:v>
                </c:pt>
              </c:strCache>
            </c:strRef>
          </c:cat>
          <c:val>
            <c:numRef>
              <c:f>'Estatística de avaliações'!$C$152:$C$152</c:f>
              <c:numCache>
                <c:formatCode>0.00</c:formatCode>
                <c:ptCount val="1"/>
                <c:pt idx="0">
                  <c:v>3.22</c:v>
                </c:pt>
              </c:numCache>
            </c:numRef>
          </c:val>
          <c:extLst>
            <c:ext xmlns:c16="http://schemas.microsoft.com/office/drawing/2014/chart" uri="{C3380CC4-5D6E-409C-BE32-E72D297353CC}">
              <c16:uniqueId val="{00000000-E9E9-464F-8931-26071CB9F2EB}"/>
            </c:ext>
          </c:extLst>
        </c:ser>
        <c:ser>
          <c:idx val="1"/>
          <c:order val="1"/>
          <c:tx>
            <c:strRef>
              <c:f>'Estatística de avaliações'!$G$153</c:f>
              <c:strCache>
                <c:ptCount val="1"/>
                <c:pt idx="0">
                  <c:v>Média para todas as queries com ID de 51 a 100</c:v>
                </c:pt>
              </c:strCache>
            </c:strRef>
          </c:tx>
          <c:spPr>
            <a:solidFill>
              <a:schemeClr val="accent2"/>
            </a:solidFill>
            <a:ln>
              <a:noFill/>
            </a:ln>
            <a:effectLst/>
          </c:spPr>
          <c:invertIfNegative val="0"/>
          <c:cat>
            <c:strRef>
              <c:f>'Estatística de avaliações'!$C$1:$C$1</c:f>
              <c:strCache>
                <c:ptCount val="1"/>
                <c:pt idx="0">
                  <c:v>SCORE_2</c:v>
                </c:pt>
              </c:strCache>
            </c:strRef>
          </c:cat>
          <c:val>
            <c:numRef>
              <c:f>'Estatística de avaliações'!$C$153:$C$153</c:f>
              <c:numCache>
                <c:formatCode>0.00</c:formatCode>
                <c:ptCount val="1"/>
                <c:pt idx="0">
                  <c:v>3.5</c:v>
                </c:pt>
              </c:numCache>
            </c:numRef>
          </c:val>
          <c:extLst>
            <c:ext xmlns:c16="http://schemas.microsoft.com/office/drawing/2014/chart" uri="{C3380CC4-5D6E-409C-BE32-E72D297353CC}">
              <c16:uniqueId val="{00000001-E9E9-464F-8931-26071CB9F2EB}"/>
            </c:ext>
          </c:extLst>
        </c:ser>
        <c:ser>
          <c:idx val="2"/>
          <c:order val="2"/>
          <c:tx>
            <c:strRef>
              <c:f>'Estatística de avaliações'!$G$154</c:f>
              <c:strCache>
                <c:ptCount val="1"/>
                <c:pt idx="0">
                  <c:v>Média para todas as queries com ID de 101 a 150</c:v>
                </c:pt>
              </c:strCache>
            </c:strRef>
          </c:tx>
          <c:spPr>
            <a:solidFill>
              <a:schemeClr val="accent3"/>
            </a:solidFill>
            <a:ln>
              <a:noFill/>
            </a:ln>
            <a:effectLst/>
          </c:spPr>
          <c:invertIfNegative val="0"/>
          <c:cat>
            <c:strRef>
              <c:f>'Estatística de avaliações'!$C$1:$C$1</c:f>
              <c:strCache>
                <c:ptCount val="1"/>
                <c:pt idx="0">
                  <c:v>SCORE_2</c:v>
                </c:pt>
              </c:strCache>
            </c:strRef>
          </c:cat>
          <c:val>
            <c:numRef>
              <c:f>'Estatística de avaliações'!$C$154:$C$154</c:f>
              <c:numCache>
                <c:formatCode>0.00</c:formatCode>
                <c:ptCount val="1"/>
                <c:pt idx="0">
                  <c:v>3.54</c:v>
                </c:pt>
              </c:numCache>
            </c:numRef>
          </c:val>
          <c:extLst>
            <c:ext xmlns:c16="http://schemas.microsoft.com/office/drawing/2014/chart" uri="{C3380CC4-5D6E-409C-BE32-E72D297353CC}">
              <c16:uniqueId val="{00000002-E9E9-464F-8931-26071CB9F2EB}"/>
            </c:ext>
          </c:extLst>
        </c:ser>
        <c:ser>
          <c:idx val="3"/>
          <c:order val="3"/>
          <c:tx>
            <c:strRef>
              <c:f>'Estatística de avaliações'!$G$155</c:f>
              <c:strCache>
                <c:ptCount val="1"/>
                <c:pt idx="0">
                  <c:v>Média para todas as queries</c:v>
                </c:pt>
              </c:strCache>
            </c:strRef>
          </c:tx>
          <c:spPr>
            <a:solidFill>
              <a:schemeClr val="accent4"/>
            </a:solidFill>
            <a:ln>
              <a:noFill/>
            </a:ln>
            <a:effectLst/>
          </c:spPr>
          <c:invertIfNegative val="0"/>
          <c:cat>
            <c:strRef>
              <c:f>'Estatística de avaliações'!$C$1:$C$1</c:f>
              <c:strCache>
                <c:ptCount val="1"/>
                <c:pt idx="0">
                  <c:v>SCORE_2</c:v>
                </c:pt>
              </c:strCache>
            </c:strRef>
          </c:cat>
          <c:val>
            <c:numRef>
              <c:f>'Estatística de avaliações'!$C$155:$C$155</c:f>
              <c:numCache>
                <c:formatCode>0.00</c:formatCode>
                <c:ptCount val="1"/>
                <c:pt idx="0">
                  <c:v>3.4200000000000004</c:v>
                </c:pt>
              </c:numCache>
            </c:numRef>
          </c:val>
          <c:extLst>
            <c:ext xmlns:c16="http://schemas.microsoft.com/office/drawing/2014/chart" uri="{C3380CC4-5D6E-409C-BE32-E72D297353CC}">
              <c16:uniqueId val="{00000003-E9E9-464F-8931-26071CB9F2EB}"/>
            </c:ext>
          </c:extLst>
        </c:ser>
        <c:dLbls>
          <c:showLegendKey val="0"/>
          <c:showVal val="0"/>
          <c:showCatName val="0"/>
          <c:showSerName val="0"/>
          <c:showPercent val="0"/>
          <c:showBubbleSize val="0"/>
        </c:dLbls>
        <c:gapWidth val="219"/>
        <c:overlap val="-27"/>
        <c:axId val="693088024"/>
        <c:axId val="693086056"/>
      </c:barChart>
      <c:catAx>
        <c:axId val="693088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3086056"/>
        <c:crosses val="autoZero"/>
        <c:auto val="1"/>
        <c:lblAlgn val="ctr"/>
        <c:lblOffset val="100"/>
        <c:noMultiLvlLbl val="0"/>
      </c:catAx>
      <c:valAx>
        <c:axId val="693086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93088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pt-BR"/>
              <a:t>Avaliações por query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'Estatística de avaliações'!$E$1</c:f>
              <c:strCache>
                <c:ptCount val="1"/>
                <c:pt idx="0">
                  <c:v>SCORE_0</c:v>
                </c:pt>
              </c:strCache>
            </c:strRef>
          </c:tx>
          <c:spPr>
            <a:solidFill>
              <a:schemeClr val="accent2">
                <a:alpha val="70000"/>
              </a:schemeClr>
            </a:solidFill>
            <a:ln>
              <a:noFill/>
            </a:ln>
            <a:effectLst/>
          </c:spPr>
          <c:invertIfNegative val="0"/>
          <c:cat>
            <c:strRef>
              <c:f>'Estatística de avaliações'!$G$2:$G$151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avaliações'!$E$2:$E$151</c:f>
              <c:numCache>
                <c:formatCode>General</c:formatCode>
                <c:ptCount val="150"/>
                <c:pt idx="0">
                  <c:v>0</c:v>
                </c:pt>
                <c:pt idx="1">
                  <c:v>8</c:v>
                </c:pt>
                <c:pt idx="2">
                  <c:v>0</c:v>
                </c:pt>
                <c:pt idx="3">
                  <c:v>2</c:v>
                </c:pt>
                <c:pt idx="4">
                  <c:v>2</c:v>
                </c:pt>
                <c:pt idx="5">
                  <c:v>1</c:v>
                </c:pt>
                <c:pt idx="6">
                  <c:v>4</c:v>
                </c:pt>
                <c:pt idx="7">
                  <c:v>2</c:v>
                </c:pt>
                <c:pt idx="8">
                  <c:v>1</c:v>
                </c:pt>
                <c:pt idx="9">
                  <c:v>5</c:v>
                </c:pt>
                <c:pt idx="10">
                  <c:v>1</c:v>
                </c:pt>
                <c:pt idx="11">
                  <c:v>1</c:v>
                </c:pt>
                <c:pt idx="12">
                  <c:v>1</c:v>
                </c:pt>
                <c:pt idx="13">
                  <c:v>5</c:v>
                </c:pt>
                <c:pt idx="14">
                  <c:v>3</c:v>
                </c:pt>
                <c:pt idx="15">
                  <c:v>3</c:v>
                </c:pt>
                <c:pt idx="16">
                  <c:v>3</c:v>
                </c:pt>
                <c:pt idx="17">
                  <c:v>2</c:v>
                </c:pt>
                <c:pt idx="18">
                  <c:v>3</c:v>
                </c:pt>
                <c:pt idx="19">
                  <c:v>2</c:v>
                </c:pt>
                <c:pt idx="20">
                  <c:v>4</c:v>
                </c:pt>
                <c:pt idx="21">
                  <c:v>3</c:v>
                </c:pt>
                <c:pt idx="22">
                  <c:v>3</c:v>
                </c:pt>
                <c:pt idx="23">
                  <c:v>0</c:v>
                </c:pt>
                <c:pt idx="24">
                  <c:v>1</c:v>
                </c:pt>
                <c:pt idx="25">
                  <c:v>0</c:v>
                </c:pt>
                <c:pt idx="26">
                  <c:v>4</c:v>
                </c:pt>
                <c:pt idx="27">
                  <c:v>4</c:v>
                </c:pt>
                <c:pt idx="28">
                  <c:v>0</c:v>
                </c:pt>
                <c:pt idx="29">
                  <c:v>2</c:v>
                </c:pt>
                <c:pt idx="30">
                  <c:v>2</c:v>
                </c:pt>
                <c:pt idx="31">
                  <c:v>2</c:v>
                </c:pt>
                <c:pt idx="32">
                  <c:v>3</c:v>
                </c:pt>
                <c:pt idx="33">
                  <c:v>4</c:v>
                </c:pt>
                <c:pt idx="34">
                  <c:v>4</c:v>
                </c:pt>
                <c:pt idx="35">
                  <c:v>5</c:v>
                </c:pt>
                <c:pt idx="36">
                  <c:v>0</c:v>
                </c:pt>
                <c:pt idx="37">
                  <c:v>0</c:v>
                </c:pt>
                <c:pt idx="38">
                  <c:v>2</c:v>
                </c:pt>
                <c:pt idx="39">
                  <c:v>3</c:v>
                </c:pt>
                <c:pt idx="40">
                  <c:v>0</c:v>
                </c:pt>
                <c:pt idx="41">
                  <c:v>0</c:v>
                </c:pt>
                <c:pt idx="42">
                  <c:v>0</c:v>
                </c:pt>
                <c:pt idx="43">
                  <c:v>5</c:v>
                </c:pt>
                <c:pt idx="44">
                  <c:v>1</c:v>
                </c:pt>
                <c:pt idx="45">
                  <c:v>1</c:v>
                </c:pt>
                <c:pt idx="46">
                  <c:v>4</c:v>
                </c:pt>
                <c:pt idx="47">
                  <c:v>3</c:v>
                </c:pt>
                <c:pt idx="48">
                  <c:v>0</c:v>
                </c:pt>
                <c:pt idx="49">
                  <c:v>4</c:v>
                </c:pt>
                <c:pt idx="50">
                  <c:v>4</c:v>
                </c:pt>
                <c:pt idx="51">
                  <c:v>2</c:v>
                </c:pt>
                <c:pt idx="52">
                  <c:v>3</c:v>
                </c:pt>
                <c:pt idx="53">
                  <c:v>5</c:v>
                </c:pt>
                <c:pt idx="54">
                  <c:v>4</c:v>
                </c:pt>
                <c:pt idx="55">
                  <c:v>4</c:v>
                </c:pt>
                <c:pt idx="56">
                  <c:v>2</c:v>
                </c:pt>
                <c:pt idx="57">
                  <c:v>3</c:v>
                </c:pt>
                <c:pt idx="58">
                  <c:v>3</c:v>
                </c:pt>
                <c:pt idx="59">
                  <c:v>3</c:v>
                </c:pt>
                <c:pt idx="60">
                  <c:v>2</c:v>
                </c:pt>
                <c:pt idx="61">
                  <c:v>3</c:v>
                </c:pt>
                <c:pt idx="62">
                  <c:v>0</c:v>
                </c:pt>
                <c:pt idx="63">
                  <c:v>2</c:v>
                </c:pt>
                <c:pt idx="64">
                  <c:v>1</c:v>
                </c:pt>
                <c:pt idx="65">
                  <c:v>5</c:v>
                </c:pt>
                <c:pt idx="66">
                  <c:v>5</c:v>
                </c:pt>
                <c:pt idx="67">
                  <c:v>9</c:v>
                </c:pt>
                <c:pt idx="68">
                  <c:v>3</c:v>
                </c:pt>
                <c:pt idx="69">
                  <c:v>2</c:v>
                </c:pt>
                <c:pt idx="70">
                  <c:v>0</c:v>
                </c:pt>
                <c:pt idx="71">
                  <c:v>3</c:v>
                </c:pt>
                <c:pt idx="72">
                  <c:v>2</c:v>
                </c:pt>
                <c:pt idx="73">
                  <c:v>5</c:v>
                </c:pt>
                <c:pt idx="74">
                  <c:v>3</c:v>
                </c:pt>
                <c:pt idx="75">
                  <c:v>3</c:v>
                </c:pt>
                <c:pt idx="76">
                  <c:v>1</c:v>
                </c:pt>
                <c:pt idx="77">
                  <c:v>2</c:v>
                </c:pt>
                <c:pt idx="78">
                  <c:v>2</c:v>
                </c:pt>
                <c:pt idx="79">
                  <c:v>1</c:v>
                </c:pt>
                <c:pt idx="80">
                  <c:v>1</c:v>
                </c:pt>
                <c:pt idx="81">
                  <c:v>6</c:v>
                </c:pt>
                <c:pt idx="82">
                  <c:v>1</c:v>
                </c:pt>
                <c:pt idx="83">
                  <c:v>3</c:v>
                </c:pt>
                <c:pt idx="84">
                  <c:v>2</c:v>
                </c:pt>
                <c:pt idx="85">
                  <c:v>2</c:v>
                </c:pt>
                <c:pt idx="86">
                  <c:v>3</c:v>
                </c:pt>
                <c:pt idx="87">
                  <c:v>2</c:v>
                </c:pt>
                <c:pt idx="88">
                  <c:v>3</c:v>
                </c:pt>
                <c:pt idx="89">
                  <c:v>0</c:v>
                </c:pt>
                <c:pt idx="90">
                  <c:v>3</c:v>
                </c:pt>
                <c:pt idx="91">
                  <c:v>4</c:v>
                </c:pt>
                <c:pt idx="92">
                  <c:v>3</c:v>
                </c:pt>
                <c:pt idx="93">
                  <c:v>1</c:v>
                </c:pt>
                <c:pt idx="94">
                  <c:v>4</c:v>
                </c:pt>
                <c:pt idx="95">
                  <c:v>2</c:v>
                </c:pt>
                <c:pt idx="96">
                  <c:v>3</c:v>
                </c:pt>
                <c:pt idx="97">
                  <c:v>2</c:v>
                </c:pt>
                <c:pt idx="98">
                  <c:v>3</c:v>
                </c:pt>
                <c:pt idx="99">
                  <c:v>4</c:v>
                </c:pt>
                <c:pt idx="100">
                  <c:v>5</c:v>
                </c:pt>
                <c:pt idx="101">
                  <c:v>3</c:v>
                </c:pt>
                <c:pt idx="102">
                  <c:v>5</c:v>
                </c:pt>
                <c:pt idx="103">
                  <c:v>4</c:v>
                </c:pt>
                <c:pt idx="104">
                  <c:v>4</c:v>
                </c:pt>
                <c:pt idx="105">
                  <c:v>2</c:v>
                </c:pt>
                <c:pt idx="106">
                  <c:v>7</c:v>
                </c:pt>
                <c:pt idx="107">
                  <c:v>2</c:v>
                </c:pt>
                <c:pt idx="108">
                  <c:v>1</c:v>
                </c:pt>
                <c:pt idx="109">
                  <c:v>3</c:v>
                </c:pt>
                <c:pt idx="110">
                  <c:v>4</c:v>
                </c:pt>
                <c:pt idx="111">
                  <c:v>5</c:v>
                </c:pt>
                <c:pt idx="112">
                  <c:v>1</c:v>
                </c:pt>
                <c:pt idx="113">
                  <c:v>2</c:v>
                </c:pt>
                <c:pt idx="114">
                  <c:v>0</c:v>
                </c:pt>
                <c:pt idx="115">
                  <c:v>4</c:v>
                </c:pt>
                <c:pt idx="116">
                  <c:v>4</c:v>
                </c:pt>
                <c:pt idx="117">
                  <c:v>5</c:v>
                </c:pt>
                <c:pt idx="118">
                  <c:v>3</c:v>
                </c:pt>
                <c:pt idx="119">
                  <c:v>3</c:v>
                </c:pt>
                <c:pt idx="120">
                  <c:v>2</c:v>
                </c:pt>
                <c:pt idx="121">
                  <c:v>4</c:v>
                </c:pt>
                <c:pt idx="122">
                  <c:v>2</c:v>
                </c:pt>
                <c:pt idx="123">
                  <c:v>4</c:v>
                </c:pt>
                <c:pt idx="124">
                  <c:v>3</c:v>
                </c:pt>
                <c:pt idx="125">
                  <c:v>4</c:v>
                </c:pt>
                <c:pt idx="126">
                  <c:v>3</c:v>
                </c:pt>
                <c:pt idx="127">
                  <c:v>4</c:v>
                </c:pt>
                <c:pt idx="128">
                  <c:v>5</c:v>
                </c:pt>
                <c:pt idx="129">
                  <c:v>5</c:v>
                </c:pt>
                <c:pt idx="130">
                  <c:v>5</c:v>
                </c:pt>
                <c:pt idx="131">
                  <c:v>6</c:v>
                </c:pt>
                <c:pt idx="132">
                  <c:v>2</c:v>
                </c:pt>
                <c:pt idx="133">
                  <c:v>3</c:v>
                </c:pt>
                <c:pt idx="134">
                  <c:v>3</c:v>
                </c:pt>
                <c:pt idx="135">
                  <c:v>4</c:v>
                </c:pt>
                <c:pt idx="136">
                  <c:v>4</c:v>
                </c:pt>
                <c:pt idx="137">
                  <c:v>3</c:v>
                </c:pt>
                <c:pt idx="138">
                  <c:v>5</c:v>
                </c:pt>
                <c:pt idx="139">
                  <c:v>3</c:v>
                </c:pt>
                <c:pt idx="140">
                  <c:v>5</c:v>
                </c:pt>
                <c:pt idx="141">
                  <c:v>9</c:v>
                </c:pt>
                <c:pt idx="142">
                  <c:v>4</c:v>
                </c:pt>
                <c:pt idx="143">
                  <c:v>2</c:v>
                </c:pt>
                <c:pt idx="144">
                  <c:v>4</c:v>
                </c:pt>
                <c:pt idx="145">
                  <c:v>3</c:v>
                </c:pt>
                <c:pt idx="146">
                  <c:v>1</c:v>
                </c:pt>
                <c:pt idx="147">
                  <c:v>2</c:v>
                </c:pt>
                <c:pt idx="148">
                  <c:v>3</c:v>
                </c:pt>
                <c:pt idx="149">
                  <c:v>4</c:v>
                </c:pt>
              </c:numCache>
            </c:numRef>
          </c:val>
          <c:extLst>
            <c:ext xmlns:c16="http://schemas.microsoft.com/office/drawing/2014/chart" uri="{C3380CC4-5D6E-409C-BE32-E72D297353CC}">
              <c16:uniqueId val="{00000000-32F3-4E76-AD21-5624B0901509}"/>
            </c:ext>
          </c:extLst>
        </c:ser>
        <c:ser>
          <c:idx val="1"/>
          <c:order val="1"/>
          <c:tx>
            <c:strRef>
              <c:f>'Estatística de avaliações'!$D$1</c:f>
              <c:strCache>
                <c:ptCount val="1"/>
                <c:pt idx="0">
                  <c:v>SCORE_1</c:v>
                </c:pt>
              </c:strCache>
            </c:strRef>
          </c:tx>
          <c:spPr>
            <a:solidFill>
              <a:schemeClr val="accent4">
                <a:alpha val="70000"/>
              </a:schemeClr>
            </a:solidFill>
            <a:ln>
              <a:noFill/>
            </a:ln>
            <a:effectLst/>
          </c:spPr>
          <c:invertIfNegative val="0"/>
          <c:cat>
            <c:strRef>
              <c:f>'Estatística de avaliações'!$G$2:$G$151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avaliações'!$D$2:$D$151</c:f>
              <c:numCache>
                <c:formatCode>General</c:formatCode>
                <c:ptCount val="150"/>
                <c:pt idx="0">
                  <c:v>5</c:v>
                </c:pt>
                <c:pt idx="1">
                  <c:v>2</c:v>
                </c:pt>
                <c:pt idx="2">
                  <c:v>3</c:v>
                </c:pt>
                <c:pt idx="3">
                  <c:v>3</c:v>
                </c:pt>
                <c:pt idx="4">
                  <c:v>2</c:v>
                </c:pt>
                <c:pt idx="5">
                  <c:v>2</c:v>
                </c:pt>
                <c:pt idx="6">
                  <c:v>1</c:v>
                </c:pt>
                <c:pt idx="7">
                  <c:v>2</c:v>
                </c:pt>
                <c:pt idx="8">
                  <c:v>4</c:v>
                </c:pt>
                <c:pt idx="9">
                  <c:v>0</c:v>
                </c:pt>
                <c:pt idx="10">
                  <c:v>4</c:v>
                </c:pt>
                <c:pt idx="11">
                  <c:v>4</c:v>
                </c:pt>
                <c:pt idx="12">
                  <c:v>4</c:v>
                </c:pt>
                <c:pt idx="13">
                  <c:v>0</c:v>
                </c:pt>
                <c:pt idx="14">
                  <c:v>2</c:v>
                </c:pt>
                <c:pt idx="15">
                  <c:v>2</c:v>
                </c:pt>
                <c:pt idx="16">
                  <c:v>4</c:v>
                </c:pt>
                <c:pt idx="17">
                  <c:v>2</c:v>
                </c:pt>
                <c:pt idx="18">
                  <c:v>1</c:v>
                </c:pt>
                <c:pt idx="19">
                  <c:v>8</c:v>
                </c:pt>
                <c:pt idx="20">
                  <c:v>0</c:v>
                </c:pt>
                <c:pt idx="21">
                  <c:v>2</c:v>
                </c:pt>
                <c:pt idx="22">
                  <c:v>2</c:v>
                </c:pt>
                <c:pt idx="23">
                  <c:v>0</c:v>
                </c:pt>
                <c:pt idx="24">
                  <c:v>4</c:v>
                </c:pt>
                <c:pt idx="25">
                  <c:v>4</c:v>
                </c:pt>
                <c:pt idx="26">
                  <c:v>0</c:v>
                </c:pt>
                <c:pt idx="27">
                  <c:v>1</c:v>
                </c:pt>
                <c:pt idx="28">
                  <c:v>7</c:v>
                </c:pt>
                <c:pt idx="29">
                  <c:v>3</c:v>
                </c:pt>
                <c:pt idx="30">
                  <c:v>1</c:v>
                </c:pt>
                <c:pt idx="31">
                  <c:v>4</c:v>
                </c:pt>
                <c:pt idx="32">
                  <c:v>2</c:v>
                </c:pt>
                <c:pt idx="33">
                  <c:v>4</c:v>
                </c:pt>
                <c:pt idx="34">
                  <c:v>1</c:v>
                </c:pt>
                <c:pt idx="35">
                  <c:v>0</c:v>
                </c:pt>
                <c:pt idx="36">
                  <c:v>11</c:v>
                </c:pt>
                <c:pt idx="37">
                  <c:v>4</c:v>
                </c:pt>
                <c:pt idx="38">
                  <c:v>1</c:v>
                </c:pt>
                <c:pt idx="39">
                  <c:v>1</c:v>
                </c:pt>
                <c:pt idx="40">
                  <c:v>5</c:v>
                </c:pt>
                <c:pt idx="41">
                  <c:v>4</c:v>
                </c:pt>
                <c:pt idx="42">
                  <c:v>3</c:v>
                </c:pt>
                <c:pt idx="43">
                  <c:v>2</c:v>
                </c:pt>
                <c:pt idx="44">
                  <c:v>4</c:v>
                </c:pt>
                <c:pt idx="45">
                  <c:v>4</c:v>
                </c:pt>
                <c:pt idx="46">
                  <c:v>3</c:v>
                </c:pt>
                <c:pt idx="47">
                  <c:v>2</c:v>
                </c:pt>
                <c:pt idx="48">
                  <c:v>4</c:v>
                </c:pt>
                <c:pt idx="49">
                  <c:v>1</c:v>
                </c:pt>
                <c:pt idx="50">
                  <c:v>1</c:v>
                </c:pt>
                <c:pt idx="51">
                  <c:v>3</c:v>
                </c:pt>
                <c:pt idx="52">
                  <c:v>2</c:v>
                </c:pt>
                <c:pt idx="53">
                  <c:v>0</c:v>
                </c:pt>
                <c:pt idx="54">
                  <c:v>4</c:v>
                </c:pt>
                <c:pt idx="55">
                  <c:v>6</c:v>
                </c:pt>
                <c:pt idx="56">
                  <c:v>9</c:v>
                </c:pt>
                <c:pt idx="57">
                  <c:v>2</c:v>
                </c:pt>
                <c:pt idx="58">
                  <c:v>3</c:v>
                </c:pt>
                <c:pt idx="59">
                  <c:v>2</c:v>
                </c:pt>
                <c:pt idx="60">
                  <c:v>9</c:v>
                </c:pt>
                <c:pt idx="61">
                  <c:v>8</c:v>
                </c:pt>
                <c:pt idx="62">
                  <c:v>5</c:v>
                </c:pt>
                <c:pt idx="63">
                  <c:v>4</c:v>
                </c:pt>
                <c:pt idx="64">
                  <c:v>5</c:v>
                </c:pt>
                <c:pt idx="65">
                  <c:v>0</c:v>
                </c:pt>
                <c:pt idx="66">
                  <c:v>0</c:v>
                </c:pt>
                <c:pt idx="67">
                  <c:v>5</c:v>
                </c:pt>
                <c:pt idx="68">
                  <c:v>4</c:v>
                </c:pt>
                <c:pt idx="69">
                  <c:v>2</c:v>
                </c:pt>
                <c:pt idx="70">
                  <c:v>4</c:v>
                </c:pt>
                <c:pt idx="71">
                  <c:v>2</c:v>
                </c:pt>
                <c:pt idx="72">
                  <c:v>3</c:v>
                </c:pt>
                <c:pt idx="73">
                  <c:v>0</c:v>
                </c:pt>
                <c:pt idx="74">
                  <c:v>7</c:v>
                </c:pt>
                <c:pt idx="75">
                  <c:v>2</c:v>
                </c:pt>
                <c:pt idx="76">
                  <c:v>7</c:v>
                </c:pt>
                <c:pt idx="77">
                  <c:v>3</c:v>
                </c:pt>
                <c:pt idx="78">
                  <c:v>7</c:v>
                </c:pt>
                <c:pt idx="79">
                  <c:v>4</c:v>
                </c:pt>
                <c:pt idx="80">
                  <c:v>10</c:v>
                </c:pt>
                <c:pt idx="81">
                  <c:v>6</c:v>
                </c:pt>
                <c:pt idx="82">
                  <c:v>4</c:v>
                </c:pt>
                <c:pt idx="83">
                  <c:v>3</c:v>
                </c:pt>
                <c:pt idx="84">
                  <c:v>4</c:v>
                </c:pt>
                <c:pt idx="85">
                  <c:v>3</c:v>
                </c:pt>
                <c:pt idx="86">
                  <c:v>7</c:v>
                </c:pt>
                <c:pt idx="87">
                  <c:v>2</c:v>
                </c:pt>
                <c:pt idx="88">
                  <c:v>2</c:v>
                </c:pt>
                <c:pt idx="89">
                  <c:v>9</c:v>
                </c:pt>
                <c:pt idx="90">
                  <c:v>11</c:v>
                </c:pt>
                <c:pt idx="91">
                  <c:v>8</c:v>
                </c:pt>
                <c:pt idx="92">
                  <c:v>5</c:v>
                </c:pt>
                <c:pt idx="93">
                  <c:v>4</c:v>
                </c:pt>
                <c:pt idx="94">
                  <c:v>1</c:v>
                </c:pt>
                <c:pt idx="95">
                  <c:v>7</c:v>
                </c:pt>
                <c:pt idx="96">
                  <c:v>9</c:v>
                </c:pt>
                <c:pt idx="97">
                  <c:v>6</c:v>
                </c:pt>
                <c:pt idx="98">
                  <c:v>8</c:v>
                </c:pt>
                <c:pt idx="99">
                  <c:v>2</c:v>
                </c:pt>
                <c:pt idx="100">
                  <c:v>5</c:v>
                </c:pt>
                <c:pt idx="101">
                  <c:v>1</c:v>
                </c:pt>
                <c:pt idx="102">
                  <c:v>0</c:v>
                </c:pt>
                <c:pt idx="103">
                  <c:v>1</c:v>
                </c:pt>
                <c:pt idx="104">
                  <c:v>2</c:v>
                </c:pt>
                <c:pt idx="105">
                  <c:v>8</c:v>
                </c:pt>
                <c:pt idx="106">
                  <c:v>5</c:v>
                </c:pt>
                <c:pt idx="107">
                  <c:v>3</c:v>
                </c:pt>
                <c:pt idx="108">
                  <c:v>4</c:v>
                </c:pt>
                <c:pt idx="109">
                  <c:v>2</c:v>
                </c:pt>
                <c:pt idx="110">
                  <c:v>7</c:v>
                </c:pt>
                <c:pt idx="111">
                  <c:v>4</c:v>
                </c:pt>
                <c:pt idx="112">
                  <c:v>4</c:v>
                </c:pt>
                <c:pt idx="113">
                  <c:v>2</c:v>
                </c:pt>
                <c:pt idx="114">
                  <c:v>5</c:v>
                </c:pt>
                <c:pt idx="115">
                  <c:v>1</c:v>
                </c:pt>
                <c:pt idx="116">
                  <c:v>1</c:v>
                </c:pt>
                <c:pt idx="117">
                  <c:v>5</c:v>
                </c:pt>
                <c:pt idx="118">
                  <c:v>3</c:v>
                </c:pt>
                <c:pt idx="119">
                  <c:v>1</c:v>
                </c:pt>
                <c:pt idx="120">
                  <c:v>2</c:v>
                </c:pt>
                <c:pt idx="121">
                  <c:v>1</c:v>
                </c:pt>
                <c:pt idx="122">
                  <c:v>3</c:v>
                </c:pt>
                <c:pt idx="123">
                  <c:v>3</c:v>
                </c:pt>
                <c:pt idx="124">
                  <c:v>9</c:v>
                </c:pt>
                <c:pt idx="125">
                  <c:v>1</c:v>
                </c:pt>
                <c:pt idx="126">
                  <c:v>2</c:v>
                </c:pt>
                <c:pt idx="127">
                  <c:v>4</c:v>
                </c:pt>
                <c:pt idx="128">
                  <c:v>1</c:v>
                </c:pt>
                <c:pt idx="129">
                  <c:v>4</c:v>
                </c:pt>
                <c:pt idx="130">
                  <c:v>4</c:v>
                </c:pt>
                <c:pt idx="131">
                  <c:v>6</c:v>
                </c:pt>
                <c:pt idx="132">
                  <c:v>5</c:v>
                </c:pt>
                <c:pt idx="133">
                  <c:v>2</c:v>
                </c:pt>
                <c:pt idx="134">
                  <c:v>3</c:v>
                </c:pt>
                <c:pt idx="135">
                  <c:v>1</c:v>
                </c:pt>
                <c:pt idx="136">
                  <c:v>3</c:v>
                </c:pt>
                <c:pt idx="137">
                  <c:v>2</c:v>
                </c:pt>
                <c:pt idx="138">
                  <c:v>0</c:v>
                </c:pt>
                <c:pt idx="139">
                  <c:v>5</c:v>
                </c:pt>
                <c:pt idx="140">
                  <c:v>9</c:v>
                </c:pt>
                <c:pt idx="141">
                  <c:v>3</c:v>
                </c:pt>
                <c:pt idx="142">
                  <c:v>1</c:v>
                </c:pt>
                <c:pt idx="143">
                  <c:v>5</c:v>
                </c:pt>
                <c:pt idx="144">
                  <c:v>3</c:v>
                </c:pt>
                <c:pt idx="145">
                  <c:v>2</c:v>
                </c:pt>
                <c:pt idx="146">
                  <c:v>6</c:v>
                </c:pt>
                <c:pt idx="147">
                  <c:v>4</c:v>
                </c:pt>
                <c:pt idx="148">
                  <c:v>4</c:v>
                </c:pt>
                <c:pt idx="149">
                  <c:v>3</c:v>
                </c:pt>
              </c:numCache>
            </c:numRef>
          </c:val>
          <c:extLst>
            <c:ext xmlns:c16="http://schemas.microsoft.com/office/drawing/2014/chart" uri="{C3380CC4-5D6E-409C-BE32-E72D297353CC}">
              <c16:uniqueId val="{00000001-32F3-4E76-AD21-5624B0901509}"/>
            </c:ext>
          </c:extLst>
        </c:ser>
        <c:ser>
          <c:idx val="2"/>
          <c:order val="2"/>
          <c:tx>
            <c:strRef>
              <c:f>'Estatística de avaliações'!$C$1</c:f>
              <c:strCache>
                <c:ptCount val="1"/>
                <c:pt idx="0">
                  <c:v>SCORE_2</c:v>
                </c:pt>
              </c:strCache>
            </c:strRef>
          </c:tx>
          <c:spPr>
            <a:solidFill>
              <a:schemeClr val="accent6">
                <a:alpha val="70000"/>
              </a:schemeClr>
            </a:solidFill>
            <a:ln>
              <a:noFill/>
            </a:ln>
            <a:effectLst/>
          </c:spPr>
          <c:invertIfNegative val="0"/>
          <c:cat>
            <c:strRef>
              <c:f>'Estatística de avaliações'!$G$2:$G$151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avaliações'!$C$2:$C$151</c:f>
              <c:numCache>
                <c:formatCode>General</c:formatCode>
                <c:ptCount val="150"/>
                <c:pt idx="0">
                  <c:v>0</c:v>
                </c:pt>
                <c:pt idx="1">
                  <c:v>2</c:v>
                </c:pt>
                <c:pt idx="2">
                  <c:v>5</c:v>
                </c:pt>
                <c:pt idx="3">
                  <c:v>0</c:v>
                </c:pt>
                <c:pt idx="4">
                  <c:v>1</c:v>
                </c:pt>
                <c:pt idx="5">
                  <c:v>0</c:v>
                </c:pt>
                <c:pt idx="6">
                  <c:v>0</c:v>
                </c:pt>
                <c:pt idx="7">
                  <c:v>3</c:v>
                </c:pt>
                <c:pt idx="8">
                  <c:v>2</c:v>
                </c:pt>
                <c:pt idx="9">
                  <c:v>1</c:v>
                </c:pt>
                <c:pt idx="10">
                  <c:v>8</c:v>
                </c:pt>
                <c:pt idx="11">
                  <c:v>2</c:v>
                </c:pt>
                <c:pt idx="12">
                  <c:v>0</c:v>
                </c:pt>
                <c:pt idx="13">
                  <c:v>5</c:v>
                </c:pt>
                <c:pt idx="14">
                  <c:v>6</c:v>
                </c:pt>
                <c:pt idx="15">
                  <c:v>7</c:v>
                </c:pt>
                <c:pt idx="16">
                  <c:v>6</c:v>
                </c:pt>
                <c:pt idx="17">
                  <c:v>7</c:v>
                </c:pt>
                <c:pt idx="18">
                  <c:v>1</c:v>
                </c:pt>
                <c:pt idx="19">
                  <c:v>2</c:v>
                </c:pt>
                <c:pt idx="20">
                  <c:v>3</c:v>
                </c:pt>
                <c:pt idx="21">
                  <c:v>2</c:v>
                </c:pt>
                <c:pt idx="22">
                  <c:v>2</c:v>
                </c:pt>
                <c:pt idx="23">
                  <c:v>9</c:v>
                </c:pt>
                <c:pt idx="24">
                  <c:v>0</c:v>
                </c:pt>
                <c:pt idx="25">
                  <c:v>6</c:v>
                </c:pt>
                <c:pt idx="26">
                  <c:v>1</c:v>
                </c:pt>
                <c:pt idx="27">
                  <c:v>9</c:v>
                </c:pt>
                <c:pt idx="28">
                  <c:v>1</c:v>
                </c:pt>
                <c:pt idx="29">
                  <c:v>3</c:v>
                </c:pt>
                <c:pt idx="30">
                  <c:v>5</c:v>
                </c:pt>
                <c:pt idx="31">
                  <c:v>1</c:v>
                </c:pt>
                <c:pt idx="32">
                  <c:v>1</c:v>
                </c:pt>
                <c:pt idx="33">
                  <c:v>6</c:v>
                </c:pt>
                <c:pt idx="34">
                  <c:v>0</c:v>
                </c:pt>
                <c:pt idx="35">
                  <c:v>1</c:v>
                </c:pt>
                <c:pt idx="36">
                  <c:v>4</c:v>
                </c:pt>
                <c:pt idx="37">
                  <c:v>7</c:v>
                </c:pt>
                <c:pt idx="38">
                  <c:v>4</c:v>
                </c:pt>
                <c:pt idx="39">
                  <c:v>9</c:v>
                </c:pt>
                <c:pt idx="40">
                  <c:v>1</c:v>
                </c:pt>
                <c:pt idx="41">
                  <c:v>8</c:v>
                </c:pt>
                <c:pt idx="42">
                  <c:v>7</c:v>
                </c:pt>
                <c:pt idx="43">
                  <c:v>1</c:v>
                </c:pt>
                <c:pt idx="44">
                  <c:v>0</c:v>
                </c:pt>
                <c:pt idx="45">
                  <c:v>1</c:v>
                </c:pt>
                <c:pt idx="46">
                  <c:v>5</c:v>
                </c:pt>
                <c:pt idx="47">
                  <c:v>1</c:v>
                </c:pt>
                <c:pt idx="48">
                  <c:v>4</c:v>
                </c:pt>
                <c:pt idx="49">
                  <c:v>1</c:v>
                </c:pt>
                <c:pt idx="50">
                  <c:v>5</c:v>
                </c:pt>
                <c:pt idx="51">
                  <c:v>0</c:v>
                </c:pt>
                <c:pt idx="52">
                  <c:v>9</c:v>
                </c:pt>
                <c:pt idx="53">
                  <c:v>9</c:v>
                </c:pt>
                <c:pt idx="54">
                  <c:v>4</c:v>
                </c:pt>
                <c:pt idx="55">
                  <c:v>3</c:v>
                </c:pt>
                <c:pt idx="56">
                  <c:v>3</c:v>
                </c:pt>
                <c:pt idx="57">
                  <c:v>7</c:v>
                </c:pt>
                <c:pt idx="58">
                  <c:v>5</c:v>
                </c:pt>
                <c:pt idx="59">
                  <c:v>2</c:v>
                </c:pt>
                <c:pt idx="60">
                  <c:v>4</c:v>
                </c:pt>
                <c:pt idx="61">
                  <c:v>2</c:v>
                </c:pt>
                <c:pt idx="62">
                  <c:v>5</c:v>
                </c:pt>
                <c:pt idx="63">
                  <c:v>0</c:v>
                </c:pt>
                <c:pt idx="64">
                  <c:v>1</c:v>
                </c:pt>
                <c:pt idx="65">
                  <c:v>1</c:v>
                </c:pt>
                <c:pt idx="66">
                  <c:v>0</c:v>
                </c:pt>
                <c:pt idx="67">
                  <c:v>0</c:v>
                </c:pt>
                <c:pt idx="68">
                  <c:v>2</c:v>
                </c:pt>
                <c:pt idx="69">
                  <c:v>2</c:v>
                </c:pt>
                <c:pt idx="70">
                  <c:v>7</c:v>
                </c:pt>
                <c:pt idx="71">
                  <c:v>1</c:v>
                </c:pt>
                <c:pt idx="72">
                  <c:v>2</c:v>
                </c:pt>
                <c:pt idx="73">
                  <c:v>5</c:v>
                </c:pt>
                <c:pt idx="74">
                  <c:v>2</c:v>
                </c:pt>
                <c:pt idx="75">
                  <c:v>1</c:v>
                </c:pt>
                <c:pt idx="76">
                  <c:v>6</c:v>
                </c:pt>
                <c:pt idx="77">
                  <c:v>4</c:v>
                </c:pt>
                <c:pt idx="78">
                  <c:v>4</c:v>
                </c:pt>
                <c:pt idx="79">
                  <c:v>5</c:v>
                </c:pt>
                <c:pt idx="80">
                  <c:v>2</c:v>
                </c:pt>
                <c:pt idx="81">
                  <c:v>2</c:v>
                </c:pt>
                <c:pt idx="82">
                  <c:v>10</c:v>
                </c:pt>
                <c:pt idx="83">
                  <c:v>8</c:v>
                </c:pt>
                <c:pt idx="84">
                  <c:v>6</c:v>
                </c:pt>
                <c:pt idx="85">
                  <c:v>4</c:v>
                </c:pt>
                <c:pt idx="86">
                  <c:v>2</c:v>
                </c:pt>
                <c:pt idx="87">
                  <c:v>5</c:v>
                </c:pt>
                <c:pt idx="88">
                  <c:v>6</c:v>
                </c:pt>
                <c:pt idx="89">
                  <c:v>1</c:v>
                </c:pt>
                <c:pt idx="90">
                  <c:v>0</c:v>
                </c:pt>
                <c:pt idx="91">
                  <c:v>1</c:v>
                </c:pt>
                <c:pt idx="92">
                  <c:v>6</c:v>
                </c:pt>
                <c:pt idx="93">
                  <c:v>2</c:v>
                </c:pt>
                <c:pt idx="94">
                  <c:v>2</c:v>
                </c:pt>
                <c:pt idx="95">
                  <c:v>5</c:v>
                </c:pt>
                <c:pt idx="96">
                  <c:v>2</c:v>
                </c:pt>
                <c:pt idx="97">
                  <c:v>1</c:v>
                </c:pt>
                <c:pt idx="98">
                  <c:v>3</c:v>
                </c:pt>
                <c:pt idx="99">
                  <c:v>6</c:v>
                </c:pt>
                <c:pt idx="100">
                  <c:v>3</c:v>
                </c:pt>
                <c:pt idx="101">
                  <c:v>4</c:v>
                </c:pt>
                <c:pt idx="102">
                  <c:v>0</c:v>
                </c:pt>
                <c:pt idx="103">
                  <c:v>0</c:v>
                </c:pt>
                <c:pt idx="104">
                  <c:v>4</c:v>
                </c:pt>
                <c:pt idx="105">
                  <c:v>4</c:v>
                </c:pt>
                <c:pt idx="106">
                  <c:v>2</c:v>
                </c:pt>
                <c:pt idx="107">
                  <c:v>8</c:v>
                </c:pt>
                <c:pt idx="108">
                  <c:v>4</c:v>
                </c:pt>
                <c:pt idx="109">
                  <c:v>1</c:v>
                </c:pt>
                <c:pt idx="110">
                  <c:v>3</c:v>
                </c:pt>
                <c:pt idx="111">
                  <c:v>4</c:v>
                </c:pt>
                <c:pt idx="112">
                  <c:v>7</c:v>
                </c:pt>
                <c:pt idx="113">
                  <c:v>3</c:v>
                </c:pt>
                <c:pt idx="114">
                  <c:v>6</c:v>
                </c:pt>
                <c:pt idx="115">
                  <c:v>0</c:v>
                </c:pt>
                <c:pt idx="116">
                  <c:v>1</c:v>
                </c:pt>
                <c:pt idx="117">
                  <c:v>4</c:v>
                </c:pt>
                <c:pt idx="118">
                  <c:v>3</c:v>
                </c:pt>
                <c:pt idx="119">
                  <c:v>2</c:v>
                </c:pt>
                <c:pt idx="120">
                  <c:v>6</c:v>
                </c:pt>
                <c:pt idx="121">
                  <c:v>0</c:v>
                </c:pt>
                <c:pt idx="122">
                  <c:v>4</c:v>
                </c:pt>
                <c:pt idx="123">
                  <c:v>5</c:v>
                </c:pt>
                <c:pt idx="124">
                  <c:v>2</c:v>
                </c:pt>
                <c:pt idx="125">
                  <c:v>0</c:v>
                </c:pt>
                <c:pt idx="126">
                  <c:v>3</c:v>
                </c:pt>
                <c:pt idx="127">
                  <c:v>6</c:v>
                </c:pt>
                <c:pt idx="128">
                  <c:v>7</c:v>
                </c:pt>
                <c:pt idx="129">
                  <c:v>4</c:v>
                </c:pt>
                <c:pt idx="130">
                  <c:v>3</c:v>
                </c:pt>
                <c:pt idx="131">
                  <c:v>2</c:v>
                </c:pt>
                <c:pt idx="132">
                  <c:v>7</c:v>
                </c:pt>
                <c:pt idx="133">
                  <c:v>6</c:v>
                </c:pt>
                <c:pt idx="134">
                  <c:v>3</c:v>
                </c:pt>
                <c:pt idx="135">
                  <c:v>4</c:v>
                </c:pt>
                <c:pt idx="136">
                  <c:v>5</c:v>
                </c:pt>
                <c:pt idx="137">
                  <c:v>0</c:v>
                </c:pt>
                <c:pt idx="138">
                  <c:v>3</c:v>
                </c:pt>
                <c:pt idx="139">
                  <c:v>4</c:v>
                </c:pt>
                <c:pt idx="140">
                  <c:v>0</c:v>
                </c:pt>
                <c:pt idx="141">
                  <c:v>1</c:v>
                </c:pt>
                <c:pt idx="142">
                  <c:v>9</c:v>
                </c:pt>
                <c:pt idx="143">
                  <c:v>1</c:v>
                </c:pt>
                <c:pt idx="144">
                  <c:v>0</c:v>
                </c:pt>
                <c:pt idx="145">
                  <c:v>9</c:v>
                </c:pt>
                <c:pt idx="146">
                  <c:v>7</c:v>
                </c:pt>
                <c:pt idx="147">
                  <c:v>6</c:v>
                </c:pt>
                <c:pt idx="148">
                  <c:v>4</c:v>
                </c:pt>
                <c:pt idx="149">
                  <c:v>3</c:v>
                </c:pt>
              </c:numCache>
            </c:numRef>
          </c:val>
          <c:extLst>
            <c:ext xmlns:c16="http://schemas.microsoft.com/office/drawing/2014/chart" uri="{C3380CC4-5D6E-409C-BE32-E72D297353CC}">
              <c16:uniqueId val="{00000002-32F3-4E76-AD21-5624B0901509}"/>
            </c:ext>
          </c:extLst>
        </c:ser>
        <c:ser>
          <c:idx val="3"/>
          <c:order val="3"/>
          <c:tx>
            <c:strRef>
              <c:f>'Estatística de avaliações'!$B$1</c:f>
              <c:strCache>
                <c:ptCount val="1"/>
                <c:pt idx="0">
                  <c:v>SCORE_3</c:v>
                </c:pt>
              </c:strCache>
            </c:strRef>
          </c:tx>
          <c:spPr>
            <a:solidFill>
              <a:schemeClr val="accent2">
                <a:lumMod val="60000"/>
                <a:alpha val="70000"/>
              </a:schemeClr>
            </a:solidFill>
            <a:ln>
              <a:noFill/>
            </a:ln>
            <a:effectLst/>
          </c:spPr>
          <c:invertIfNegative val="0"/>
          <c:cat>
            <c:strRef>
              <c:f>'Estatística de avaliações'!$G$2:$G$151</c:f>
              <c:strCache>
                <c:ptCount val="150"/>
                <c:pt idx="0">
                  <c:v>técnica e preço</c:v>
                </c:pt>
                <c:pt idx="1">
                  <c:v>restos a pagar</c:v>
                </c:pt>
                <c:pt idx="2">
                  <c:v>aditivo a contrato</c:v>
                </c:pt>
                <c:pt idx="3">
                  <c:v>adesão a ata de registro de preços</c:v>
                </c:pt>
                <c:pt idx="4">
                  <c:v>sobrepreço e superfaturamento</c:v>
                </c:pt>
                <c:pt idx="5">
                  <c:v>restrição a competitividade</c:v>
                </c:pt>
                <c:pt idx="6">
                  <c:v>acréscimos e supressões</c:v>
                </c:pt>
                <c:pt idx="7">
                  <c:v>obras e serviços de engenharia</c:v>
                </c:pt>
                <c:pt idx="8">
                  <c:v>fiscalizacao de contratos</c:v>
                </c:pt>
                <c:pt idx="9">
                  <c:v>diarias e passagens</c:v>
                </c:pt>
                <c:pt idx="10">
                  <c:v>bens e serviços comuns</c:v>
                </c:pt>
                <c:pt idx="11">
                  <c:v>parcelas de maior relevância e valor significativo</c:v>
                </c:pt>
                <c:pt idx="12">
                  <c:v>despesa sem cobertura contratual</c:v>
                </c:pt>
                <c:pt idx="13">
                  <c:v>decreto-lei 4.657/1942</c:v>
                </c:pt>
                <c:pt idx="14">
                  <c:v>contas e materialidade</c:v>
                </c:pt>
                <c:pt idx="15">
                  <c:v>inexequibilidade e comprovação</c:v>
                </c:pt>
                <c:pt idx="16">
                  <c:v>impedimento de licitar e contratar</c:v>
                </c:pt>
                <c:pt idx="17">
                  <c:v>aditivo e obra</c:v>
                </c:pt>
                <c:pt idx="18">
                  <c:v>fraude a licitacao</c:v>
                </c:pt>
                <c:pt idx="19">
                  <c:v>auditoria interna</c:v>
                </c:pt>
                <c:pt idx="20">
                  <c:v>fracionamento de despesas</c:v>
                </c:pt>
                <c:pt idx="21">
                  <c:v>novo e improrrogável prazo</c:v>
                </c:pt>
                <c:pt idx="22">
                  <c:v>inidoneidade de licitante</c:v>
                </c:pt>
                <c:pt idx="23">
                  <c:v>licitações e contratos</c:v>
                </c:pt>
                <c:pt idx="24">
                  <c:v>exigência de atestado de capacidade</c:v>
                </c:pt>
                <c:pt idx="25">
                  <c:v>contrato com a administração pública</c:v>
                </c:pt>
                <c:pt idx="26">
                  <c:v>inexigibilidade e singularidade</c:v>
                </c:pt>
                <c:pt idx="27">
                  <c:v>mera participação e epp</c:v>
                </c:pt>
                <c:pt idx="28">
                  <c:v>decisão judicial</c:v>
                </c:pt>
                <c:pt idx="29">
                  <c:v>fiscal de contrato</c:v>
                </c:pt>
                <c:pt idx="30">
                  <c:v>medida cautelar</c:v>
                </c:pt>
                <c:pt idx="31">
                  <c:v>é possível a aplicação concomitante</c:v>
                </c:pt>
                <c:pt idx="32">
                  <c:v>reajuste de contrato</c:v>
                </c:pt>
                <c:pt idx="33">
                  <c:v>publicidade e concurso público</c:v>
                </c:pt>
                <c:pt idx="34">
                  <c:v>falecimento e multa</c:v>
                </c:pt>
                <c:pt idx="35">
                  <c:v>independência das instâncias</c:v>
                </c:pt>
                <c:pt idx="36">
                  <c:v>planejamento estratégico</c:v>
                </c:pt>
                <c:pt idx="37">
                  <c:v>sistema s e licitação</c:v>
                </c:pt>
                <c:pt idx="38">
                  <c:v>citação e validade</c:v>
                </c:pt>
                <c:pt idx="39">
                  <c:v>multa a particulares</c:v>
                </c:pt>
                <c:pt idx="40">
                  <c:v>licitação e preço de mercado</c:v>
                </c:pt>
                <c:pt idx="41">
                  <c:v>edital modificação</c:v>
                </c:pt>
                <c:pt idx="42">
                  <c:v>padronização marca</c:v>
                </c:pt>
                <c:pt idx="43">
                  <c:v>interesse recíproco</c:v>
                </c:pt>
                <c:pt idx="44">
                  <c:v>pesquisa de preços</c:v>
                </c:pt>
                <c:pt idx="45">
                  <c:v>planilha de custos e formação de preços</c:v>
                </c:pt>
                <c:pt idx="46">
                  <c:v>publicidade e propaganda</c:v>
                </c:pt>
                <c:pt idx="47">
                  <c:v>processo seletivo e sistema s</c:v>
                </c:pt>
                <c:pt idx="48">
                  <c:v>modalidade de licitação</c:v>
                </c:pt>
                <c:pt idx="49">
                  <c:v>antecipação de pagamento</c:v>
                </c:pt>
                <c:pt idx="50">
                  <c:v>concessão remunerada de uso de bens públicos modalidade</c:v>
                </c:pt>
                <c:pt idx="51">
                  <c:v>citação válida falecimento</c:v>
                </c:pt>
                <c:pt idx="52">
                  <c:v>garantia contratual patrimônio líquido mínimo</c:v>
                </c:pt>
                <c:pt idx="53">
                  <c:v>garantia de participação patrimônio líquido mínimo</c:v>
                </c:pt>
                <c:pt idx="54">
                  <c:v>despesas sem cobertura contratual multa</c:v>
                </c:pt>
                <c:pt idx="55">
                  <c:v>uso de áreas comerciais em aeroportos pregão</c:v>
                </c:pt>
                <c:pt idx="56">
                  <c:v>cessão das áreas comerciais de centrais públicas de abastecimento de gêneros alimentícios licitação</c:v>
                </c:pt>
                <c:pt idx="57">
                  <c:v>capacidade bens pertinentes e compatíveis com o objeto da licitação comprovação</c:v>
                </c:pt>
                <c:pt idx="58">
                  <c:v>extrapolação dos limites para alterações consensuais qualitativas de contratos de obras e serviços</c:v>
                </c:pt>
                <c:pt idx="59">
                  <c:v>responsabilidade do gestor sucessor omissão do antecessor</c:v>
                </c:pt>
                <c:pt idx="60">
                  <c:v>projeto de parceria público-privada modalidade</c:v>
                </c:pt>
                <c:pt idx="61">
                  <c:v>objeto do certame contrato social licitante</c:v>
                </c:pt>
                <c:pt idx="62">
                  <c:v>responsabilidade gestão dos recursos Fundo Municipal de Saúde</c:v>
                </c:pt>
                <c:pt idx="63">
                  <c:v>pesquisa de mercado orçamento fornecedores</c:v>
                </c:pt>
                <c:pt idx="64">
                  <c:v>pesquisa de preços obrigatória em licitações</c:v>
                </c:pt>
                <c:pt idx="65">
                  <c:v>vantajosidade adesão à ata</c:v>
                </c:pt>
                <c:pt idx="66">
                  <c:v>compensação entre acréscimos e supressões contratos administrativos</c:v>
                </c:pt>
                <c:pt idx="67">
                  <c:v>vedado restabelecimento item suprimido</c:v>
                </c:pt>
                <c:pt idx="68">
                  <c:v>marca aquisição cartuchos</c:v>
                </c:pt>
                <c:pt idx="69">
                  <c:v>SUS recursos União competência do TCU</c:v>
                </c:pt>
                <c:pt idx="70">
                  <c:v>preços referenciais sistemas oficiais estimativa de custos</c:v>
                </c:pt>
                <c:pt idx="71">
                  <c:v>ponderação técnica e preço</c:v>
                </c:pt>
                <c:pt idx="72">
                  <c:v>pontuação desarrazoada licitações técnica e preço</c:v>
                </c:pt>
                <c:pt idx="73">
                  <c:v>prorrogação de contrato administrativo término prazo de vigência</c:v>
                </c:pt>
                <c:pt idx="74">
                  <c:v>atestado de capacidade técnica serviços advocatícios conselho de fiscalização profissional</c:v>
                </c:pt>
                <c:pt idx="75">
                  <c:v>reposição de importâncias indevidamente percebidas boa-fé servidores erro escusável por órgão/entidade</c:v>
                </c:pt>
                <c:pt idx="76">
                  <c:v>aquisição direta risco a saúde</c:v>
                </c:pt>
                <c:pt idx="77">
                  <c:v>pregão divulgação dos preços estimados no edital</c:v>
                </c:pt>
                <c:pt idx="78">
                  <c:v>instrutor treinamento inexigibilidade de licitação</c:v>
                </c:pt>
                <c:pt idx="79">
                  <c:v>reajuste de preços e repactuação</c:v>
                </c:pt>
                <c:pt idx="80">
                  <c:v>recomposição reajuste</c:v>
                </c:pt>
                <c:pt idx="81">
                  <c:v>retenção de pagamentos perda da regularidade fiscal</c:v>
                </c:pt>
                <c:pt idx="82">
                  <c:v>irregulares despesas desnecessárias e anteriores à celebração do contrato</c:v>
                </c:pt>
                <c:pt idx="83">
                  <c:v>vínculo trabalhista ou societário pré-existente competitividade das licitantes</c:v>
                </c:pt>
                <c:pt idx="84">
                  <c:v>técnica e preço profissionais quadro permanente</c:v>
                </c:pt>
                <c:pt idx="85">
                  <c:v>erro material desclassificação da proposta</c:v>
                </c:pt>
                <c:pt idx="86">
                  <c:v>vedação à inclusão documento habilitação diligência</c:v>
                </c:pt>
                <c:pt idx="87">
                  <c:v>exigência comprovação de quantitativos mínimos características semelhantes</c:v>
                </c:pt>
                <c:pt idx="88">
                  <c:v>extensão sanção de impedimento de licitar e contratar</c:v>
                </c:pt>
                <c:pt idx="89">
                  <c:v>habilitação técnico-operacional obras e serviços de engenharia</c:v>
                </c:pt>
                <c:pt idx="90">
                  <c:v>controle adesão</c:v>
                </c:pt>
                <c:pt idx="91">
                  <c:v>alvará de funcionamento habilitação jurídica</c:v>
                </c:pt>
                <c:pt idx="92">
                  <c:v>acumulação de cargo secretário municipal professor</c:v>
                </c:pt>
                <c:pt idx="93">
                  <c:v>prescrição da pretensão punitiva julgamento das contas</c:v>
                </c:pt>
                <c:pt idx="94">
                  <c:v>Banco de Preços em Saúde referência medicamentos</c:v>
                </c:pt>
                <c:pt idx="95">
                  <c:v>alteração contratual serviços já previstos no edital </c:v>
                </c:pt>
                <c:pt idx="96">
                  <c:v>licitação princípio da legalidade estrita afastado</c:v>
                </c:pt>
                <c:pt idx="97">
                  <c:v>renovação de contrato serviços de natureza continuada pesquisa de preços</c:v>
                </c:pt>
                <c:pt idx="98">
                  <c:v>contratações de software cartas de exclusividade</c:v>
                </c:pt>
                <c:pt idx="99">
                  <c:v>assistência médica a servidores</c:v>
                </c:pt>
                <c:pt idx="100">
                  <c:v>Qual é a modalidade de licitação adequada para a concessão remunerada de uso de bens públicos?</c:v>
                </c:pt>
                <c:pt idx="101">
                  <c:v>A citação é considerada válida após o falecimento do responsável se a defesa já foi apresentada?</c:v>
                </c:pt>
                <c:pt idx="102">
                  <c:v>A prestação de garantia contratual é permitida juntamente com a exigência de patrimônio líquido mínimo?</c:v>
                </c:pt>
                <c:pt idx="103">
                  <c:v>A exigência de garantia de participação é permitida juntamente com a exigência de patrimônio líquido mínimo?</c:v>
                </c:pt>
                <c:pt idx="104">
                  <c:v>Quais são as consequências para os responsáveis que realizam despesas sem cobertura contratual?</c:v>
                </c:pt>
                <c:pt idx="105">
                  <c:v>O pregão é adequado para concessões de uso de áreas comerciais em aeroportos?</c:v>
                </c:pt>
                <c:pt idx="106">
                  <c:v>Quais normas devem ser observadas na cessão das áreas comerciais de centrais públicas de abastecimento de gêneros alimentícios?</c:v>
                </c:pt>
                <c:pt idx="107">
                  <c:v>É necessário exigir ao licitante comprovar que já forneceu bens pertinentes e compatíveis com o objeto da licitação?</c:v>
                </c:pt>
                <c:pt idx="108">
                  <c:v>É permitido a extrapolar os limites estabelecidos no art. 65, §§ 1º e 2º, da Lei 8.666/1993 para alterações consensuais qualitativas de contratos de obras e serviços?</c:v>
                </c:pt>
                <c:pt idx="109">
                  <c:v>Qual a responsabilidade do gestor sucessor quando o gestor antecessor omitiu o dever de prestar contas?</c:v>
                </c:pt>
                <c:pt idx="110">
                  <c:v>Qual é a modalidade de licitação utilizada para contratar serviços técnicos necessários à estruturação de projeto de parceria público-privada relativo a infraestrutura de rede de iluminação pública?</c:v>
                </c:pt>
                <c:pt idx="111">
                  <c:v>O que acontece se não houver compatibilidade entre o objeto do certame e as atividades previstas no contrato social da empresa licitante?</c:v>
                </c:pt>
                <c:pt idx="112">
                  <c:v>Quem é responsável pela gestão dos recursos do Fundo Municipal de Saúde?</c:v>
                </c:pt>
                <c:pt idx="113">
                  <c:v>É obrigatória pesquisa de mercado na elaboração do orçamento-base da licitação?</c:v>
                </c:pt>
                <c:pt idx="114">
                  <c:v>A pesquisa de preços correntes no mercado é obrigatória em licitações?</c:v>
                </c:pt>
                <c:pt idx="115">
                  <c:v>O que fazer para verificar a vantajosidade da adesão à ata?</c:v>
                </c:pt>
                <c:pt idx="116">
                  <c:v>É permitida a compensação entre acréscimos e supressões nos contratos administrativos?</c:v>
                </c:pt>
                <c:pt idx="117">
                  <c:v>Quais são as condições para que o restabelecimento total ou parcial de quantitativo de item anteriormente suprimido por aditivo contratual não configure compensação vedada pela jurisprudência do TCU?</c:v>
                </c:pt>
                <c:pt idx="118">
                  <c:v>A Administração pode indicar preferência por marcas em licitações para aquisição de cartuchos de tinta?</c:v>
                </c:pt>
                <c:pt idx="119">
                  <c:v>O TCU é responsável pela fiscalização das ações e serviços de saúde pagos com recursos repassados pela União no âmbito do Sistema Único de Saúde?</c:v>
                </c:pt>
                <c:pt idx="120">
                  <c:v>O que deve ser feito se não for possível obter preços referenciais nos sistemas oficiais para estimativa de custos em processos licitatórios?</c:v>
                </c:pt>
                <c:pt idx="121">
                  <c:v>É necessária ponderação entre a pontuação técnica e a de preço em uma licitação do tipo técnica e preço?</c:v>
                </c:pt>
                <c:pt idx="122">
                  <c:v>Como a pontuação desarrazoada pode limitar a competitividade nas licitações do tipo técnica e preço?</c:v>
                </c:pt>
                <c:pt idx="123">
                  <c:v>É possível prorrogar um contrato administrativo fora do término do prazo de vigência?</c:v>
                </c:pt>
                <c:pt idx="124">
                  <c:v>Qual é o problema na exigência de atestado de capacidade técnica para contratação de serviços advocatícios por conselho de fiscalização profissional?</c:v>
                </c:pt>
                <c:pt idx="125">
                  <c:v>É necessária reposição de importâncias indevidamente percebidas, de boa-fé, por servidores, em virtude de erro escusável de interpretação de lei por parte do órgão/entidade?</c:v>
                </c:pt>
                <c:pt idx="126">
                  <c:v>É possível aquisição direta quando a falta de produto ou serviço pode colocar em risco a saúde das pessoas?</c:v>
                </c:pt>
                <c:pt idx="127">
                  <c:v>É obrigatória a divulgação dos preços estimados no edital nos pregões para aquisição de medicamentos?</c:v>
                </c:pt>
                <c:pt idx="128">
                  <c:v>A contratação de professores, conferencistas ou instrutores para ministrar cursos de treinamento ou aperfeiçoamento de pessoal se enquadra na inexigibilidade de licitação?</c:v>
                </c:pt>
                <c:pt idx="129">
                  <c:v>Qual é a diferença entre reajuste de preços e repactuação?</c:v>
                </c:pt>
                <c:pt idx="130">
                  <c:v>É possível a aplicação da recomposição mesmo após a aplicação do reajuste previsto no contrato?</c:v>
                </c:pt>
                <c:pt idx="131">
                  <c:v>A retenção de pagamentos é permitida em caso de perda da regularidade fiscal?</c:v>
                </c:pt>
                <c:pt idx="132">
                  <c:v>Por que despesas desnecessárias e anteriores à celebração do contrato são consideradas irregulares?</c:v>
                </c:pt>
                <c:pt idx="133">
                  <c:v>Como o vínculo trabalhista ou societário pré-existente afeta a competitividade das licitantes no certame licitatório?</c:v>
                </c:pt>
                <c:pt idx="134">
                  <c:v>É permitido atribuir pontuação a uma empresa licitante nas licitações de técnica e preço com base na posse de determinados tipos de profissionais em seu quadro permanente?</c:v>
                </c:pt>
                <c:pt idx="135">
                  <c:v>Um erro material deve levar à desclassificação antecipada da proposta?</c:v>
                </c:pt>
                <c:pt idx="136">
                  <c:v>Há vedação à inclusão de novo documento destinado a atestar condição de habilitação preexistente em sede de diligência?</c:v>
                </c:pt>
                <c:pt idx="137">
                  <c:v>A exigência de comprovação de quantitativos mínimos em obras ou serviços com características semelhantes é legal?</c:v>
                </c:pt>
                <c:pt idx="138">
                  <c:v>Qual a extensão da sanção de impedimento de licitar e contratar?</c:v>
                </c:pt>
                <c:pt idx="139">
                  <c:v>Quais documentos são exigidos para habilitação técnico-operacional em certames de obras e serviços de engenharia?</c:v>
                </c:pt>
                <c:pt idx="140">
                  <c:v>Qual a finalidade do controle das autorizações de adesão?</c:v>
                </c:pt>
                <c:pt idx="141">
                  <c:v>Em que situações a apresentação do alvará de funcionamento é permitida na habilitação jurídica?</c:v>
                </c:pt>
                <c:pt idx="142">
                  <c:v>É permitida a acumulação do cargo de secretário municipal com o cargo de professor?</c:v>
                </c:pt>
                <c:pt idx="143">
                  <c:v>A prescrição da pretensão punitiva do TCU afeta o julgamento das contas?</c:v>
                </c:pt>
                <c:pt idx="144">
                  <c:v>O Banco de Preços em Saúde é uma referência de preços válida para a aquisição de medicamentos?</c:v>
                </c:pt>
                <c:pt idx="145">
                  <c:v>É possível a inclusão de serviços já previstos no edital em uma alteração contratual</c:v>
                </c:pt>
                <c:pt idx="146">
                  <c:v>O princípio da legalidade estrita pode ser afastado em favor de outros princípios no procedimento licitatório?</c:v>
                </c:pt>
                <c:pt idx="147">
                  <c:v>Quais fontes devem ser prioritárias na pesquisa de preços para a renovação do contrato de serviços de natureza continuada?</c:v>
                </c:pt>
                <c:pt idx="148">
                  <c:v>Devem ser aceitas nas contratações de software as cartas de exclusividade emitidas pelos próprios fabricantes?</c:v>
                </c:pt>
                <c:pt idx="149">
                  <c:v>Qual é a regra geral para a contratação de entidade para prestação de serviços de assistência médica a servidores?</c:v>
                </c:pt>
              </c:strCache>
            </c:strRef>
          </c:cat>
          <c:val>
            <c:numRef>
              <c:f>'Estatística de avaliações'!$B$2:$B$151</c:f>
              <c:numCache>
                <c:formatCode>General</c:formatCode>
                <c:ptCount val="150"/>
                <c:pt idx="0">
                  <c:v>10</c:v>
                </c:pt>
                <c:pt idx="1">
                  <c:v>3</c:v>
                </c:pt>
                <c:pt idx="2">
                  <c:v>7</c:v>
                </c:pt>
                <c:pt idx="3">
                  <c:v>10</c:v>
                </c:pt>
                <c:pt idx="4">
                  <c:v>10</c:v>
                </c:pt>
                <c:pt idx="5">
                  <c:v>12</c:v>
                </c:pt>
                <c:pt idx="6">
                  <c:v>10</c:v>
                </c:pt>
                <c:pt idx="7">
                  <c:v>8</c:v>
                </c:pt>
                <c:pt idx="8">
                  <c:v>8</c:v>
                </c:pt>
                <c:pt idx="9">
                  <c:v>9</c:v>
                </c:pt>
                <c:pt idx="10">
                  <c:v>2</c:v>
                </c:pt>
                <c:pt idx="11">
                  <c:v>8</c:v>
                </c:pt>
                <c:pt idx="12">
                  <c:v>10</c:v>
                </c:pt>
                <c:pt idx="13">
                  <c:v>5</c:v>
                </c:pt>
                <c:pt idx="14">
                  <c:v>4</c:v>
                </c:pt>
                <c:pt idx="15">
                  <c:v>3</c:v>
                </c:pt>
                <c:pt idx="16">
                  <c:v>2</c:v>
                </c:pt>
                <c:pt idx="17">
                  <c:v>4</c:v>
                </c:pt>
                <c:pt idx="18">
                  <c:v>10</c:v>
                </c:pt>
                <c:pt idx="19">
                  <c:v>3</c:v>
                </c:pt>
                <c:pt idx="20">
                  <c:v>8</c:v>
                </c:pt>
                <c:pt idx="21">
                  <c:v>8</c:v>
                </c:pt>
                <c:pt idx="22">
                  <c:v>8</c:v>
                </c:pt>
                <c:pt idx="23">
                  <c:v>6</c:v>
                </c:pt>
                <c:pt idx="24">
                  <c:v>10</c:v>
                </c:pt>
                <c:pt idx="25">
                  <c:v>5</c:v>
                </c:pt>
                <c:pt idx="26">
                  <c:v>10</c:v>
                </c:pt>
                <c:pt idx="27">
                  <c:v>1</c:v>
                </c:pt>
                <c:pt idx="28">
                  <c:v>7</c:v>
                </c:pt>
                <c:pt idx="29">
                  <c:v>7</c:v>
                </c:pt>
                <c:pt idx="30">
                  <c:v>7</c:v>
                </c:pt>
                <c:pt idx="31">
                  <c:v>8</c:v>
                </c:pt>
                <c:pt idx="32">
                  <c:v>9</c:v>
                </c:pt>
                <c:pt idx="33">
                  <c:v>1</c:v>
                </c:pt>
                <c:pt idx="34">
                  <c:v>10</c:v>
                </c:pt>
                <c:pt idx="35">
                  <c:v>9</c:v>
                </c:pt>
                <c:pt idx="36">
                  <c:v>0</c:v>
                </c:pt>
                <c:pt idx="37">
                  <c:v>4</c:v>
                </c:pt>
                <c:pt idx="38">
                  <c:v>8</c:v>
                </c:pt>
                <c:pt idx="39">
                  <c:v>2</c:v>
                </c:pt>
                <c:pt idx="40">
                  <c:v>9</c:v>
                </c:pt>
                <c:pt idx="41">
                  <c:v>3</c:v>
                </c:pt>
                <c:pt idx="42">
                  <c:v>5</c:v>
                </c:pt>
                <c:pt idx="43">
                  <c:v>7</c:v>
                </c:pt>
                <c:pt idx="44">
                  <c:v>10</c:v>
                </c:pt>
                <c:pt idx="45">
                  <c:v>9</c:v>
                </c:pt>
                <c:pt idx="46">
                  <c:v>3</c:v>
                </c:pt>
                <c:pt idx="47">
                  <c:v>9</c:v>
                </c:pt>
                <c:pt idx="48">
                  <c:v>7</c:v>
                </c:pt>
                <c:pt idx="49">
                  <c:v>9</c:v>
                </c:pt>
                <c:pt idx="50">
                  <c:v>5</c:v>
                </c:pt>
                <c:pt idx="51">
                  <c:v>10</c:v>
                </c:pt>
                <c:pt idx="52">
                  <c:v>1</c:v>
                </c:pt>
                <c:pt idx="53">
                  <c:v>1</c:v>
                </c:pt>
                <c:pt idx="54">
                  <c:v>3</c:v>
                </c:pt>
                <c:pt idx="55">
                  <c:v>2</c:v>
                </c:pt>
                <c:pt idx="56">
                  <c:v>1</c:v>
                </c:pt>
                <c:pt idx="57">
                  <c:v>3</c:v>
                </c:pt>
                <c:pt idx="58">
                  <c:v>4</c:v>
                </c:pt>
                <c:pt idx="59">
                  <c:v>8</c:v>
                </c:pt>
                <c:pt idx="60">
                  <c:v>0</c:v>
                </c:pt>
                <c:pt idx="61">
                  <c:v>2</c:v>
                </c:pt>
                <c:pt idx="62">
                  <c:v>5</c:v>
                </c:pt>
                <c:pt idx="63">
                  <c:v>9</c:v>
                </c:pt>
                <c:pt idx="64">
                  <c:v>8</c:v>
                </c:pt>
                <c:pt idx="65">
                  <c:v>9</c:v>
                </c:pt>
                <c:pt idx="66">
                  <c:v>10</c:v>
                </c:pt>
                <c:pt idx="67">
                  <c:v>1</c:v>
                </c:pt>
                <c:pt idx="68">
                  <c:v>6</c:v>
                </c:pt>
                <c:pt idx="69">
                  <c:v>9</c:v>
                </c:pt>
                <c:pt idx="70">
                  <c:v>4</c:v>
                </c:pt>
                <c:pt idx="71">
                  <c:v>9</c:v>
                </c:pt>
                <c:pt idx="72">
                  <c:v>8</c:v>
                </c:pt>
                <c:pt idx="73">
                  <c:v>5</c:v>
                </c:pt>
                <c:pt idx="74">
                  <c:v>3</c:v>
                </c:pt>
                <c:pt idx="75">
                  <c:v>9</c:v>
                </c:pt>
                <c:pt idx="76">
                  <c:v>1</c:v>
                </c:pt>
                <c:pt idx="77">
                  <c:v>6</c:v>
                </c:pt>
                <c:pt idx="78">
                  <c:v>2</c:v>
                </c:pt>
                <c:pt idx="79">
                  <c:v>5</c:v>
                </c:pt>
                <c:pt idx="80">
                  <c:v>2</c:v>
                </c:pt>
                <c:pt idx="81">
                  <c:v>1</c:v>
                </c:pt>
                <c:pt idx="82">
                  <c:v>0</c:v>
                </c:pt>
                <c:pt idx="83">
                  <c:v>1</c:v>
                </c:pt>
                <c:pt idx="84">
                  <c:v>3</c:v>
                </c:pt>
                <c:pt idx="85">
                  <c:v>6</c:v>
                </c:pt>
                <c:pt idx="86">
                  <c:v>3</c:v>
                </c:pt>
                <c:pt idx="87">
                  <c:v>6</c:v>
                </c:pt>
                <c:pt idx="88">
                  <c:v>4</c:v>
                </c:pt>
                <c:pt idx="89">
                  <c:v>5</c:v>
                </c:pt>
                <c:pt idx="90">
                  <c:v>1</c:v>
                </c:pt>
                <c:pt idx="91">
                  <c:v>2</c:v>
                </c:pt>
                <c:pt idx="92">
                  <c:v>1</c:v>
                </c:pt>
                <c:pt idx="93">
                  <c:v>8</c:v>
                </c:pt>
                <c:pt idx="94">
                  <c:v>8</c:v>
                </c:pt>
                <c:pt idx="95">
                  <c:v>1</c:v>
                </c:pt>
                <c:pt idx="96">
                  <c:v>1</c:v>
                </c:pt>
                <c:pt idx="97">
                  <c:v>6</c:v>
                </c:pt>
                <c:pt idx="98">
                  <c:v>1</c:v>
                </c:pt>
                <c:pt idx="99">
                  <c:v>3</c:v>
                </c:pt>
                <c:pt idx="100">
                  <c:v>2</c:v>
                </c:pt>
                <c:pt idx="101">
                  <c:v>7</c:v>
                </c:pt>
                <c:pt idx="102">
                  <c:v>10</c:v>
                </c:pt>
                <c:pt idx="103">
                  <c:v>10</c:v>
                </c:pt>
                <c:pt idx="104">
                  <c:v>5</c:v>
                </c:pt>
                <c:pt idx="105">
                  <c:v>1</c:v>
                </c:pt>
                <c:pt idx="106">
                  <c:v>1</c:v>
                </c:pt>
                <c:pt idx="107">
                  <c:v>2</c:v>
                </c:pt>
                <c:pt idx="108">
                  <c:v>6</c:v>
                </c:pt>
                <c:pt idx="109">
                  <c:v>9</c:v>
                </c:pt>
                <c:pt idx="110">
                  <c:v>1</c:v>
                </c:pt>
                <c:pt idx="111">
                  <c:v>2</c:v>
                </c:pt>
                <c:pt idx="112">
                  <c:v>3</c:v>
                </c:pt>
                <c:pt idx="113">
                  <c:v>8</c:v>
                </c:pt>
                <c:pt idx="114">
                  <c:v>4</c:v>
                </c:pt>
                <c:pt idx="115">
                  <c:v>10</c:v>
                </c:pt>
                <c:pt idx="116">
                  <c:v>9</c:v>
                </c:pt>
                <c:pt idx="117">
                  <c:v>1</c:v>
                </c:pt>
                <c:pt idx="118">
                  <c:v>6</c:v>
                </c:pt>
                <c:pt idx="119">
                  <c:v>9</c:v>
                </c:pt>
                <c:pt idx="120">
                  <c:v>5</c:v>
                </c:pt>
                <c:pt idx="121">
                  <c:v>10</c:v>
                </c:pt>
                <c:pt idx="122">
                  <c:v>6</c:v>
                </c:pt>
                <c:pt idx="123">
                  <c:v>3</c:v>
                </c:pt>
                <c:pt idx="124">
                  <c:v>1</c:v>
                </c:pt>
                <c:pt idx="125">
                  <c:v>10</c:v>
                </c:pt>
                <c:pt idx="126">
                  <c:v>7</c:v>
                </c:pt>
                <c:pt idx="127">
                  <c:v>1</c:v>
                </c:pt>
                <c:pt idx="128">
                  <c:v>2</c:v>
                </c:pt>
                <c:pt idx="129">
                  <c:v>2</c:v>
                </c:pt>
                <c:pt idx="130">
                  <c:v>3</c:v>
                </c:pt>
                <c:pt idx="131">
                  <c:v>1</c:v>
                </c:pt>
                <c:pt idx="132">
                  <c:v>1</c:v>
                </c:pt>
                <c:pt idx="133">
                  <c:v>4</c:v>
                </c:pt>
                <c:pt idx="134">
                  <c:v>6</c:v>
                </c:pt>
                <c:pt idx="135">
                  <c:v>6</c:v>
                </c:pt>
                <c:pt idx="136">
                  <c:v>3</c:v>
                </c:pt>
                <c:pt idx="137">
                  <c:v>10</c:v>
                </c:pt>
                <c:pt idx="138">
                  <c:v>7</c:v>
                </c:pt>
                <c:pt idx="139">
                  <c:v>3</c:v>
                </c:pt>
                <c:pt idx="140">
                  <c:v>1</c:v>
                </c:pt>
                <c:pt idx="141">
                  <c:v>2</c:v>
                </c:pt>
                <c:pt idx="142">
                  <c:v>1</c:v>
                </c:pt>
                <c:pt idx="143">
                  <c:v>7</c:v>
                </c:pt>
                <c:pt idx="144">
                  <c:v>8</c:v>
                </c:pt>
                <c:pt idx="145">
                  <c:v>1</c:v>
                </c:pt>
                <c:pt idx="146">
                  <c:v>1</c:v>
                </c:pt>
                <c:pt idx="147">
                  <c:v>3</c:v>
                </c:pt>
                <c:pt idx="148">
                  <c:v>4</c:v>
                </c:pt>
                <c:pt idx="149">
                  <c:v>5</c:v>
                </c:pt>
              </c:numCache>
            </c:numRef>
          </c:val>
          <c:extLst>
            <c:ext xmlns:c16="http://schemas.microsoft.com/office/drawing/2014/chart" uri="{C3380CC4-5D6E-409C-BE32-E72D297353CC}">
              <c16:uniqueId val="{00000003-32F3-4E76-AD21-5624B0901509}"/>
            </c:ext>
          </c:extLst>
        </c:ser>
        <c:dLbls>
          <c:showLegendKey val="0"/>
          <c:showVal val="0"/>
          <c:showCatName val="0"/>
          <c:showSerName val="0"/>
          <c:showPercent val="0"/>
          <c:showBubbleSize val="0"/>
        </c:dLbls>
        <c:gapWidth val="50"/>
        <c:overlap val="100"/>
        <c:axId val="281539400"/>
        <c:axId val="281540056"/>
      </c:barChart>
      <c:catAx>
        <c:axId val="281539400"/>
        <c:scaling>
          <c:orientation val="maxMin"/>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1540056"/>
        <c:crosses val="autoZero"/>
        <c:auto val="0"/>
        <c:lblAlgn val="ctr"/>
        <c:lblOffset val="100"/>
        <c:noMultiLvlLbl val="0"/>
      </c:catAx>
      <c:valAx>
        <c:axId val="281540056"/>
        <c:scaling>
          <c:orientation val="minMax"/>
        </c:scaling>
        <c:delete val="0"/>
        <c:axPos val="t"/>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153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t-BR" sz="1600"/>
              <a:t>Enunciados</a:t>
            </a:r>
            <a:r>
              <a:rPr lang="pt-BR" sz="1600" baseline="0"/>
              <a:t> reencontrados - queries 51 a 100 - rankings</a:t>
            </a:r>
            <a:endParaRPr lang="pt-BR"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'Reencontro de enunciados'!$B$2</c:f>
              <c:strCache>
                <c:ptCount val="1"/>
                <c:pt idx="0">
                  <c:v>1</c:v>
                </c:pt>
              </c:strCache>
            </c:strRef>
          </c:tx>
          <c:spPr>
            <a:solidFill>
              <a:schemeClr val="accent6"/>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enunciados'!$B$2:$B$7</c15:sqref>
                  </c15:fullRef>
                </c:ext>
              </c:extLst>
              <c:f>'Reencontro de enunciados'!$B$3:$B$7</c:f>
              <c:numCache>
                <c:formatCode>General</c:formatCode>
                <c:ptCount val="5"/>
                <c:pt idx="0">
                  <c:v>2</c:v>
                </c:pt>
                <c:pt idx="1">
                  <c:v>2</c:v>
                </c:pt>
                <c:pt idx="2">
                  <c:v>1</c:v>
                </c:pt>
                <c:pt idx="3">
                  <c:v>1</c:v>
                </c:pt>
                <c:pt idx="4">
                  <c:v>0</c:v>
                </c:pt>
              </c:numCache>
            </c:numRef>
          </c:val>
          <c:extLst>
            <c:ext xmlns:c16="http://schemas.microsoft.com/office/drawing/2014/chart" uri="{C3380CC4-5D6E-409C-BE32-E72D297353CC}">
              <c16:uniqueId val="{00000000-591A-4CC7-9710-6C8741F5E9B9}"/>
            </c:ext>
          </c:extLst>
        </c:ser>
        <c:ser>
          <c:idx val="1"/>
          <c:order val="1"/>
          <c:tx>
            <c:strRef>
              <c:f>'Reencontro de enunciados'!$C$2</c:f>
              <c:strCache>
                <c:ptCount val="1"/>
                <c:pt idx="0">
                  <c:v>2</c:v>
                </c:pt>
              </c:strCache>
            </c:strRef>
          </c:tx>
          <c:spPr>
            <a:solidFill>
              <a:schemeClr val="accent5"/>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enunciados'!$C$2:$C$7</c15:sqref>
                  </c15:fullRef>
                </c:ext>
              </c:extLst>
              <c:f>'Reencontro de enunciados'!$C$3:$C$7</c:f>
              <c:numCache>
                <c:formatCode>General</c:formatCode>
                <c:ptCount val="5"/>
                <c:pt idx="0">
                  <c:v>0</c:v>
                </c:pt>
                <c:pt idx="1">
                  <c:v>0</c:v>
                </c:pt>
                <c:pt idx="2">
                  <c:v>1</c:v>
                </c:pt>
                <c:pt idx="3">
                  <c:v>0</c:v>
                </c:pt>
                <c:pt idx="4">
                  <c:v>0</c:v>
                </c:pt>
              </c:numCache>
            </c:numRef>
          </c:val>
          <c:extLst>
            <c:ext xmlns:c16="http://schemas.microsoft.com/office/drawing/2014/chart" uri="{C3380CC4-5D6E-409C-BE32-E72D297353CC}">
              <c16:uniqueId val="{00000001-591A-4CC7-9710-6C8741F5E9B9}"/>
            </c:ext>
          </c:extLst>
        </c:ser>
        <c:ser>
          <c:idx val="2"/>
          <c:order val="2"/>
          <c:tx>
            <c:strRef>
              <c:f>'Reencontro de enunciados'!$D$2</c:f>
              <c:strCache>
                <c:ptCount val="1"/>
                <c:pt idx="0">
                  <c:v>3</c:v>
                </c:pt>
              </c:strCache>
            </c:strRef>
          </c:tx>
          <c:spPr>
            <a:solidFill>
              <a:schemeClr val="accent4"/>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enunciados'!$D$2:$D$7</c15:sqref>
                  </c15:fullRef>
                </c:ext>
              </c:extLst>
              <c:f>'Reencontro de enunciados'!$D$3:$D$7</c:f>
              <c:numCache>
                <c:formatCode>General</c:formatCode>
                <c:ptCount val="5"/>
                <c:pt idx="0">
                  <c:v>1</c:v>
                </c:pt>
                <c:pt idx="1">
                  <c:v>1</c:v>
                </c:pt>
                <c:pt idx="2">
                  <c:v>2</c:v>
                </c:pt>
                <c:pt idx="3">
                  <c:v>0</c:v>
                </c:pt>
                <c:pt idx="4">
                  <c:v>0</c:v>
                </c:pt>
              </c:numCache>
            </c:numRef>
          </c:val>
          <c:extLst>
            <c:ext xmlns:c16="http://schemas.microsoft.com/office/drawing/2014/chart" uri="{C3380CC4-5D6E-409C-BE32-E72D297353CC}">
              <c16:uniqueId val="{00000002-591A-4CC7-9710-6C8741F5E9B9}"/>
            </c:ext>
          </c:extLst>
        </c:ser>
        <c:ser>
          <c:idx val="3"/>
          <c:order val="3"/>
          <c:tx>
            <c:strRef>
              <c:f>'Reencontro de enunciados'!$E$2</c:f>
              <c:strCache>
                <c:ptCount val="1"/>
                <c:pt idx="0">
                  <c:v>4</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enunciados'!$E$2:$E$7</c15:sqref>
                  </c15:fullRef>
                </c:ext>
              </c:extLst>
              <c:f>'Reencontro de enunciados'!$E$3:$E$7</c:f>
              <c:numCache>
                <c:formatCode>General</c:formatCode>
                <c:ptCount val="5"/>
                <c:pt idx="0">
                  <c:v>1</c:v>
                </c:pt>
                <c:pt idx="1">
                  <c:v>1</c:v>
                </c:pt>
                <c:pt idx="2">
                  <c:v>0</c:v>
                </c:pt>
                <c:pt idx="3">
                  <c:v>1</c:v>
                </c:pt>
                <c:pt idx="4">
                  <c:v>0</c:v>
                </c:pt>
              </c:numCache>
            </c:numRef>
          </c:val>
          <c:extLst>
            <c:ext xmlns:c16="http://schemas.microsoft.com/office/drawing/2014/chart" uri="{C3380CC4-5D6E-409C-BE32-E72D297353CC}">
              <c16:uniqueId val="{00000003-591A-4CC7-9710-6C8741F5E9B9}"/>
            </c:ext>
          </c:extLst>
        </c:ser>
        <c:ser>
          <c:idx val="4"/>
          <c:order val="4"/>
          <c:tx>
            <c:strRef>
              <c:f>'Reencontro de enunciados'!$F$2</c:f>
              <c:strCache>
                <c:ptCount val="1"/>
                <c:pt idx="0">
                  <c:v>5</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enunciados'!$F$2:$F$7</c15:sqref>
                  </c15:fullRef>
                </c:ext>
              </c:extLst>
              <c:f>'Reencontro de enunciados'!$F$3:$F$7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591A-4CC7-9710-6C8741F5E9B9}"/>
            </c:ext>
          </c:extLst>
        </c:ser>
        <c:ser>
          <c:idx val="5"/>
          <c:order val="5"/>
          <c:tx>
            <c:strRef>
              <c:f>'Reencontro de enunciados'!$G$2</c:f>
              <c:strCache>
                <c:ptCount val="1"/>
                <c:pt idx="0">
                  <c:v>6</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enunciados'!$G$2:$G$7</c15:sqref>
                  </c15:fullRef>
                </c:ext>
              </c:extLst>
              <c:f>'Reencontro de enunciados'!$G$3:$G$7</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5-591A-4CC7-9710-6C8741F5E9B9}"/>
            </c:ext>
          </c:extLst>
        </c:ser>
        <c:ser>
          <c:idx val="6"/>
          <c:order val="6"/>
          <c:tx>
            <c:strRef>
              <c:f>'Reencontro de enunciados'!$H$2</c:f>
              <c:strCache>
                <c:ptCount val="1"/>
                <c:pt idx="0">
                  <c:v>7</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enunciados'!$H$2:$H$7</c15:sqref>
                  </c15:fullRef>
                </c:ext>
              </c:extLst>
              <c:f>'Reencontro de enunciados'!$H$3:$H$7</c:f>
              <c:numCache>
                <c:formatCode>General</c:formatCode>
                <c:ptCount val="5"/>
                <c:pt idx="0">
                  <c:v>1</c:v>
                </c:pt>
                <c:pt idx="1">
                  <c:v>0</c:v>
                </c:pt>
                <c:pt idx="2">
                  <c:v>0</c:v>
                </c:pt>
                <c:pt idx="3">
                  <c:v>1</c:v>
                </c:pt>
                <c:pt idx="4">
                  <c:v>0</c:v>
                </c:pt>
              </c:numCache>
            </c:numRef>
          </c:val>
          <c:extLst>
            <c:ext xmlns:c16="http://schemas.microsoft.com/office/drawing/2014/chart" uri="{C3380CC4-5D6E-409C-BE32-E72D297353CC}">
              <c16:uniqueId val="{00000006-591A-4CC7-9710-6C8741F5E9B9}"/>
            </c:ext>
          </c:extLst>
        </c:ser>
        <c:ser>
          <c:idx val="7"/>
          <c:order val="7"/>
          <c:tx>
            <c:strRef>
              <c:f>'Reencontro de enunciados'!$I$2</c:f>
              <c:strCache>
                <c:ptCount val="1"/>
                <c:pt idx="0">
                  <c:v>8</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enunciados'!$I$2:$I$7</c15:sqref>
                  </c15:fullRef>
                </c:ext>
              </c:extLst>
              <c:f>'Reencontro de enunciados'!$I$3:$I$7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7-591A-4CC7-9710-6C8741F5E9B9}"/>
            </c:ext>
          </c:extLst>
        </c:ser>
        <c:ser>
          <c:idx val="8"/>
          <c:order val="8"/>
          <c:tx>
            <c:strRef>
              <c:f>'Reencontro de enunciados'!$J$2</c:f>
              <c:strCache>
                <c:ptCount val="1"/>
                <c:pt idx="0">
                  <c:v>9</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enunciados'!$J$2:$J$7</c15:sqref>
                  </c15:fullRef>
                </c:ext>
              </c:extLst>
              <c:f>'Reencontro de enunciados'!$J$3:$J$7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591A-4CC7-9710-6C8741F5E9B9}"/>
            </c:ext>
          </c:extLst>
        </c:ser>
        <c:ser>
          <c:idx val="9"/>
          <c:order val="9"/>
          <c:tx>
            <c:strRef>
              <c:f>'Reencontro de enunciados'!$K$2</c:f>
              <c:strCache>
                <c:ptCount val="1"/>
                <c:pt idx="0">
                  <c:v>10</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enunciados'!$K$2:$K$7</c15:sqref>
                  </c15:fullRef>
                </c:ext>
              </c:extLst>
              <c:f>'Reencontro de enunciados'!$K$3:$K$7</c:f>
              <c:numCache>
                <c:formatCode>General</c:formatCode>
                <c:ptCount val="5"/>
                <c:pt idx="0">
                  <c:v>0</c:v>
                </c:pt>
                <c:pt idx="1">
                  <c:v>0</c:v>
                </c:pt>
                <c:pt idx="2">
                  <c:v>0</c:v>
                </c:pt>
                <c:pt idx="3">
                  <c:v>0</c:v>
                </c:pt>
                <c:pt idx="4">
                  <c:v>1</c:v>
                </c:pt>
              </c:numCache>
            </c:numRef>
          </c:val>
          <c:extLst>
            <c:ext xmlns:c16="http://schemas.microsoft.com/office/drawing/2014/chart" uri="{C3380CC4-5D6E-409C-BE32-E72D297353CC}">
              <c16:uniqueId val="{00000009-591A-4CC7-9710-6C8741F5E9B9}"/>
            </c:ext>
          </c:extLst>
        </c:ser>
        <c:ser>
          <c:idx val="10"/>
          <c:order val="10"/>
          <c:tx>
            <c:strRef>
              <c:f>'Reencontro de enunciados'!$L$2</c:f>
              <c:strCache>
                <c:ptCount val="1"/>
                <c:pt idx="0">
                  <c:v>&gt;10</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enunciados'!$L$2:$L$7</c15:sqref>
                  </c15:fullRef>
                </c:ext>
              </c:extLst>
              <c:f>'Reencontro de enunciados'!$L$3:$L$7</c:f>
              <c:numCache>
                <c:formatCode>General</c:formatCode>
                <c:ptCount val="5"/>
                <c:pt idx="0">
                  <c:v>10</c:v>
                </c:pt>
                <c:pt idx="1">
                  <c:v>8</c:v>
                </c:pt>
                <c:pt idx="2">
                  <c:v>10</c:v>
                </c:pt>
                <c:pt idx="3">
                  <c:v>6</c:v>
                </c:pt>
                <c:pt idx="4">
                  <c:v>10</c:v>
                </c:pt>
              </c:numCache>
            </c:numRef>
          </c:val>
          <c:extLst>
            <c:ext xmlns:c16="http://schemas.microsoft.com/office/drawing/2014/chart" uri="{C3380CC4-5D6E-409C-BE32-E72D297353CC}">
              <c16:uniqueId val="{0000000A-591A-4CC7-9710-6C8741F5E9B9}"/>
            </c:ext>
          </c:extLst>
        </c:ser>
        <c:ser>
          <c:idx val="11"/>
          <c:order val="11"/>
          <c:tx>
            <c:strRef>
              <c:f>'Reencontro de enunciados'!$M$2</c:f>
              <c:strCache>
                <c:ptCount val="1"/>
                <c:pt idx="0">
                  <c:v>Not found</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'Reencontro de enunciados'!$A$2:$A$7</c15:sqref>
                  </c15:fullRef>
                </c:ext>
              </c:extLst>
              <c:f>'Reencontro de enunciados'!$A$3:$A$7</c:f>
              <c:strCache>
                <c:ptCount val="5"/>
                <c:pt idx="0">
                  <c:v>(BM25|STS)+Rerank</c:v>
                </c:pt>
                <c:pt idx="1">
                  <c:v>BM25+Rerank</c:v>
                </c:pt>
                <c:pt idx="2">
                  <c:v>BM25</c:v>
                </c:pt>
                <c:pt idx="3">
                  <c:v>STS+Rerank</c:v>
                </c:pt>
                <c:pt idx="4">
                  <c:v>STS</c:v>
                </c:pt>
              </c:strCache>
            </c:strRef>
          </c:cat>
          <c:val>
            <c:numRef>
              <c:extLst>
                <c:ext xmlns:c15="http://schemas.microsoft.com/office/drawing/2012/chart" uri="{02D57815-91ED-43cb-92C2-25804820EDAC}">
                  <c15:fullRef>
                    <c15:sqref>'Reencontro de enunciados'!$M$2:$M$7</c15:sqref>
                  </c15:fullRef>
                </c:ext>
              </c:extLst>
              <c:f>'Reencontro de enunciados'!$M$3:$M$7</c:f>
              <c:numCache>
                <c:formatCode>General</c:formatCode>
                <c:ptCount val="5"/>
                <c:pt idx="0">
                  <c:v>41</c:v>
                </c:pt>
                <c:pt idx="1">
                  <c:v>43</c:v>
                </c:pt>
                <c:pt idx="2">
                  <c:v>42</c:v>
                </c:pt>
                <c:pt idx="3">
                  <c:v>47</c:v>
                </c:pt>
                <c:pt idx="4">
                  <c:v>45</c:v>
                </c:pt>
              </c:numCache>
            </c:numRef>
          </c:val>
          <c:extLst>
            <c:ext xmlns:c16="http://schemas.microsoft.com/office/drawing/2014/chart" uri="{C3380CC4-5D6E-409C-BE32-E72D297353CC}">
              <c16:uniqueId val="{0000000B-591A-4CC7-9710-6C8741F5E9B9}"/>
            </c:ext>
          </c:extLst>
        </c:ser>
        <c:dLbls>
          <c:showLegendKey val="0"/>
          <c:showVal val="0"/>
          <c:showCatName val="0"/>
          <c:showSerName val="0"/>
          <c:showPercent val="0"/>
          <c:showBubbleSize val="0"/>
        </c:dLbls>
        <c:gapWidth val="150"/>
        <c:overlap val="100"/>
        <c:axId val="1158832848"/>
        <c:axId val="1158829240"/>
      </c:barChart>
      <c:catAx>
        <c:axId val="11588328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Pipelines</a:t>
                </a:r>
                <a:r>
                  <a:rPr lang="pt-BR" sz="1200" baseline="0"/>
                  <a:t> de busca</a:t>
                </a:r>
                <a:endParaRPr lang="pt-BR"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158829240"/>
        <c:crosses val="autoZero"/>
        <c:auto val="1"/>
        <c:lblAlgn val="ctr"/>
        <c:lblOffset val="100"/>
        <c:noMultiLvlLbl val="0"/>
      </c:catAx>
      <c:valAx>
        <c:axId val="1158829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Distribuição</a:t>
                </a:r>
                <a:r>
                  <a:rPr lang="pt-BR" sz="1200" baseline="0"/>
                  <a:t> dos r</a:t>
                </a:r>
                <a:r>
                  <a:rPr lang="pt-BR" sz="1200"/>
                  <a:t>ankings dos enunciados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115883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pt-BR" sz="1600"/>
              <a:t>Enunciados</a:t>
            </a:r>
            <a:r>
              <a:rPr lang="pt-BR" sz="1600" baseline="0"/>
              <a:t> reencontrados - queries 101 a 150 - rankings</a:t>
            </a:r>
            <a:endParaRPr lang="pt-BR"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v>1</c:v>
          </c:tx>
          <c:spPr>
            <a:solidFill>
              <a:schemeClr val="accent6"/>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enunciados'!$B$11:$B$15</c:f>
              <c:numCache>
                <c:formatCode>General</c:formatCode>
                <c:ptCount val="5"/>
                <c:pt idx="0">
                  <c:v>26</c:v>
                </c:pt>
                <c:pt idx="1">
                  <c:v>26</c:v>
                </c:pt>
                <c:pt idx="2">
                  <c:v>24</c:v>
                </c:pt>
                <c:pt idx="3">
                  <c:v>24</c:v>
                </c:pt>
                <c:pt idx="4">
                  <c:v>5</c:v>
                </c:pt>
              </c:numCache>
            </c:numRef>
          </c:val>
          <c:extLst>
            <c:ext xmlns:c16="http://schemas.microsoft.com/office/drawing/2014/chart" uri="{C3380CC4-5D6E-409C-BE32-E72D297353CC}">
              <c16:uniqueId val="{00000000-0951-4143-B280-DACED8B0DA0A}"/>
            </c:ext>
          </c:extLst>
        </c:ser>
        <c:ser>
          <c:idx val="1"/>
          <c:order val="1"/>
          <c:tx>
            <c:v>2</c:v>
          </c:tx>
          <c:spPr>
            <a:solidFill>
              <a:schemeClr val="accent5"/>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enunciados'!$C$11:$C$15</c:f>
              <c:numCache>
                <c:formatCode>General</c:formatCode>
                <c:ptCount val="5"/>
                <c:pt idx="0">
                  <c:v>5</c:v>
                </c:pt>
                <c:pt idx="1">
                  <c:v>5</c:v>
                </c:pt>
                <c:pt idx="2">
                  <c:v>6</c:v>
                </c:pt>
                <c:pt idx="3">
                  <c:v>4</c:v>
                </c:pt>
                <c:pt idx="4">
                  <c:v>0</c:v>
                </c:pt>
              </c:numCache>
            </c:numRef>
          </c:val>
          <c:extLst>
            <c:ext xmlns:c16="http://schemas.microsoft.com/office/drawing/2014/chart" uri="{C3380CC4-5D6E-409C-BE32-E72D297353CC}">
              <c16:uniqueId val="{00000001-0951-4143-B280-DACED8B0DA0A}"/>
            </c:ext>
          </c:extLst>
        </c:ser>
        <c:ser>
          <c:idx val="2"/>
          <c:order val="2"/>
          <c:tx>
            <c:v>3</c:v>
          </c:tx>
          <c:spPr>
            <a:solidFill>
              <a:schemeClr val="accent4"/>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enunciados'!$D$11:$D$15</c:f>
              <c:numCache>
                <c:formatCode>General</c:formatCode>
                <c:ptCount val="5"/>
                <c:pt idx="0">
                  <c:v>2</c:v>
                </c:pt>
                <c:pt idx="1">
                  <c:v>2</c:v>
                </c:pt>
                <c:pt idx="2">
                  <c:v>0</c:v>
                </c:pt>
                <c:pt idx="3">
                  <c:v>0</c:v>
                </c:pt>
                <c:pt idx="4">
                  <c:v>1</c:v>
                </c:pt>
              </c:numCache>
            </c:numRef>
          </c:val>
          <c:extLst>
            <c:ext xmlns:c16="http://schemas.microsoft.com/office/drawing/2014/chart" uri="{C3380CC4-5D6E-409C-BE32-E72D297353CC}">
              <c16:uniqueId val="{00000002-0951-4143-B280-DACED8B0DA0A}"/>
            </c:ext>
          </c:extLst>
        </c:ser>
        <c:ser>
          <c:idx val="3"/>
          <c:order val="3"/>
          <c:tx>
            <c:v>4</c:v>
          </c:tx>
          <c:spPr>
            <a:solidFill>
              <a:schemeClr val="accent6">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enunciados'!$E$11:$E$15</c:f>
              <c:numCache>
                <c:formatCode>General</c:formatCode>
                <c:ptCount val="5"/>
                <c:pt idx="0">
                  <c:v>0</c:v>
                </c:pt>
                <c:pt idx="1">
                  <c:v>0</c:v>
                </c:pt>
                <c:pt idx="2">
                  <c:v>1</c:v>
                </c:pt>
                <c:pt idx="3">
                  <c:v>0</c:v>
                </c:pt>
                <c:pt idx="4">
                  <c:v>1</c:v>
                </c:pt>
              </c:numCache>
            </c:numRef>
          </c:val>
          <c:extLst>
            <c:ext xmlns:c16="http://schemas.microsoft.com/office/drawing/2014/chart" uri="{C3380CC4-5D6E-409C-BE32-E72D297353CC}">
              <c16:uniqueId val="{00000003-0951-4143-B280-DACED8B0DA0A}"/>
            </c:ext>
          </c:extLst>
        </c:ser>
        <c:ser>
          <c:idx val="4"/>
          <c:order val="4"/>
          <c:tx>
            <c:v>5</c:v>
          </c:tx>
          <c:spPr>
            <a:solidFill>
              <a:schemeClr val="accent5">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enunciados'!$F$11:$F$15</c:f>
              <c:numCache>
                <c:formatCode>General</c:formatCode>
                <c:ptCount val="5"/>
                <c:pt idx="0">
                  <c:v>0</c:v>
                </c:pt>
                <c:pt idx="1">
                  <c:v>0</c:v>
                </c:pt>
                <c:pt idx="2">
                  <c:v>3</c:v>
                </c:pt>
                <c:pt idx="3">
                  <c:v>0</c:v>
                </c:pt>
                <c:pt idx="4">
                  <c:v>1</c:v>
                </c:pt>
              </c:numCache>
            </c:numRef>
          </c:val>
          <c:extLst>
            <c:ext xmlns:c16="http://schemas.microsoft.com/office/drawing/2014/chart" uri="{C3380CC4-5D6E-409C-BE32-E72D297353CC}">
              <c16:uniqueId val="{00000004-0951-4143-B280-DACED8B0DA0A}"/>
            </c:ext>
          </c:extLst>
        </c:ser>
        <c:ser>
          <c:idx val="5"/>
          <c:order val="5"/>
          <c:tx>
            <c:v>6</c:v>
          </c:tx>
          <c:spPr>
            <a:solidFill>
              <a:schemeClr val="accent4">
                <a:lumMod val="6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enunciados'!$G$11:$G$15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0951-4143-B280-DACED8B0DA0A}"/>
            </c:ext>
          </c:extLst>
        </c:ser>
        <c:ser>
          <c:idx val="6"/>
          <c:order val="6"/>
          <c:tx>
            <c:v>7</c:v>
          </c:tx>
          <c:spPr>
            <a:solidFill>
              <a:schemeClr val="accent6">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enunciados'!$H$11:$H$15</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6-0951-4143-B280-DACED8B0DA0A}"/>
            </c:ext>
          </c:extLst>
        </c:ser>
        <c:ser>
          <c:idx val="7"/>
          <c:order val="7"/>
          <c:tx>
            <c:v>8</c:v>
          </c:tx>
          <c:spPr>
            <a:solidFill>
              <a:schemeClr val="accent5">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enunciados'!$I$11:$I$15</c:f>
              <c:numCache>
                <c:formatCode>General</c:formatCode>
                <c:ptCount val="5"/>
                <c:pt idx="0">
                  <c:v>0</c:v>
                </c:pt>
                <c:pt idx="1">
                  <c:v>0</c:v>
                </c:pt>
                <c:pt idx="2">
                  <c:v>0</c:v>
                </c:pt>
                <c:pt idx="3">
                  <c:v>1</c:v>
                </c:pt>
                <c:pt idx="4">
                  <c:v>0</c:v>
                </c:pt>
              </c:numCache>
            </c:numRef>
          </c:val>
          <c:extLst>
            <c:ext xmlns:c16="http://schemas.microsoft.com/office/drawing/2014/chart" uri="{C3380CC4-5D6E-409C-BE32-E72D297353CC}">
              <c16:uniqueId val="{00000007-0951-4143-B280-DACED8B0DA0A}"/>
            </c:ext>
          </c:extLst>
        </c:ser>
        <c:ser>
          <c:idx val="8"/>
          <c:order val="8"/>
          <c:tx>
            <c:v>9</c:v>
          </c:tx>
          <c:spPr>
            <a:solidFill>
              <a:schemeClr val="accent4">
                <a:lumMod val="80000"/>
                <a:lumOff val="2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enunciados'!$J$11:$J$15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0951-4143-B280-DACED8B0DA0A}"/>
            </c:ext>
          </c:extLst>
        </c:ser>
        <c:ser>
          <c:idx val="9"/>
          <c:order val="9"/>
          <c:tx>
            <c:v>10</c:v>
          </c:tx>
          <c:spPr>
            <a:solidFill>
              <a:schemeClr val="accent6">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enunciados'!$K$11:$K$15</c:f>
              <c:numCache>
                <c:formatCode>General</c:formatCode>
                <c:ptCount val="5"/>
                <c:pt idx="0">
                  <c:v>0</c:v>
                </c:pt>
                <c:pt idx="1">
                  <c:v>1</c:v>
                </c:pt>
                <c:pt idx="2">
                  <c:v>1</c:v>
                </c:pt>
                <c:pt idx="3">
                  <c:v>0</c:v>
                </c:pt>
                <c:pt idx="4">
                  <c:v>2</c:v>
                </c:pt>
              </c:numCache>
            </c:numRef>
          </c:val>
          <c:extLst>
            <c:ext xmlns:c16="http://schemas.microsoft.com/office/drawing/2014/chart" uri="{C3380CC4-5D6E-409C-BE32-E72D297353CC}">
              <c16:uniqueId val="{00000009-0951-4143-B280-DACED8B0DA0A}"/>
            </c:ext>
          </c:extLst>
        </c:ser>
        <c:ser>
          <c:idx val="10"/>
          <c:order val="10"/>
          <c:tx>
            <c:v>&gt;10</c:v>
          </c:tx>
          <c:spPr>
            <a:solidFill>
              <a:schemeClr val="accent5">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enunciados'!$L$11:$L$15</c:f>
              <c:numCache>
                <c:formatCode>General</c:formatCode>
                <c:ptCount val="5"/>
                <c:pt idx="0">
                  <c:v>6</c:v>
                </c:pt>
                <c:pt idx="1">
                  <c:v>4</c:v>
                </c:pt>
                <c:pt idx="2">
                  <c:v>3</c:v>
                </c:pt>
                <c:pt idx="3">
                  <c:v>2</c:v>
                </c:pt>
                <c:pt idx="4">
                  <c:v>22</c:v>
                </c:pt>
              </c:numCache>
            </c:numRef>
          </c:val>
          <c:extLst>
            <c:ext xmlns:c16="http://schemas.microsoft.com/office/drawing/2014/chart" uri="{C3380CC4-5D6E-409C-BE32-E72D297353CC}">
              <c16:uniqueId val="{0000000A-0951-4143-B280-DACED8B0DA0A}"/>
            </c:ext>
          </c:extLst>
        </c:ser>
        <c:ser>
          <c:idx val="11"/>
          <c:order val="11"/>
          <c:tx>
            <c:v>Not found</c:v>
          </c:tx>
          <c:spPr>
            <a:solidFill>
              <a:schemeClr val="accent4">
                <a:lumMod val="80000"/>
              </a:schemeClr>
            </a:solidFill>
            <a:ln>
              <a:noFill/>
            </a:ln>
            <a:effectLst/>
          </c:spPr>
          <c:invertIfNegative val="0"/>
          <c:cat>
            <c:strRef>
              <c:f>'Reencontro de enunciados'!$A$11:$A$15</c:f>
              <c:strCache>
                <c:ptCount val="5"/>
                <c:pt idx="0">
                  <c:v>(BM25|STS)+Rerank</c:v>
                </c:pt>
                <c:pt idx="1">
                  <c:v>BM25+Rerank</c:v>
                </c:pt>
                <c:pt idx="2">
                  <c:v>BM25</c:v>
                </c:pt>
                <c:pt idx="3">
                  <c:v>STS+Rerank</c:v>
                </c:pt>
                <c:pt idx="4">
                  <c:v>STS</c:v>
                </c:pt>
              </c:strCache>
            </c:strRef>
          </c:cat>
          <c:val>
            <c:numRef>
              <c:f>'Reencontro de enunciados'!$M$11:$M$15</c:f>
              <c:numCache>
                <c:formatCode>General</c:formatCode>
                <c:ptCount val="5"/>
                <c:pt idx="0">
                  <c:v>16</c:v>
                </c:pt>
                <c:pt idx="1">
                  <c:v>17</c:v>
                </c:pt>
                <c:pt idx="2">
                  <c:v>17</c:v>
                </c:pt>
                <c:pt idx="3">
                  <c:v>24</c:v>
                </c:pt>
                <c:pt idx="4">
                  <c:v>23</c:v>
                </c:pt>
              </c:numCache>
            </c:numRef>
          </c:val>
          <c:extLst>
            <c:ext xmlns:c16="http://schemas.microsoft.com/office/drawing/2014/chart" uri="{C3380CC4-5D6E-409C-BE32-E72D297353CC}">
              <c16:uniqueId val="{0000000B-0951-4143-B280-DACED8B0DA0A}"/>
            </c:ext>
          </c:extLst>
        </c:ser>
        <c:dLbls>
          <c:showLegendKey val="0"/>
          <c:showVal val="0"/>
          <c:showCatName val="0"/>
          <c:showSerName val="0"/>
          <c:showPercent val="0"/>
          <c:showBubbleSize val="0"/>
        </c:dLbls>
        <c:gapWidth val="150"/>
        <c:overlap val="100"/>
        <c:axId val="1158832848"/>
        <c:axId val="1158829240"/>
      </c:barChart>
      <c:catAx>
        <c:axId val="115883284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a:t>Pipelines</a:t>
                </a:r>
                <a:r>
                  <a:rPr lang="pt-BR" sz="1200" baseline="0"/>
                  <a:t> de busca</a:t>
                </a:r>
                <a:endParaRPr lang="pt-BR"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158829240"/>
        <c:crosses val="autoZero"/>
        <c:auto val="1"/>
        <c:lblAlgn val="ctr"/>
        <c:lblOffset val="100"/>
        <c:noMultiLvlLbl val="0"/>
      </c:catAx>
      <c:valAx>
        <c:axId val="1158829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sz="1200" b="0" i="0" baseline="0">
                    <a:effectLst/>
                  </a:rPr>
                  <a:t>Distribuição dos rankings dos enunciados</a:t>
                </a:r>
                <a:endParaRPr lang="pt-BR"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115883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Docs</a:t>
            </a:r>
            <a:r>
              <a:rPr lang="en-US" baseline="0"/>
              <a:t> encontrados entre os top-20 da Pesquisa do TCU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'Comparação com a pesquisa'!$A$107</c:f>
              <c:strCache>
                <c:ptCount val="1"/>
                <c:pt idx="0">
                  <c:v>Média</c:v>
                </c:pt>
              </c:strCache>
            </c:strRef>
          </c:tx>
          <c:spPr>
            <a:solidFill>
              <a:schemeClr val="accent1"/>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pesquisa'!$B$107:$H$107</c:f>
              <c:numCache>
                <c:formatCode>0.00</c:formatCode>
                <c:ptCount val="7"/>
                <c:pt idx="0">
                  <c:v>3.6666666666666665</c:v>
                </c:pt>
                <c:pt idx="1">
                  <c:v>4.8666666666666663</c:v>
                </c:pt>
                <c:pt idx="2">
                  <c:v>5.9714285714285715</c:v>
                </c:pt>
                <c:pt idx="3">
                  <c:v>8.8285714285714292</c:v>
                </c:pt>
                <c:pt idx="4">
                  <c:v>9.2285714285714278</c:v>
                </c:pt>
                <c:pt idx="5">
                  <c:v>9.7904761904761912</c:v>
                </c:pt>
                <c:pt idx="6">
                  <c:v>10.923809523809524</c:v>
                </c:pt>
              </c:numCache>
            </c:numRef>
          </c:val>
          <c:extLst>
            <c:ext xmlns:c16="http://schemas.microsoft.com/office/drawing/2014/chart" uri="{C3380CC4-5D6E-409C-BE32-E72D297353CC}">
              <c16:uniqueId val="{00000000-36D8-40A5-B766-5316CC60DF0B}"/>
            </c:ext>
          </c:extLst>
        </c:ser>
        <c:dLbls>
          <c:showLegendKey val="0"/>
          <c:showVal val="0"/>
          <c:showCatName val="0"/>
          <c:showSerName val="0"/>
          <c:showPercent val="0"/>
          <c:showBubbleSize val="0"/>
        </c:dLbls>
        <c:gapWidth val="219"/>
        <c:overlap val="-27"/>
        <c:axId val="606426304"/>
        <c:axId val="606423024"/>
      </c:barChart>
      <c:catAx>
        <c:axId val="6064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6423024"/>
        <c:crosses val="autoZero"/>
        <c:auto val="1"/>
        <c:lblAlgn val="ctr"/>
        <c:lblOffset val="100"/>
        <c:noMultiLvlLbl val="0"/>
      </c:catAx>
      <c:valAx>
        <c:axId val="606423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642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Docs encontrados entre os top-20 da Pesquisa do TCU - por grupos de queries</a:t>
            </a:r>
            <a:endParaRPr lang="pt-B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'Comparação com a pesquisa'!$A$108</c:f>
              <c:strCache>
                <c:ptCount val="1"/>
                <c:pt idx="0">
                  <c:v>Grupo 1</c:v>
                </c:pt>
              </c:strCache>
            </c:strRef>
          </c:tx>
          <c:spPr>
            <a:solidFill>
              <a:schemeClr val="accent1"/>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pesquisa'!$B$108:$H$108</c:f>
              <c:numCache>
                <c:formatCode>0.00</c:formatCode>
                <c:ptCount val="7"/>
                <c:pt idx="0">
                  <c:v>4.34</c:v>
                </c:pt>
                <c:pt idx="1">
                  <c:v>6.88</c:v>
                </c:pt>
                <c:pt idx="2">
                  <c:v>8.64</c:v>
                </c:pt>
                <c:pt idx="3">
                  <c:v>13.74</c:v>
                </c:pt>
                <c:pt idx="4">
                  <c:v>14.5</c:v>
                </c:pt>
                <c:pt idx="5">
                  <c:v>15.62</c:v>
                </c:pt>
                <c:pt idx="6">
                  <c:v>17.940000000000001</c:v>
                </c:pt>
              </c:numCache>
            </c:numRef>
          </c:val>
          <c:extLst>
            <c:ext xmlns:c16="http://schemas.microsoft.com/office/drawing/2014/chart" uri="{C3380CC4-5D6E-409C-BE32-E72D297353CC}">
              <c16:uniqueId val="{00000000-EEAB-4350-9056-4A6C096D1EA1}"/>
            </c:ext>
          </c:extLst>
        </c:ser>
        <c:ser>
          <c:idx val="1"/>
          <c:order val="1"/>
          <c:tx>
            <c:strRef>
              <c:f>'Comparação com a pesquisa'!$A$109</c:f>
              <c:strCache>
                <c:ptCount val="1"/>
                <c:pt idx="0">
                  <c:v>Grupo 2</c:v>
                </c:pt>
              </c:strCache>
            </c:strRef>
          </c:tx>
          <c:spPr>
            <a:solidFill>
              <a:schemeClr val="accent2"/>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pesquisa'!$B$109:$H$109</c:f>
              <c:numCache>
                <c:formatCode>0.00</c:formatCode>
                <c:ptCount val="7"/>
                <c:pt idx="0">
                  <c:v>3.2708333333333335</c:v>
                </c:pt>
                <c:pt idx="1">
                  <c:v>3.2708333333333335</c:v>
                </c:pt>
                <c:pt idx="2">
                  <c:v>3.8333333333333335</c:v>
                </c:pt>
                <c:pt idx="3">
                  <c:v>4.75</c:v>
                </c:pt>
                <c:pt idx="4">
                  <c:v>4.833333333333333</c:v>
                </c:pt>
                <c:pt idx="5">
                  <c:v>4.895833333333333</c:v>
                </c:pt>
                <c:pt idx="6">
                  <c:v>4.958333333333333</c:v>
                </c:pt>
              </c:numCache>
            </c:numRef>
          </c:val>
          <c:extLst>
            <c:ext xmlns:c16="http://schemas.microsoft.com/office/drawing/2014/chart" uri="{C3380CC4-5D6E-409C-BE32-E72D297353CC}">
              <c16:uniqueId val="{00000001-EEAB-4350-9056-4A6C096D1EA1}"/>
            </c:ext>
          </c:extLst>
        </c:ser>
        <c:ser>
          <c:idx val="2"/>
          <c:order val="2"/>
          <c:tx>
            <c:strRef>
              <c:f>'Comparação com a pesquisa'!$A$110</c:f>
              <c:strCache>
                <c:ptCount val="1"/>
                <c:pt idx="0">
                  <c:v>Grupo 3</c:v>
                </c:pt>
              </c:strCache>
            </c:strRef>
          </c:tx>
          <c:spPr>
            <a:solidFill>
              <a:schemeClr val="accent3"/>
            </a:solidFill>
            <a:ln>
              <a:noFill/>
            </a:ln>
            <a:effectLst/>
          </c:spPr>
          <c:invertIfNegative val="0"/>
          <c:cat>
            <c:strRef>
              <c:f>'Comparação com a pesquisa'!$B$1:$H$1</c:f>
              <c:strCache>
                <c:ptCount val="7"/>
                <c:pt idx="0">
                  <c:v>TCU_JURIS</c:v>
                </c:pt>
                <c:pt idx="1">
                  <c:v>STS_RR</c:v>
                </c:pt>
                <c:pt idx="2">
                  <c:v>STS</c:v>
                </c:pt>
                <c:pt idx="3">
                  <c:v>BM25_RR</c:v>
                </c:pt>
                <c:pt idx="4">
                  <c:v>BM25_STS_RR</c:v>
                </c:pt>
                <c:pt idx="5">
                  <c:v>BM25</c:v>
                </c:pt>
                <c:pt idx="6">
                  <c:v>TCU_SEARCH</c:v>
                </c:pt>
              </c:strCache>
            </c:strRef>
          </c:cat>
          <c:val>
            <c:numRef>
              <c:f>'Comparação com a pesquisa'!$B$110:$H$110</c:f>
              <c:numCache>
                <c:formatCode>0.00</c:formatCode>
                <c:ptCount val="7"/>
                <c:pt idx="0">
                  <c:v>1.5714285714285714</c:v>
                </c:pt>
                <c:pt idx="1">
                  <c:v>1.4285714285714286</c:v>
                </c:pt>
                <c:pt idx="2">
                  <c:v>1.5714285714285714</c:v>
                </c:pt>
                <c:pt idx="3">
                  <c:v>1.7142857142857142</c:v>
                </c:pt>
                <c:pt idx="4">
                  <c:v>1.7142857142857142</c:v>
                </c:pt>
                <c:pt idx="5">
                  <c:v>1.7142857142857142</c:v>
                </c:pt>
                <c:pt idx="6">
                  <c:v>1.7142857142857142</c:v>
                </c:pt>
              </c:numCache>
            </c:numRef>
          </c:val>
          <c:extLst>
            <c:ext xmlns:c16="http://schemas.microsoft.com/office/drawing/2014/chart" uri="{C3380CC4-5D6E-409C-BE32-E72D297353CC}">
              <c16:uniqueId val="{00000002-EEAB-4350-9056-4A6C096D1EA1}"/>
            </c:ext>
          </c:extLst>
        </c:ser>
        <c:dLbls>
          <c:showLegendKey val="0"/>
          <c:showVal val="0"/>
          <c:showCatName val="0"/>
          <c:showSerName val="0"/>
          <c:showPercent val="0"/>
          <c:showBubbleSize val="0"/>
        </c:dLbls>
        <c:gapWidth val="219"/>
        <c:overlap val="-27"/>
        <c:axId val="477445920"/>
        <c:axId val="477446248"/>
      </c:barChart>
      <c:catAx>
        <c:axId val="4774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7446248"/>
        <c:crosses val="autoZero"/>
        <c:auto val="1"/>
        <c:lblAlgn val="ctr"/>
        <c:lblOffset val="100"/>
        <c:noMultiLvlLbl val="0"/>
      </c:catAx>
      <c:valAx>
        <c:axId val="477446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7445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Pesquisas realizadas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 mais comuns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Queries selecionadas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retirada</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ajustes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Documentos mais acessados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6161AAD1-4F7C-4FED-8079-FDC48CF63352}">
      <dgm:prSet phldrT="[Texto]"/>
      <dgm:spPr/>
      <dgm:t>
        <a:bodyPr/>
        <a:lstStyle/>
        <a:p>
          <a:r>
            <a:rPr lang="pt-BR"/>
            <a:t>Ordenamento (docs+acessados)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Geração de prompt*</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Solicitação de perguntas (ChatGPT 4.0)</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49017E9A-C071-498F-826A-125FE8FC84B6}">
      <dgm:prSet phldrT="[Texto]"/>
      <dgm:spPr/>
      <dgm:t>
        <a:bodyPr/>
        <a:lstStyle/>
        <a:p>
          <a:r>
            <a:rPr lang="pt-BR"/>
            <a:t>Ajustes</a:t>
          </a:r>
        </a:p>
      </dgm:t>
    </dgm:pt>
    <dgm:pt modelId="{57F8CEB4-9C3D-4E8C-B5BC-FB509B9803AF}" type="parTrans" cxnId="{10664E2A-6C17-44B3-829E-17A682AD9A46}">
      <dgm:prSet/>
      <dgm:spPr/>
      <dgm:t>
        <a:bodyPr/>
        <a:lstStyle/>
        <a:p>
          <a:endParaRPr lang="pt-BR"/>
        </a:p>
      </dgm:t>
    </dgm:pt>
    <dgm:pt modelId="{AD2AABFE-BB7E-486B-A3FE-C07C26530862}" type="sibTrans" cxnId="{10664E2A-6C17-44B3-829E-17A682AD9A46}">
      <dgm:prSet/>
      <dgm:spPr/>
      <dgm:t>
        <a:bodyPr/>
        <a:lstStyle/>
        <a:p>
          <a:endParaRPr lang="pt-BR"/>
        </a:p>
      </dgm:t>
    </dgm:pt>
    <dgm:pt modelId="{62F0A6E2-CB77-4DAB-A735-5AE58F6E86B9}">
      <dgm:prSet phldrT="[Texto]"/>
      <dgm:spPr/>
      <dgm:t>
        <a:bodyPr/>
        <a:lstStyle/>
        <a:p>
          <a:r>
            <a:rPr lang="pt-BR"/>
            <a:t>Seleção</a:t>
          </a:r>
        </a:p>
      </dgm:t>
    </dgm:pt>
    <dgm:pt modelId="{2EC6B049-5A1B-404C-A71C-0CCD96EA9D62}" type="parTrans" cxnId="{01A5636F-2911-4413-A61E-9ECED969CCBB}">
      <dgm:prSet/>
      <dgm:spPr/>
      <dgm:t>
        <a:bodyPr/>
        <a:lstStyle/>
        <a:p>
          <a:endParaRPr lang="pt-BR"/>
        </a:p>
      </dgm:t>
    </dgm:pt>
    <dgm:pt modelId="{57D2CE7E-A212-465B-B759-36E289FB86F9}" type="sibTrans" cxnId="{01A5636F-2911-4413-A61E-9ECED969CCBB}">
      <dgm:prSet/>
      <dgm:spPr/>
      <dgm:t>
        <a:bodyPr/>
        <a:lstStyle/>
        <a:p>
          <a:endParaRPr lang="pt-BR"/>
        </a:p>
      </dgm:t>
    </dgm:pt>
    <dgm:pt modelId="{F445FBC0-8353-4D8A-95C3-7AB3426BA308}">
      <dgm:prSet phldrT="[Texto]"/>
      <dgm:spPr/>
      <dgm:t>
        <a:bodyPr/>
        <a:lstStyle/>
        <a:p>
          <a:r>
            <a:rPr lang="pt-BR"/>
            <a:t>Queries sugeridas</a:t>
          </a:r>
        </a:p>
      </dgm:t>
    </dgm:pt>
    <dgm:pt modelId="{EE51777E-87F0-477C-9D71-9C7369C76C5B}" type="parTrans" cxnId="{6A828842-093F-43FE-8897-B6EB48207861}">
      <dgm:prSet/>
      <dgm:spPr/>
      <dgm:t>
        <a:bodyPr/>
        <a:lstStyle/>
        <a:p>
          <a:endParaRPr lang="pt-BR"/>
        </a:p>
      </dgm:t>
    </dgm:pt>
    <dgm:pt modelId="{86FBF770-AAF8-430C-BA0C-C525D85A0D45}" type="sibTrans" cxnId="{6A828842-093F-43FE-8897-B6EB48207861}">
      <dgm:prSet/>
      <dgm:spPr/>
      <dgm:t>
        <a:bodyPr/>
        <a:lstStyle/>
        <a:p>
          <a:endParaRPr lang="pt-BR"/>
        </a:p>
      </dgm:t>
    </dgm:pt>
    <dgm:pt modelId="{52030226-E376-4F56-A7E4-2B8C49464136}">
      <dgm:prSet phldrT="[Texto]"/>
      <dgm:spPr/>
      <dgm:t>
        <a:bodyPr/>
        <a:lstStyle/>
        <a:p>
          <a:r>
            <a:rPr lang="pt-BR"/>
            <a:t>Queries selecionadas</a:t>
          </a:r>
        </a:p>
      </dgm:t>
    </dgm:pt>
    <dgm:pt modelId="{3EE695AD-3EA9-4CB4-B322-CA882F5614DE}" type="parTrans" cxnId="{838CD0A9-155F-4025-9EEB-2123F584D698}">
      <dgm:prSet/>
      <dgm:spPr/>
      <dgm:t>
        <a:bodyPr/>
        <a:lstStyle/>
        <a:p>
          <a:endParaRPr lang="pt-BR"/>
        </a:p>
      </dgm:t>
    </dgm:pt>
    <dgm:pt modelId="{824EBD49-261F-4648-B561-DA6D5E68D348}" type="sibTrans" cxnId="{838CD0A9-155F-4025-9EEB-2123F584D698}">
      <dgm:prSet/>
      <dgm:spPr/>
      <dgm:t>
        <a:bodyPr/>
        <a:lstStyle/>
        <a:p>
          <a:endParaRPr lang="pt-BR"/>
        </a:p>
      </dgm:t>
    </dgm:pt>
    <dgm:pt modelId="{96416F85-6718-452C-938D-68332F6F6C74}">
      <dgm:prSet phldrT="[Texto]"/>
      <dgm:spPr/>
      <dgm:t>
        <a:bodyPr/>
        <a:lstStyle/>
        <a:p>
          <a:r>
            <a:rPr lang="pt-BR"/>
            <a:t>Versão Pesquisa por termos</a:t>
          </a:r>
        </a:p>
      </dgm:t>
    </dgm:pt>
    <dgm:pt modelId="{7B71094D-4171-4394-82EF-93E81CD94DA0}" type="parTrans" cxnId="{180AD700-524D-4B8A-8BE9-F4B538894A7B}">
      <dgm:prSet/>
      <dgm:spPr/>
      <dgm:t>
        <a:bodyPr/>
        <a:lstStyle/>
        <a:p>
          <a:endParaRPr lang="pt-BR"/>
        </a:p>
      </dgm:t>
    </dgm:pt>
    <dgm:pt modelId="{D431E4A6-A570-4D92-8088-1BA576258E24}" type="sibTrans" cxnId="{180AD700-524D-4B8A-8BE9-F4B538894A7B}">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6">
        <dgm:presLayoutVars>
          <dgm:bulletEnabled val="1"/>
        </dgm:presLayoutVars>
      </dgm:prSet>
      <dgm:spPr/>
    </dgm:pt>
    <dgm:pt modelId="{10BBE93B-2D51-4362-9305-3F078A2F54CE}" type="pres">
      <dgm:prSet presAssocID="{5EAEC3E3-3B68-4250-AD34-AFB5379AAFD8}" presName="childTextHidden" presStyleLbl="bgAccFollowNode1" presStyleIdx="0" presStyleCnt="6"/>
      <dgm:spPr/>
    </dgm:pt>
    <dgm:pt modelId="{95D39365-8A21-4033-8750-3FC7497DED78}" type="pres">
      <dgm:prSet presAssocID="{5EAEC3E3-3B68-4250-AD34-AFB5379AAFD8}" presName="parentText" presStyleLbl="node1" presStyleIdx="0" presStyleCnt="6">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6">
        <dgm:presLayoutVars>
          <dgm:bulletEnabled val="1"/>
        </dgm:presLayoutVars>
      </dgm:prSet>
      <dgm:spPr/>
    </dgm:pt>
    <dgm:pt modelId="{8823A1FA-73A9-412C-B325-AB480294F9FE}" type="pres">
      <dgm:prSet presAssocID="{48032EE9-4B17-425D-A4ED-CD215CA65760}" presName="childTextHidden" presStyleLbl="bgAccFollowNode1" presStyleIdx="1" presStyleCnt="6"/>
      <dgm:spPr/>
    </dgm:pt>
    <dgm:pt modelId="{13A4D77D-F8D7-4C34-A595-C387D1AC2406}" type="pres">
      <dgm:prSet presAssocID="{48032EE9-4B17-425D-A4ED-CD215CA65760}" presName="parentText" presStyleLbl="node1" presStyleIdx="1" presStyleCnt="6">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6" custScaleX="140975" custLinFactNeighborX="7183">
        <dgm:presLayoutVars>
          <dgm:bulletEnabled val="1"/>
        </dgm:presLayoutVars>
      </dgm:prSet>
      <dgm:spPr/>
    </dgm:pt>
    <dgm:pt modelId="{18BD6329-CAC0-49A7-A254-99B8F1E9B182}" type="pres">
      <dgm:prSet presAssocID="{4B385417-0813-47E6-9A32-574DC2CF69FA}" presName="childTextHidden" presStyleLbl="bgAccFollowNode1" presStyleIdx="2" presStyleCnt="6"/>
      <dgm:spPr/>
    </dgm:pt>
    <dgm:pt modelId="{E33DA162-AEFB-41CA-BA4B-D9D67149956E}" type="pres">
      <dgm:prSet presAssocID="{4B385417-0813-47E6-9A32-574DC2CF69FA}" presName="parentText" presStyleLbl="node1" presStyleIdx="2" presStyleCnt="6" custLinFactNeighborX="-8073">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6" custLinFactNeighborX="2265">
        <dgm:presLayoutVars>
          <dgm:bulletEnabled val="1"/>
        </dgm:presLayoutVars>
      </dgm:prSet>
      <dgm:spPr/>
    </dgm:pt>
    <dgm:pt modelId="{9AA0EE5B-0D26-49A2-BC53-249CAE588AB9}" type="pres">
      <dgm:prSet presAssocID="{F86ADAB6-46D5-4E40-975D-E16BBBECB55A}" presName="childTextHidden" presStyleLbl="bgAccFollowNode1" presStyleIdx="3" presStyleCnt="6"/>
      <dgm:spPr/>
    </dgm:pt>
    <dgm:pt modelId="{9C04C03E-2494-4CE4-A0F2-1EE0615AAB47}" type="pres">
      <dgm:prSet presAssocID="{F86ADAB6-46D5-4E40-975D-E16BBBECB55A}" presName="parentText" presStyleLbl="node1" presStyleIdx="3" presStyleCnt="6" custLinFactNeighborX="5436">
        <dgm:presLayoutVars>
          <dgm:chMax val="1"/>
          <dgm:bulletEnabled val="1"/>
        </dgm:presLayoutVars>
      </dgm:prSet>
      <dgm:spPr/>
    </dgm:pt>
    <dgm:pt modelId="{A5086E79-953E-4ED3-91E7-05B1B0583AEF}" type="pres">
      <dgm:prSet presAssocID="{F86ADAB6-46D5-4E40-975D-E16BBBECB55A}" presName="aSpace" presStyleCnt="0"/>
      <dgm:spPr/>
    </dgm:pt>
    <dgm:pt modelId="{C8018473-368A-4809-ADB7-E6B2FF08A107}" type="pres">
      <dgm:prSet presAssocID="{F445FBC0-8353-4D8A-95C3-7AB3426BA308}" presName="compNode" presStyleCnt="0"/>
      <dgm:spPr/>
    </dgm:pt>
    <dgm:pt modelId="{AE874C36-96DC-404B-A446-CE225B901DDD}" type="pres">
      <dgm:prSet presAssocID="{F445FBC0-8353-4D8A-95C3-7AB3426BA308}" presName="noGeometry" presStyleCnt="0"/>
      <dgm:spPr/>
    </dgm:pt>
    <dgm:pt modelId="{1C2E1CB1-7F5C-4052-B68D-EF756D692457}" type="pres">
      <dgm:prSet presAssocID="{F445FBC0-8353-4D8A-95C3-7AB3426BA308}" presName="childTextVisible" presStyleLbl="bgAccFollowNode1" presStyleIdx="4" presStyleCnt="6">
        <dgm:presLayoutVars>
          <dgm:bulletEnabled val="1"/>
        </dgm:presLayoutVars>
      </dgm:prSet>
      <dgm:spPr/>
    </dgm:pt>
    <dgm:pt modelId="{DFA80E15-C823-4F16-8330-513C8AC98870}" type="pres">
      <dgm:prSet presAssocID="{F445FBC0-8353-4D8A-95C3-7AB3426BA308}" presName="childTextHidden" presStyleLbl="bgAccFollowNode1" presStyleIdx="4" presStyleCnt="6"/>
      <dgm:spPr/>
    </dgm:pt>
    <dgm:pt modelId="{626BEC01-EEE2-4F22-BCCE-FC57D6B1F3FF}" type="pres">
      <dgm:prSet presAssocID="{F445FBC0-8353-4D8A-95C3-7AB3426BA308}" presName="parentText" presStyleLbl="node1" presStyleIdx="4" presStyleCnt="6">
        <dgm:presLayoutVars>
          <dgm:chMax val="1"/>
          <dgm:bulletEnabled val="1"/>
        </dgm:presLayoutVars>
      </dgm:prSet>
      <dgm:spPr/>
    </dgm:pt>
    <dgm:pt modelId="{415EE417-B2D2-479A-8FA7-D8AF30BEBFF6}" type="pres">
      <dgm:prSet presAssocID="{F445FBC0-8353-4D8A-95C3-7AB3426BA308}" presName="aSpace" presStyleCnt="0"/>
      <dgm:spPr/>
    </dgm:pt>
    <dgm:pt modelId="{924D820E-E559-478B-886F-4D6EEB57D169}" type="pres">
      <dgm:prSet presAssocID="{52030226-E376-4F56-A7E4-2B8C49464136}" presName="compNode" presStyleCnt="0"/>
      <dgm:spPr/>
    </dgm:pt>
    <dgm:pt modelId="{B3D42D34-EBAE-4185-A189-901329BF62BD}" type="pres">
      <dgm:prSet presAssocID="{52030226-E376-4F56-A7E4-2B8C49464136}" presName="noGeometry" presStyleCnt="0"/>
      <dgm:spPr/>
    </dgm:pt>
    <dgm:pt modelId="{370F8907-19B4-430A-8163-2C42FCD88B7B}" type="pres">
      <dgm:prSet presAssocID="{52030226-E376-4F56-A7E4-2B8C49464136}" presName="childTextVisible" presStyleLbl="bgAccFollowNode1" presStyleIdx="5" presStyleCnt="6">
        <dgm:presLayoutVars>
          <dgm:bulletEnabled val="1"/>
        </dgm:presLayoutVars>
        <dgm:style>
          <a:lnRef idx="0">
            <a:scrgbClr r="0" g="0" b="0"/>
          </a:lnRef>
          <a:fillRef idx="0">
            <a:scrgbClr r="0" g="0" b="0"/>
          </a:fillRef>
          <a:effectRef idx="0">
            <a:scrgbClr r="0" g="0" b="0"/>
          </a:effectRef>
          <a:fontRef idx="minor">
            <a:schemeClr val="dk1"/>
          </a:fontRef>
        </dgm:style>
      </dgm:prSet>
      <dgm:spPr>
        <a:noFill/>
        <a:ln>
          <a:noFill/>
        </a:ln>
      </dgm:spPr>
    </dgm:pt>
    <dgm:pt modelId="{745F47FF-BD72-453B-85AF-E84527403123}" type="pres">
      <dgm:prSet presAssocID="{52030226-E376-4F56-A7E4-2B8C49464136}" presName="childTextHidden" presStyleLbl="bgAccFollowNode1" presStyleIdx="5" presStyleCnt="6"/>
      <dgm:spPr/>
    </dgm:pt>
    <dgm:pt modelId="{315ECE6A-941F-4B97-A089-7FAF0049B680}" type="pres">
      <dgm:prSet presAssocID="{52030226-E376-4F56-A7E4-2B8C49464136}" presName="parentText" presStyleLbl="node1" presStyleIdx="5" presStyleCnt="6">
        <dgm:presLayoutVars>
          <dgm:chMax val="1"/>
          <dgm:bulletEnabled val="1"/>
        </dgm:presLayoutVars>
      </dgm:prSet>
      <dgm:spPr/>
    </dgm:pt>
  </dgm:ptLst>
  <dgm:cxnLst>
    <dgm:cxn modelId="{180AD700-524D-4B8A-8BE9-F4B538894A7B}" srcId="{F445FBC0-8353-4D8A-95C3-7AB3426BA308}" destId="{96416F85-6718-452C-938D-68332F6F6C74}" srcOrd="2" destOrd="0" parTransId="{7B71094D-4171-4394-82EF-93E81CD94DA0}" sibTransId="{D431E4A6-A570-4D92-8088-1BA576258E24}"/>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367F2A15-80E4-4500-8CF5-7F1C70C0A341}" type="presOf" srcId="{F445FBC0-8353-4D8A-95C3-7AB3426BA308}" destId="{626BEC01-EEE2-4F22-BCCE-FC57D6B1F3FF}" srcOrd="0" destOrd="0" presId="urn:microsoft.com/office/officeart/2005/8/layout/hProcess6"/>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10664E2A-6C17-44B3-829E-17A682AD9A46}" srcId="{F445FBC0-8353-4D8A-95C3-7AB3426BA308}" destId="{49017E9A-C071-498F-826A-125FE8FC84B6}" srcOrd="1" destOrd="0" parTransId="{57F8CEB4-9C3D-4E8C-B5BC-FB509B9803AF}" sibTransId="{AD2AABFE-BB7E-486B-A3FE-C07C26530862}"/>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FF4D282F-04DF-4AD6-8B84-A442428A993A}" type="presOf" srcId="{49017E9A-C071-498F-826A-125FE8FC84B6}" destId="{1C2E1CB1-7F5C-4052-B68D-EF756D692457}" srcOrd="0" destOrd="1"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6A828842-093F-43FE-8897-B6EB48207861}" srcId="{00FD0D88-297D-456A-82EB-86024AF713A0}" destId="{F445FBC0-8353-4D8A-95C3-7AB3426BA308}" srcOrd="4" destOrd="0" parTransId="{EE51777E-87F0-477C-9D71-9C7369C76C5B}" sibTransId="{86FBF770-AAF8-430C-BA0C-C525D85A0D45}"/>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775DA968-84F4-4149-A005-1889AFAE9607}" type="presOf" srcId="{52030226-E376-4F56-A7E4-2B8C49464136}" destId="{315ECE6A-941F-4B97-A089-7FAF0049B680}"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01A5636F-2911-4413-A61E-9ECED969CCBB}" srcId="{F445FBC0-8353-4D8A-95C3-7AB3426BA308}" destId="{62F0A6E2-CB77-4DAB-A735-5AE58F6E86B9}" srcOrd="0" destOrd="0" parTransId="{2EC6B049-5A1B-404C-A71C-0CCD96EA9D62}" sibTransId="{57D2CE7E-A212-465B-B759-36E289FB86F9}"/>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4DB2A17B-62D3-42D5-8D6F-504AD5B5E93C}" type="presOf" srcId="{49017E9A-C071-498F-826A-125FE8FC84B6}" destId="{DFA80E15-C823-4F16-8330-513C8AC98870}"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72D68E86-6A65-4A69-83F2-5220BD9C19A1}" type="presOf" srcId="{96416F85-6718-452C-938D-68332F6F6C74}" destId="{1C2E1CB1-7F5C-4052-B68D-EF756D692457}" srcOrd="0" destOrd="2" presId="urn:microsoft.com/office/officeart/2005/8/layout/hProcess6"/>
    <dgm:cxn modelId="{1FC5AE8F-E444-40BF-8369-BB28447081A6}" type="presOf" srcId="{62F0A6E2-CB77-4DAB-A735-5AE58F6E86B9}" destId="{1C2E1CB1-7F5C-4052-B68D-EF756D692457}" srcOrd="0" destOrd="0"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838CD0A9-155F-4025-9EEB-2123F584D698}" srcId="{00FD0D88-297D-456A-82EB-86024AF713A0}" destId="{52030226-E376-4F56-A7E4-2B8C49464136}" srcOrd="5" destOrd="0" parTransId="{3EE695AD-3EA9-4CB4-B322-CA882F5614DE}" sibTransId="{824EBD49-261F-4648-B561-DA6D5E68D348}"/>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9F8BD9C6-6669-457B-8725-5DF57A450617}" type="presOf" srcId="{62F0A6E2-CB77-4DAB-A735-5AE58F6E86B9}" destId="{DFA80E15-C823-4F16-8330-513C8AC98870}" srcOrd="1" destOrd="0" presId="urn:microsoft.com/office/officeart/2005/8/layout/hProcess6"/>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17BCC0E7-4B47-4E07-97DB-929746CE6C3D}" type="presOf" srcId="{96416F85-6718-452C-938D-68332F6F6C74}" destId="{DFA80E15-C823-4F16-8330-513C8AC98870}" srcOrd="1" destOrd="2"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56066683-4EB6-4486-A528-AD87CA654FAD}" type="presParOf" srcId="{63DB51A5-AD6C-444E-9900-0578770BBCC2}" destId="{C8018473-368A-4809-ADB7-E6B2FF08A107}" srcOrd="8" destOrd="0" presId="urn:microsoft.com/office/officeart/2005/8/layout/hProcess6"/>
    <dgm:cxn modelId="{CB16722E-7F7F-4D38-A236-2BFAED3CCF89}" type="presParOf" srcId="{C8018473-368A-4809-ADB7-E6B2FF08A107}" destId="{AE874C36-96DC-404B-A446-CE225B901DDD}" srcOrd="0" destOrd="0" presId="urn:microsoft.com/office/officeart/2005/8/layout/hProcess6"/>
    <dgm:cxn modelId="{BFA90671-4FE3-4AA9-B35E-45D2A696857D}" type="presParOf" srcId="{C8018473-368A-4809-ADB7-E6B2FF08A107}" destId="{1C2E1CB1-7F5C-4052-B68D-EF756D692457}" srcOrd="1" destOrd="0" presId="urn:microsoft.com/office/officeart/2005/8/layout/hProcess6"/>
    <dgm:cxn modelId="{BD73A342-6428-4F59-A195-DC0E91E2186A}" type="presParOf" srcId="{C8018473-368A-4809-ADB7-E6B2FF08A107}" destId="{DFA80E15-C823-4F16-8330-513C8AC98870}" srcOrd="2" destOrd="0" presId="urn:microsoft.com/office/officeart/2005/8/layout/hProcess6"/>
    <dgm:cxn modelId="{3664A7B7-76E1-42E0-BB0A-A9703CD27DB0}" type="presParOf" srcId="{C8018473-368A-4809-ADB7-E6B2FF08A107}" destId="{626BEC01-EEE2-4F22-BCCE-FC57D6B1F3FF}" srcOrd="3" destOrd="0" presId="urn:microsoft.com/office/officeart/2005/8/layout/hProcess6"/>
    <dgm:cxn modelId="{0A588B05-0523-447F-B220-37748EA8313C}" type="presParOf" srcId="{63DB51A5-AD6C-444E-9900-0578770BBCC2}" destId="{415EE417-B2D2-479A-8FA7-D8AF30BEBFF6}" srcOrd="9" destOrd="0" presId="urn:microsoft.com/office/officeart/2005/8/layout/hProcess6"/>
    <dgm:cxn modelId="{8CB3CFCB-038E-48CC-B32F-ECFAF9937BB6}" type="presParOf" srcId="{63DB51A5-AD6C-444E-9900-0578770BBCC2}" destId="{924D820E-E559-478B-886F-4D6EEB57D169}" srcOrd="10" destOrd="0" presId="urn:microsoft.com/office/officeart/2005/8/layout/hProcess6"/>
    <dgm:cxn modelId="{640B5E4F-1FCD-4705-9571-48B45136FF43}" type="presParOf" srcId="{924D820E-E559-478B-886F-4D6EEB57D169}" destId="{B3D42D34-EBAE-4185-A189-901329BF62BD}" srcOrd="0" destOrd="0" presId="urn:microsoft.com/office/officeart/2005/8/layout/hProcess6"/>
    <dgm:cxn modelId="{54274BD9-2D0D-4A33-A9C4-FA2DBAA0010E}" type="presParOf" srcId="{924D820E-E559-478B-886F-4D6EEB57D169}" destId="{370F8907-19B4-430A-8163-2C42FCD88B7B}" srcOrd="1" destOrd="0" presId="urn:microsoft.com/office/officeart/2005/8/layout/hProcess6"/>
    <dgm:cxn modelId="{0C1AC245-C034-4913-A54E-A3F34BC54105}" type="presParOf" srcId="{924D820E-E559-478B-886F-4D6EEB57D169}" destId="{745F47FF-BD72-453B-85AF-E84527403123}" srcOrd="2" destOrd="0" presId="urn:microsoft.com/office/officeart/2005/8/layout/hProcess6"/>
    <dgm:cxn modelId="{A56E75F8-AC20-47CB-82E3-332D01731FFF}" type="presParOf" srcId="{924D820E-E559-478B-886F-4D6EEB57D169}" destId="{315ECE6A-941F-4B97-A089-7FAF0049B680}"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a:t>
          </a:r>
          <a:r>
            <a:rPr lang="pt-BR">
              <a:solidFill>
                <a:schemeClr val="accent6"/>
              </a:solidFill>
            </a:rPr>
            <a:t>.</a:t>
          </a:r>
          <a:r>
            <a:rPr lang="pt-BR"/>
            <a:t>        x Documentos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4C505D91-1B5B-4159-A035-A278B52764D9}">
      <dgm:prSet phldrT="[Texto]"/>
      <dgm:spPr/>
      <dgm:t>
        <a:bodyPr/>
        <a:lstStyle/>
        <a:p>
          <a:r>
            <a:rPr lang="pt-BR"/>
            <a:t>ajustes manuais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E93E2CD9-CB04-4201-A44C-C9BEB2BD25E5}">
      <dgm:prSet phldrT="[Texto]"/>
      <dgm:spPr/>
      <dgm:t>
        <a:bodyPr/>
        <a:lstStyle/>
        <a:p>
          <a:r>
            <a:rPr lang="pt-BR"/>
            <a:t>seleção das queries</a:t>
          </a:r>
        </a:p>
      </dgm:t>
    </dgm:pt>
    <dgm:pt modelId="{E4C7BF65-26CC-4399-9714-809566D26EE5}" type="parTrans" cxnId="{509E0D6F-8254-43BC-8884-E112AB6348F2}">
      <dgm:prSet/>
      <dgm:spPr/>
      <dgm:t>
        <a:bodyPr/>
        <a:lstStyle/>
        <a:p>
          <a:endParaRPr lang="pt-BR"/>
        </a:p>
      </dgm:t>
    </dgm:pt>
    <dgm:pt modelId="{14647341-AC36-4307-80A7-CE852F8951F3}" type="sibTrans" cxnId="{509E0D6F-8254-43BC-8884-E112AB6348F2}">
      <dgm:prSet/>
      <dgm:spPr/>
      <dgm:t>
        <a:bodyPr/>
        <a:lstStyle/>
        <a:p>
          <a:endParaRPr lang="pt-BR"/>
        </a:p>
      </dgm:t>
    </dgm:pt>
    <dgm:pt modelId="{F4ADEF99-7232-4F5D-A038-A5AD7E3261DF}">
      <dgm:prSet phldrT="[Texto]"/>
      <dgm:spPr/>
      <dgm:t>
        <a:bodyPr/>
        <a:lstStyle/>
        <a:p>
          <a:r>
            <a:rPr lang="pt-BR"/>
            <a:t>ñ relevantes</a:t>
          </a:r>
        </a:p>
      </dgm:t>
    </dgm:pt>
    <dgm:pt modelId="{8677604E-1717-4D77-AD63-F0A3CDAE6EB3}" type="parTrans" cxnId="{3BCF3AD1-475A-41CC-93B5-98AD8AD7D854}">
      <dgm:prSet/>
      <dgm:spPr/>
      <dgm:t>
        <a:bodyPr/>
        <a:lstStyle/>
        <a:p>
          <a:endParaRPr lang="pt-BR"/>
        </a:p>
      </dgm:t>
    </dgm:pt>
    <dgm:pt modelId="{29E7E243-1508-4E76-8B2E-2510BF0133A8}" type="sibTrans" cxnId="{3BCF3AD1-475A-41CC-93B5-98AD8AD7D85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custScaleX="119261" custLinFactNeighborX="4104">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60524568-5F0C-43E2-B37C-72BDE49EC781}" type="presOf" srcId="{F4ADEF99-7232-4F5D-A038-A5AD7E3261DF}" destId="{9AA0EE5B-0D26-49A2-BC53-249CAE588AB9}" srcOrd="1" destOrd="2"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509E0D6F-8254-43BC-8884-E112AB6348F2}" srcId="{F86ADAB6-46D5-4E40-975D-E16BBBECB55A}" destId="{E93E2CD9-CB04-4201-A44C-C9BEB2BD25E5}" srcOrd="0" destOrd="0" parTransId="{E4C7BF65-26CC-4399-9714-809566D26EE5}" sibTransId="{14647341-AC36-4307-80A7-CE852F8951F3}"/>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03E1EC91-D279-4ECD-8B45-6B106F684FAC}" type="presOf" srcId="{F4ADEF99-7232-4F5D-A038-A5AD7E3261DF}" destId="{136E11DF-6FBA-4D09-AD67-129F4B69CB76}" srcOrd="0" destOrd="2" presId="urn:microsoft.com/office/officeart/2005/8/layout/hProcess6"/>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14FE749D-0AF7-448B-BE7F-13F6FD16220E}" type="presOf" srcId="{E93E2CD9-CB04-4201-A44C-C9BEB2BD25E5}" destId="{136E11DF-6FBA-4D09-AD67-129F4B69CB76}" srcOrd="0" destOrd="0" presId="urn:microsoft.com/office/officeart/2005/8/layout/hProcess6"/>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3BCF3AD1-475A-41CC-93B5-98AD8AD7D854}" srcId="{F86ADAB6-46D5-4E40-975D-E16BBBECB55A}" destId="{F4ADEF99-7232-4F5D-A038-A5AD7E3261DF}" srcOrd="2" destOrd="0" parTransId="{8677604E-1717-4D77-AD63-F0A3CDAE6EB3}" sibTransId="{29E7E243-1508-4E76-8B2E-2510BF0133A8}"/>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E7A256FF-E4C6-499E-88DA-2994C853A12B}" type="presOf" srcId="{E93E2CD9-CB04-4201-A44C-C9BEB2BD25E5}" destId="{9AA0EE5B-0D26-49A2-BC53-249CAE588AB9}" srcOrd="1" destOrd="0"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3" csCatId="colorful" phldr="1"/>
      <dgm:spPr/>
      <dgm:t>
        <a:bodyPr/>
        <a:lstStyle/>
        <a:p>
          <a:endParaRPr lang="pt-BR"/>
        </a:p>
      </dgm:t>
    </dgm:pt>
    <dgm:pt modelId="{5EAEC3E3-3B68-4250-AD34-AFB5379AAFD8}">
      <dgm:prSet phldrT="[Texto]" custT="1"/>
      <dgm:spPr/>
      <dgm:t>
        <a:bodyPr/>
        <a:lstStyle/>
        <a:p>
          <a:r>
            <a:rPr lang="pt-BR" sz="1400"/>
            <a:t>150 Queries selecionadas</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custT="1"/>
      <dgm:spPr/>
      <dgm:t>
        <a:bodyPr/>
        <a:lstStyle/>
        <a:p>
          <a:r>
            <a:rPr lang="pt-BR" sz="1800" b="0"/>
            <a:t>Busca BM25 (K=300)</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custT="1"/>
      <dgm:spPr/>
      <dgm:t>
        <a:bodyPr/>
        <a:lstStyle/>
        <a:p>
          <a:r>
            <a:rPr lang="pt-BR" sz="1400"/>
            <a:t>até 600 docs </a:t>
          </a:r>
        </a:p>
        <a:p>
          <a:r>
            <a:rPr lang="pt-BR" sz="1400"/>
            <a:t>por query</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custT="1"/>
      <dgm:spPr/>
      <dgm:t>
        <a:bodyPr/>
        <a:lstStyle/>
        <a:p>
          <a:r>
            <a:rPr lang="pt-BR" sz="1800"/>
            <a:t>Join (union)</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4B385417-0813-47E6-9A32-574DC2CF69FA}">
      <dgm:prSet phldrT="[Texto]"/>
      <dgm:spPr/>
      <dgm:t>
        <a:bodyPr/>
        <a:lstStyle/>
        <a:p>
          <a:r>
            <a:rPr lang="pt-BR"/>
            <a:t>Queries </a:t>
          </a:r>
        </a:p>
        <a:p>
          <a:r>
            <a:rPr lang="pt-BR"/>
            <a:t>x</a:t>
          </a:r>
        </a:p>
        <a:p>
          <a:r>
            <a:rPr lang="pt-BR"/>
            <a:t> Top-10 docs</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9C16C3FD-C57A-44E9-875C-FB2361FA89F1}">
      <dgm:prSet phldrT="[Texto]" custT="1"/>
      <dgm:spPr/>
      <dgm:t>
        <a:bodyPr/>
        <a:lstStyle/>
        <a:p>
          <a:r>
            <a:rPr lang="pt-BR" sz="1800"/>
            <a:t>Score ChatGPT 4.0</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3940FDA1-62F2-4AED-ADC7-E6BEC110B5FD}">
      <dgm:prSet phldrT="[Texto]" custT="1"/>
      <dgm:spPr/>
      <dgm:t>
        <a:bodyPr/>
        <a:lstStyle/>
        <a:p>
          <a:r>
            <a:rPr lang="pt-BR" sz="1800"/>
            <a:t>Geração de prompt</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C88684A6-7054-4BDF-88AA-B46D89C5B622}">
      <dgm:prSet phldrT="[Texto]" custT="1"/>
      <dgm:spPr/>
      <dgm:t>
        <a:bodyPr/>
        <a:lstStyle/>
        <a:p>
          <a:r>
            <a:rPr lang="pt-BR" sz="1800" b="0"/>
            <a:t>Busca densa (K=300)</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5A7C0A45-0012-49FD-BFAA-EC83662AA19A}">
      <dgm:prSet phldrT="[Texto]" custT="1"/>
      <dgm:spPr/>
      <dgm:t>
        <a:bodyPr/>
        <a:lstStyle/>
        <a:p>
          <a:r>
            <a:rPr lang="pt-BR" sz="1800"/>
            <a:t>Rerank</a:t>
          </a:r>
        </a:p>
      </dgm:t>
    </dgm:pt>
    <dgm:pt modelId="{E61E449C-C753-4D6D-8743-842CEB7D7C54}" type="parTrans" cxnId="{7D219CE4-A7FE-48C2-BC88-265057AE23E1}">
      <dgm:prSet/>
      <dgm:spPr/>
      <dgm:t>
        <a:bodyPr/>
        <a:lstStyle/>
        <a:p>
          <a:endParaRPr lang="pt-BR"/>
        </a:p>
      </dgm:t>
    </dgm:pt>
    <dgm:pt modelId="{1F12784F-FDEE-4564-82C4-6C453569B0D9}" type="sibTrans" cxnId="{7D219CE4-A7FE-48C2-BC88-265057AE23E1}">
      <dgm:prSet/>
      <dgm:spPr/>
      <dgm:t>
        <a:bodyPr/>
        <a:lstStyle/>
        <a:p>
          <a:endParaRPr lang="pt-BR"/>
        </a:p>
      </dgm:t>
    </dgm:pt>
    <dgm:pt modelId="{BB464C22-1CAD-4D32-89E7-DD26E1DD0744}">
      <dgm:prSet phldrT="[Texto]" custT="1"/>
      <dgm:spPr/>
      <dgm:t>
        <a:bodyPr/>
        <a:lstStyle/>
        <a:p>
          <a:r>
            <a:rPr lang="pt-BR" sz="1800"/>
            <a:t>MonoT5</a:t>
          </a:r>
        </a:p>
      </dgm:t>
    </dgm:pt>
    <dgm:pt modelId="{3027FF09-CB16-4239-AB08-AD4CF460BBD8}" type="sibTrans" cxnId="{A4593117-DC7D-43E9-AB32-1CC745448674}">
      <dgm:prSet/>
      <dgm:spPr/>
      <dgm:t>
        <a:bodyPr/>
        <a:lstStyle/>
        <a:p>
          <a:endParaRPr lang="pt-BR"/>
        </a:p>
      </dgm:t>
    </dgm:pt>
    <dgm:pt modelId="{104761DB-D136-4E5B-BC99-7805D80EBA82}" type="parTrans" cxnId="{A4593117-DC7D-43E9-AB32-1CC74544867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4" custScaleX="169358" custLinFactNeighborX="20673">
        <dgm:presLayoutVars>
          <dgm:bulletEnabled val="1"/>
        </dgm:presLayoutVars>
      </dgm:prSet>
      <dgm:spPr/>
    </dgm:pt>
    <dgm:pt modelId="{10BBE93B-2D51-4362-9305-3F078A2F54CE}" type="pres">
      <dgm:prSet presAssocID="{5EAEC3E3-3B68-4250-AD34-AFB5379AAFD8}" presName="childTextHidden" presStyleLbl="bgAccFollowNode1" presStyleIdx="0" presStyleCnt="4"/>
      <dgm:spPr/>
    </dgm:pt>
    <dgm:pt modelId="{95D39365-8A21-4033-8750-3FC7497DED78}" type="pres">
      <dgm:prSet presAssocID="{5EAEC3E3-3B68-4250-AD34-AFB5379AAFD8}" presName="parentText" presStyleLbl="node1" presStyleIdx="0" presStyleCnt="4" custScaleX="113596" custScaleY="114773">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4" custScaleX="109312" custLinFactNeighborX="9353">
        <dgm:presLayoutVars>
          <dgm:bulletEnabled val="1"/>
        </dgm:presLayoutVars>
      </dgm:prSet>
      <dgm:spPr/>
    </dgm:pt>
    <dgm:pt modelId="{8823A1FA-73A9-412C-B325-AB480294F9FE}" type="pres">
      <dgm:prSet presAssocID="{48032EE9-4B17-425D-A4ED-CD215CA65760}" presName="childTextHidden" presStyleLbl="bgAccFollowNode1" presStyleIdx="1" presStyleCnt="4"/>
      <dgm:spPr/>
    </dgm:pt>
    <dgm:pt modelId="{13A4D77D-F8D7-4C34-A595-C387D1AC2406}" type="pres">
      <dgm:prSet presAssocID="{48032EE9-4B17-425D-A4ED-CD215CA65760}" presName="parentText" presStyleLbl="node1" presStyleIdx="1" presStyleCnt="4" custLinFactNeighborX="1491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4" custScaleX="162021" custLinFactNeighborX="10246">
        <dgm:presLayoutVars>
          <dgm:bulletEnabled val="1"/>
        </dgm:presLayoutVars>
      </dgm:prSet>
      <dgm:spPr/>
    </dgm:pt>
    <dgm:pt modelId="{18BD6329-CAC0-49A7-A254-99B8F1E9B182}" type="pres">
      <dgm:prSet presAssocID="{4B385417-0813-47E6-9A32-574DC2CF69FA}" presName="childTextHidden" presStyleLbl="bgAccFollowNode1" presStyleIdx="2" presStyleCnt="4"/>
      <dgm:spPr/>
    </dgm:pt>
    <dgm:pt modelId="{E33DA162-AEFB-41CA-BA4B-D9D67149956E}" type="pres">
      <dgm:prSet presAssocID="{4B385417-0813-47E6-9A32-574DC2CF69FA}" presName="parentText" presStyleLbl="node1" presStyleIdx="2" presStyleCnt="4" custLinFactNeighborX="-920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3" presStyleCnt="4">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3" presStyleCnt="4"/>
      <dgm:spPr/>
    </dgm:pt>
    <dgm:pt modelId="{255E41A0-DA0F-4CD8-AD98-C03E2A026A48}" type="pres">
      <dgm:prSet presAssocID="{C0F41266-A103-4A92-8307-877B5079A967}" presName="parentText" presStyleLbl="node1" presStyleIdx="3" presStyleCnt="4">
        <dgm:presLayoutVars>
          <dgm:chMax val="1"/>
          <dgm:bulletEnabled val="1"/>
        </dgm:presLayoutVars>
      </dgm:prSet>
      <dgm:spPr/>
    </dgm:pt>
  </dgm:ptLst>
  <dgm:cxnLst>
    <dgm:cxn modelId="{E7D55A07-108A-48C0-9F26-EF4437899854}" type="presOf" srcId="{3940FDA1-62F2-4AED-ADC7-E6BEC110B5FD}" destId="{18BD6329-CAC0-49A7-A254-99B8F1E9B182}" srcOrd="1" destOrd="0" presId="urn:microsoft.com/office/officeart/2005/8/layout/hProcess6"/>
    <dgm:cxn modelId="{46C71917-1D34-4DDF-BDE4-FFAEDDBF9DE7}" srcId="{00FD0D88-297D-456A-82EB-86024AF713A0}" destId="{C0F41266-A103-4A92-8307-877B5079A967}" srcOrd="3"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B28DD444-FA24-405C-A60C-F46FA25F0AE5}" type="presOf" srcId="{9C16C3FD-C57A-44E9-875C-FB2361FA89F1}" destId="{BE48843D-D06A-4522-90E3-8C7DF3B1692D}" srcOrd="0" destOrd="1" presId="urn:microsoft.com/office/officeart/2005/8/layout/hProcess6"/>
    <dgm:cxn modelId="{E41C1049-28DC-48C7-B988-1CE4C6B95AFB}" type="presOf" srcId="{3940FDA1-62F2-4AED-ADC7-E6BEC110B5FD}" destId="{BE48843D-D06A-4522-90E3-8C7DF3B1692D}" srcOrd="0" destOrd="0"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548627A1-05F0-4259-A9BC-1D655E4698F6}" type="presOf" srcId="{4B385417-0813-47E6-9A32-574DC2CF69FA}" destId="{E33DA162-AEFB-41CA-BA4B-D9D67149956E}" srcOrd="0" destOrd="0" presId="urn:microsoft.com/office/officeart/2005/8/layout/hProcess6"/>
    <dgm:cxn modelId="{5DDEE7AA-8B8C-4F0D-9748-8CF046DE10FD}" srcId="{4B385417-0813-47E6-9A32-574DC2CF69FA}" destId="{9C16C3FD-C57A-44E9-875C-FB2361FA89F1}" srcOrd="1"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0"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A0DBEFD8-B032-4E1B-A8D6-1E70F742CE50}" type="presOf" srcId="{5A7C0A45-0012-49FD-BFAA-EC83662AA19A}" destId="{8823A1FA-73A9-412C-B325-AB480294F9FE}" srcOrd="1" destOrd="1" presId="urn:microsoft.com/office/officeart/2005/8/layout/hProcess6"/>
    <dgm:cxn modelId="{9D32C2D9-B46E-46B7-8CCC-7668D78E7A88}" type="presOf" srcId="{5A7C0A45-0012-49FD-BFAA-EC83662AA19A}" destId="{F29B0C26-01A1-42F6-90A5-51D99F1EA160}" srcOrd="0" destOrd="1" presId="urn:microsoft.com/office/officeart/2005/8/layout/hProcess6"/>
    <dgm:cxn modelId="{46A82FDB-B5A6-4758-89A1-57C76C0F4607}" srcId="{00FD0D88-297D-456A-82EB-86024AF713A0}" destId="{5EAEC3E3-3B68-4250-AD34-AFB5379AAFD8}" srcOrd="0" destOrd="0" parTransId="{B5C041C0-4A41-4B86-B043-5B9ECC9E4A2C}" sibTransId="{2AFA6EB5-D462-4611-A44E-F88FDF2D1C1B}"/>
    <dgm:cxn modelId="{536A67E2-A9A5-4F71-8BD9-05197C127AEA}" type="presOf" srcId="{9AB3E420-BCC1-4D60-ABB8-84032311FD1A}" destId="{10BBE93B-2D51-4362-9305-3F078A2F54CE}" srcOrd="1" destOrd="0" presId="urn:microsoft.com/office/officeart/2005/8/layout/hProcess6"/>
    <dgm:cxn modelId="{7D219CE4-A7FE-48C2-BC88-265057AE23E1}" srcId="{48032EE9-4B17-425D-A4ED-CD215CA65760}" destId="{5A7C0A45-0012-49FD-BFAA-EC83662AA19A}" srcOrd="1" destOrd="0" parTransId="{E61E449C-C753-4D6D-8743-842CEB7D7C54}" sibTransId="{1F12784F-FDEE-4564-82C4-6C453569B0D9}"/>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243770C0-7B42-4A1C-A935-802E2D538D0E}" type="presParOf" srcId="{63DB51A5-AD6C-444E-9900-0578770BBCC2}" destId="{312266F1-0152-4C35-9FFA-2E8627BE2DFE}" srcOrd="6"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33192" y="189434"/>
          <a:ext cx="2120736" cy="1853790"/>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b="1" kern="1200"/>
            <a:t>Pesquisas realizadas</a:t>
          </a:r>
        </a:p>
        <a:p>
          <a:pPr marL="114300" lvl="1" indent="-114300" algn="l" defTabSz="533400">
            <a:lnSpc>
              <a:spcPct val="90000"/>
            </a:lnSpc>
            <a:spcBef>
              <a:spcPct val="0"/>
            </a:spcBef>
            <a:spcAft>
              <a:spcPct val="15000"/>
            </a:spcAft>
            <a:buChar char="•"/>
          </a:pPr>
          <a:r>
            <a:rPr lang="pt-BR" sz="1200" kern="1200"/>
            <a:t>Escopo de 12 meses</a:t>
          </a:r>
        </a:p>
        <a:p>
          <a:pPr marL="114300" lvl="1" indent="-114300" algn="l" defTabSz="533400">
            <a:lnSpc>
              <a:spcPct val="90000"/>
            </a:lnSpc>
            <a:spcBef>
              <a:spcPct val="0"/>
            </a:spcBef>
            <a:spcAft>
              <a:spcPct val="15000"/>
            </a:spcAft>
            <a:buChar char="•"/>
          </a:pPr>
          <a:r>
            <a:rPr lang="pt-BR" sz="1200" kern="1200"/>
            <a:t>Extração mês a mês </a:t>
          </a:r>
        </a:p>
      </dsp:txBody>
      <dsp:txXfrm>
        <a:off x="1063377" y="467503"/>
        <a:ext cx="1033859" cy="1297653"/>
      </dsp:txXfrm>
    </dsp:sp>
    <dsp:sp modelId="{95D39365-8A21-4033-8750-3FC7497DED78}">
      <dsp:nvSpPr>
        <dsp:cNvPr id="0" name=""/>
        <dsp:cNvSpPr/>
      </dsp:nvSpPr>
      <dsp:spPr>
        <a:xfrm>
          <a:off x="3008" y="586145"/>
          <a:ext cx="1060368" cy="1060368"/>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8295" y="741432"/>
        <a:ext cx="749794" cy="749794"/>
      </dsp:txXfrm>
    </dsp:sp>
    <dsp:sp modelId="{F29B0C26-01A1-42F6-90A5-51D99F1EA160}">
      <dsp:nvSpPr>
        <dsp:cNvPr id="0" name=""/>
        <dsp:cNvSpPr/>
      </dsp:nvSpPr>
      <dsp:spPr>
        <a:xfrm>
          <a:off x="3316659" y="189434"/>
          <a:ext cx="2120736" cy="1853790"/>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Tratamento</a:t>
          </a:r>
        </a:p>
        <a:p>
          <a:pPr marL="114300" lvl="1" indent="-114300" algn="l" defTabSz="533400">
            <a:lnSpc>
              <a:spcPct val="90000"/>
            </a:lnSpc>
            <a:spcBef>
              <a:spcPct val="0"/>
            </a:spcBef>
            <a:spcAft>
              <a:spcPct val="15000"/>
            </a:spcAft>
            <a:buChar char="•"/>
          </a:pPr>
          <a:r>
            <a:rPr lang="pt-BR" sz="1200" kern="1200"/>
            <a:t>Conversão</a:t>
          </a:r>
        </a:p>
        <a:p>
          <a:pPr marL="114300" lvl="1" indent="-114300" algn="l" defTabSz="533400">
            <a:lnSpc>
              <a:spcPct val="90000"/>
            </a:lnSpc>
            <a:spcBef>
              <a:spcPct val="0"/>
            </a:spcBef>
            <a:spcAft>
              <a:spcPct val="15000"/>
            </a:spcAft>
            <a:buChar char="•"/>
          </a:pPr>
          <a:r>
            <a:rPr lang="pt-BR" sz="1200" kern="1200"/>
            <a:t>Consolidação</a:t>
          </a:r>
        </a:p>
      </dsp:txBody>
      <dsp:txXfrm>
        <a:off x="3846844" y="467503"/>
        <a:ext cx="1033859" cy="1297653"/>
      </dsp:txXfrm>
    </dsp:sp>
    <dsp:sp modelId="{13A4D77D-F8D7-4C34-A595-C387D1AC2406}">
      <dsp:nvSpPr>
        <dsp:cNvPr id="0" name=""/>
        <dsp:cNvSpPr/>
      </dsp:nvSpPr>
      <dsp:spPr>
        <a:xfrm>
          <a:off x="2786475" y="586145"/>
          <a:ext cx="1060368" cy="1060368"/>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41762" y="741432"/>
        <a:ext cx="749794" cy="749794"/>
      </dsp:txXfrm>
    </dsp:sp>
    <dsp:sp modelId="{BE48843D-D06A-4522-90E3-8C7DF3B1692D}">
      <dsp:nvSpPr>
        <dsp:cNvPr id="0" name=""/>
        <dsp:cNvSpPr/>
      </dsp:nvSpPr>
      <dsp:spPr>
        <a:xfrm>
          <a:off x="5809161" y="189434"/>
          <a:ext cx="2778843" cy="1853790"/>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(queries + comuns)</a:t>
          </a:r>
        </a:p>
      </dsp:txBody>
      <dsp:txXfrm>
        <a:off x="6503872" y="467503"/>
        <a:ext cx="1435306" cy="1297653"/>
      </dsp:txXfrm>
    </dsp:sp>
    <dsp:sp modelId="{E33DA162-AEFB-41CA-BA4B-D9D67149956E}">
      <dsp:nvSpPr>
        <dsp:cNvPr id="0" name=""/>
        <dsp:cNvSpPr/>
      </dsp:nvSpPr>
      <dsp:spPr>
        <a:xfrm>
          <a:off x="5455645" y="576623"/>
          <a:ext cx="1060368" cy="1060368"/>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610932" y="731910"/>
        <a:ext cx="749794" cy="749794"/>
      </dsp:txXfrm>
    </dsp:sp>
    <dsp:sp modelId="{136E11DF-6FBA-4D09-AD67-129F4B69CB76}">
      <dsp:nvSpPr>
        <dsp:cNvPr id="0" name=""/>
        <dsp:cNvSpPr/>
      </dsp:nvSpPr>
      <dsp:spPr>
        <a:xfrm>
          <a:off x="9212647" y="189434"/>
          <a:ext cx="2120736" cy="1853790"/>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retirada</a:t>
          </a:r>
        </a:p>
        <a:p>
          <a:pPr marL="114300" lvl="1" indent="-114300" algn="l" defTabSz="533400">
            <a:lnSpc>
              <a:spcPct val="90000"/>
            </a:lnSpc>
            <a:spcBef>
              <a:spcPct val="0"/>
            </a:spcBef>
            <a:spcAft>
              <a:spcPct val="15000"/>
            </a:spcAft>
            <a:buChar char="•"/>
          </a:pPr>
          <a:r>
            <a:rPr lang="pt-BR" sz="1200" kern="1200"/>
            <a:t>ajustes</a:t>
          </a:r>
        </a:p>
      </dsp:txBody>
      <dsp:txXfrm>
        <a:off x="9742831" y="467503"/>
        <a:ext cx="1033859" cy="1297653"/>
      </dsp:txXfrm>
    </dsp:sp>
    <dsp:sp modelId="{9C04C03E-2494-4CE4-A0F2-1EE0615AAB47}">
      <dsp:nvSpPr>
        <dsp:cNvPr id="0" name=""/>
        <dsp:cNvSpPr/>
      </dsp:nvSpPr>
      <dsp:spPr>
        <a:xfrm>
          <a:off x="8682463" y="586145"/>
          <a:ext cx="1060368" cy="1060368"/>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mais comuns</a:t>
          </a:r>
        </a:p>
      </dsp:txBody>
      <dsp:txXfrm>
        <a:off x="8837750" y="741432"/>
        <a:ext cx="749794" cy="749794"/>
      </dsp:txXfrm>
    </dsp:sp>
    <dsp:sp modelId="{A913767B-E486-42CF-8B30-3A8C8C0B02F4}">
      <dsp:nvSpPr>
        <dsp:cNvPr id="0" name=""/>
        <dsp:cNvSpPr/>
      </dsp:nvSpPr>
      <dsp:spPr>
        <a:xfrm>
          <a:off x="11996114" y="189434"/>
          <a:ext cx="2120736" cy="1853790"/>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465930" y="586145"/>
          <a:ext cx="1060368" cy="1060368"/>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1621217" y="741432"/>
        <a:ext cx="749794" cy="7497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76924" y="119213"/>
          <a:ext cx="2272684" cy="1986612"/>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b="1" kern="1200"/>
            <a:t>Documentos acessados</a:t>
          </a:r>
        </a:p>
        <a:p>
          <a:pPr marL="114300" lvl="1" indent="-114300" algn="l" defTabSz="577850">
            <a:lnSpc>
              <a:spcPct val="90000"/>
            </a:lnSpc>
            <a:spcBef>
              <a:spcPct val="0"/>
            </a:spcBef>
            <a:spcAft>
              <a:spcPct val="15000"/>
            </a:spcAft>
            <a:buChar char="•"/>
          </a:pPr>
          <a:r>
            <a:rPr lang="pt-BR" sz="1300" kern="1200"/>
            <a:t>Escopo de 12 meses</a:t>
          </a:r>
        </a:p>
        <a:p>
          <a:pPr marL="114300" lvl="1" indent="-114300" algn="l" defTabSz="577850">
            <a:lnSpc>
              <a:spcPct val="90000"/>
            </a:lnSpc>
            <a:spcBef>
              <a:spcPct val="0"/>
            </a:spcBef>
            <a:spcAft>
              <a:spcPct val="15000"/>
            </a:spcAft>
            <a:buChar char="•"/>
          </a:pPr>
          <a:r>
            <a:rPr lang="pt-BR" sz="1300" kern="1200"/>
            <a:t>Extração mês a mês </a:t>
          </a:r>
        </a:p>
      </dsp:txBody>
      <dsp:txXfrm>
        <a:off x="1145095" y="417205"/>
        <a:ext cx="1107933" cy="1390628"/>
      </dsp:txXfrm>
    </dsp:sp>
    <dsp:sp modelId="{95D39365-8A21-4033-8750-3FC7497DED78}">
      <dsp:nvSpPr>
        <dsp:cNvPr id="0" name=""/>
        <dsp:cNvSpPr/>
      </dsp:nvSpPr>
      <dsp:spPr>
        <a:xfrm>
          <a:off x="8753" y="544348"/>
          <a:ext cx="1136342" cy="1136342"/>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75166" y="710761"/>
        <a:ext cx="803516" cy="803516"/>
      </dsp:txXfrm>
    </dsp:sp>
    <dsp:sp modelId="{F29B0C26-01A1-42F6-90A5-51D99F1EA160}">
      <dsp:nvSpPr>
        <dsp:cNvPr id="0" name=""/>
        <dsp:cNvSpPr/>
      </dsp:nvSpPr>
      <dsp:spPr>
        <a:xfrm>
          <a:off x="3559823" y="119213"/>
          <a:ext cx="2272684" cy="1986612"/>
        </a:xfrm>
        <a:prstGeom prst="rightArrow">
          <a:avLst>
            <a:gd name="adj1" fmla="val 70000"/>
            <a:gd name="adj2" fmla="val 50000"/>
          </a:avLst>
        </a:prstGeom>
        <a:solidFill>
          <a:schemeClr val="accent5">
            <a:tint val="40000"/>
            <a:alpha val="90000"/>
            <a:hueOff val="-1347952"/>
            <a:satOff val="-4566"/>
            <a:lumOff val="-586"/>
            <a:alphaOff val="0"/>
          </a:schemeClr>
        </a:solidFill>
        <a:ln w="12700" cap="flat" cmpd="sng" algn="ctr">
          <a:solidFill>
            <a:schemeClr val="accent5">
              <a:tint val="40000"/>
              <a:alpha val="90000"/>
              <a:hueOff val="-1347952"/>
              <a:satOff val="-4566"/>
              <a:lumOff val="-5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kern="1200"/>
            <a:t>Tratamento</a:t>
          </a:r>
        </a:p>
        <a:p>
          <a:pPr marL="114300" lvl="1" indent="-114300" algn="l" defTabSz="577850">
            <a:lnSpc>
              <a:spcPct val="90000"/>
            </a:lnSpc>
            <a:spcBef>
              <a:spcPct val="0"/>
            </a:spcBef>
            <a:spcAft>
              <a:spcPct val="15000"/>
            </a:spcAft>
            <a:buChar char="•"/>
          </a:pPr>
          <a:r>
            <a:rPr lang="pt-BR" sz="1300" kern="1200"/>
            <a:t>Conversão</a:t>
          </a:r>
        </a:p>
        <a:p>
          <a:pPr marL="114300" lvl="1" indent="-114300" algn="l" defTabSz="577850">
            <a:lnSpc>
              <a:spcPct val="90000"/>
            </a:lnSpc>
            <a:spcBef>
              <a:spcPct val="0"/>
            </a:spcBef>
            <a:spcAft>
              <a:spcPct val="15000"/>
            </a:spcAft>
            <a:buChar char="•"/>
          </a:pPr>
          <a:r>
            <a:rPr lang="pt-BR" sz="1300" kern="1200"/>
            <a:t>Consolidação</a:t>
          </a:r>
        </a:p>
      </dsp:txBody>
      <dsp:txXfrm>
        <a:off x="4127994" y="417205"/>
        <a:ext cx="1107933" cy="1390628"/>
      </dsp:txXfrm>
    </dsp:sp>
    <dsp:sp modelId="{13A4D77D-F8D7-4C34-A595-C387D1AC2406}">
      <dsp:nvSpPr>
        <dsp:cNvPr id="0" name=""/>
        <dsp:cNvSpPr/>
      </dsp:nvSpPr>
      <dsp:spPr>
        <a:xfrm>
          <a:off x="2991652" y="544348"/>
          <a:ext cx="1136342" cy="1136342"/>
        </a:xfrm>
        <a:prstGeom prst="ellipse">
          <a:avLst/>
        </a:prstGeom>
        <a:solidFill>
          <a:schemeClr val="accent5">
            <a:hueOff val="-1351709"/>
            <a:satOff val="-3484"/>
            <a:lumOff val="-235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3158065" y="710761"/>
        <a:ext cx="803516" cy="803516"/>
      </dsp:txXfrm>
    </dsp:sp>
    <dsp:sp modelId="{BE48843D-D06A-4522-90E3-8C7DF3B1692D}">
      <dsp:nvSpPr>
        <dsp:cNvPr id="0" name=""/>
        <dsp:cNvSpPr/>
      </dsp:nvSpPr>
      <dsp:spPr>
        <a:xfrm>
          <a:off x="6240352" y="119213"/>
          <a:ext cx="3203916" cy="1986612"/>
        </a:xfrm>
        <a:prstGeom prst="rightArrow">
          <a:avLst>
            <a:gd name="adj1" fmla="val 70000"/>
            <a:gd name="adj2" fmla="val 50000"/>
          </a:avLst>
        </a:prstGeom>
        <a:solidFill>
          <a:schemeClr val="accent5">
            <a:tint val="40000"/>
            <a:alpha val="90000"/>
            <a:hueOff val="-2695905"/>
            <a:satOff val="-9133"/>
            <a:lumOff val="-1171"/>
            <a:alphaOff val="0"/>
          </a:schemeClr>
        </a:solidFill>
        <a:ln w="12700" cap="flat" cmpd="sng" algn="ctr">
          <a:solidFill>
            <a:schemeClr val="accent5">
              <a:tint val="40000"/>
              <a:alpha val="90000"/>
              <a:hueOff val="-2695905"/>
              <a:satOff val="-9133"/>
              <a:lumOff val="-1171"/>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(docs+acessados)</a:t>
          </a:r>
        </a:p>
      </dsp:txBody>
      <dsp:txXfrm>
        <a:off x="7041331" y="417205"/>
        <a:ext cx="1707623" cy="1390628"/>
      </dsp:txXfrm>
    </dsp:sp>
    <dsp:sp modelId="{E33DA162-AEFB-41CA-BA4B-D9D67149956E}">
      <dsp:nvSpPr>
        <dsp:cNvPr id="0" name=""/>
        <dsp:cNvSpPr/>
      </dsp:nvSpPr>
      <dsp:spPr>
        <a:xfrm>
          <a:off x="5882813" y="544348"/>
          <a:ext cx="1136342" cy="1136342"/>
        </a:xfrm>
        <a:prstGeom prst="ellipse">
          <a:avLst/>
        </a:prstGeom>
        <a:solidFill>
          <a:schemeClr val="accent5">
            <a:hueOff val="-2703417"/>
            <a:satOff val="-6968"/>
            <a:lumOff val="-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6049226" y="710761"/>
        <a:ext cx="803516" cy="803516"/>
      </dsp:txXfrm>
    </dsp:sp>
    <dsp:sp modelId="{136E11DF-6FBA-4D09-AD67-129F4B69CB76}">
      <dsp:nvSpPr>
        <dsp:cNvPr id="0" name=""/>
        <dsp:cNvSpPr/>
      </dsp:nvSpPr>
      <dsp:spPr>
        <a:xfrm>
          <a:off x="10042712" y="119213"/>
          <a:ext cx="2272684" cy="1986612"/>
        </a:xfrm>
        <a:prstGeom prst="rightArrow">
          <a:avLst>
            <a:gd name="adj1" fmla="val 70000"/>
            <a:gd name="adj2" fmla="val 50000"/>
          </a:avLst>
        </a:prstGeom>
        <a:solidFill>
          <a:schemeClr val="accent5">
            <a:tint val="40000"/>
            <a:alpha val="90000"/>
            <a:hueOff val="-4043857"/>
            <a:satOff val="-13699"/>
            <a:lumOff val="-1757"/>
            <a:alphaOff val="0"/>
          </a:schemeClr>
        </a:solidFill>
        <a:ln w="12700" cap="flat" cmpd="sng" algn="ctr">
          <a:solidFill>
            <a:schemeClr val="accent5">
              <a:tint val="40000"/>
              <a:alpha val="90000"/>
              <a:hueOff val="-4043857"/>
              <a:satOff val="-13699"/>
              <a:lumOff val="-1757"/>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Geração de prompt*</a:t>
          </a:r>
        </a:p>
        <a:p>
          <a:pPr marL="114300" lvl="1" indent="-114300" algn="l" defTabSz="533400">
            <a:lnSpc>
              <a:spcPct val="90000"/>
            </a:lnSpc>
            <a:spcBef>
              <a:spcPct val="0"/>
            </a:spcBef>
            <a:spcAft>
              <a:spcPct val="15000"/>
            </a:spcAft>
            <a:buChar char="•"/>
          </a:pPr>
          <a:r>
            <a:rPr lang="pt-BR" sz="1200" kern="1200"/>
            <a:t>Solicitação de perguntas (ChatGPT 4.0)</a:t>
          </a:r>
        </a:p>
      </dsp:txBody>
      <dsp:txXfrm>
        <a:off x="10610883" y="417205"/>
        <a:ext cx="1107933" cy="1390628"/>
      </dsp:txXfrm>
    </dsp:sp>
    <dsp:sp modelId="{9C04C03E-2494-4CE4-A0F2-1EE0615AAB47}">
      <dsp:nvSpPr>
        <dsp:cNvPr id="0" name=""/>
        <dsp:cNvSpPr/>
      </dsp:nvSpPr>
      <dsp:spPr>
        <a:xfrm>
          <a:off x="9484836" y="544348"/>
          <a:ext cx="1136342" cy="1136342"/>
        </a:xfrm>
        <a:prstGeom prst="ellipse">
          <a:avLst/>
        </a:prstGeom>
        <a:solidFill>
          <a:schemeClr val="accent5">
            <a:hueOff val="-4055126"/>
            <a:satOff val="-10451"/>
            <a:lumOff val="-705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Documentos mais acessados</a:t>
          </a:r>
        </a:p>
      </dsp:txBody>
      <dsp:txXfrm>
        <a:off x="9651249" y="710761"/>
        <a:ext cx="803516" cy="803516"/>
      </dsp:txXfrm>
    </dsp:sp>
    <dsp:sp modelId="{1C2E1CB1-7F5C-4052-B68D-EF756D692457}">
      <dsp:nvSpPr>
        <dsp:cNvPr id="0" name=""/>
        <dsp:cNvSpPr/>
      </dsp:nvSpPr>
      <dsp:spPr>
        <a:xfrm>
          <a:off x="12974134" y="119213"/>
          <a:ext cx="2272684" cy="1986612"/>
        </a:xfrm>
        <a:prstGeom prst="rightArrow">
          <a:avLst>
            <a:gd name="adj1" fmla="val 70000"/>
            <a:gd name="adj2" fmla="val 50000"/>
          </a:avLst>
        </a:prstGeom>
        <a:solidFill>
          <a:schemeClr val="accent5">
            <a:tint val="40000"/>
            <a:alpha val="90000"/>
            <a:hueOff val="-5391810"/>
            <a:satOff val="-18266"/>
            <a:lumOff val="-2342"/>
            <a:alphaOff val="0"/>
          </a:schemeClr>
        </a:solidFill>
        <a:ln w="12700" cap="flat" cmpd="sng" algn="ctr">
          <a:solidFill>
            <a:schemeClr val="accent5">
              <a:tint val="40000"/>
              <a:alpha val="90000"/>
              <a:hueOff val="-5391810"/>
              <a:satOff val="-18266"/>
              <a:lumOff val="-234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Seleção</a:t>
          </a:r>
        </a:p>
        <a:p>
          <a:pPr marL="114300" lvl="1" indent="-114300" algn="l" defTabSz="533400">
            <a:lnSpc>
              <a:spcPct val="90000"/>
            </a:lnSpc>
            <a:spcBef>
              <a:spcPct val="0"/>
            </a:spcBef>
            <a:spcAft>
              <a:spcPct val="15000"/>
            </a:spcAft>
            <a:buChar char="•"/>
          </a:pPr>
          <a:r>
            <a:rPr lang="pt-BR" sz="1200" kern="1200"/>
            <a:t>Ajustes</a:t>
          </a:r>
        </a:p>
        <a:p>
          <a:pPr marL="114300" lvl="1" indent="-114300" algn="l" defTabSz="533400">
            <a:lnSpc>
              <a:spcPct val="90000"/>
            </a:lnSpc>
            <a:spcBef>
              <a:spcPct val="0"/>
            </a:spcBef>
            <a:spcAft>
              <a:spcPct val="15000"/>
            </a:spcAft>
            <a:buChar char="•"/>
          </a:pPr>
          <a:r>
            <a:rPr lang="pt-BR" sz="1200" kern="1200"/>
            <a:t>Versão Pesquisa por termos</a:t>
          </a:r>
        </a:p>
      </dsp:txBody>
      <dsp:txXfrm>
        <a:off x="13542305" y="417205"/>
        <a:ext cx="1107933" cy="1390628"/>
      </dsp:txXfrm>
    </dsp:sp>
    <dsp:sp modelId="{626BEC01-EEE2-4F22-BCCE-FC57D6B1F3FF}">
      <dsp:nvSpPr>
        <dsp:cNvPr id="0" name=""/>
        <dsp:cNvSpPr/>
      </dsp:nvSpPr>
      <dsp:spPr>
        <a:xfrm>
          <a:off x="12405963" y="544348"/>
          <a:ext cx="1136342" cy="1136342"/>
        </a:xfrm>
        <a:prstGeom prst="ellipse">
          <a:avLst/>
        </a:prstGeom>
        <a:solidFill>
          <a:schemeClr val="accent5">
            <a:hueOff val="-5406834"/>
            <a:satOff val="-13935"/>
            <a:lumOff val="-941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sugeridas</a:t>
          </a:r>
        </a:p>
      </dsp:txBody>
      <dsp:txXfrm>
        <a:off x="12572376" y="710761"/>
        <a:ext cx="803516" cy="803516"/>
      </dsp:txXfrm>
    </dsp:sp>
    <dsp:sp modelId="{370F8907-19B4-430A-8163-2C42FCD88B7B}">
      <dsp:nvSpPr>
        <dsp:cNvPr id="0" name=""/>
        <dsp:cNvSpPr/>
      </dsp:nvSpPr>
      <dsp:spPr>
        <a:xfrm>
          <a:off x="15957032" y="119213"/>
          <a:ext cx="2272684" cy="1986612"/>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315ECE6A-941F-4B97-A089-7FAF0049B680}">
      <dsp:nvSpPr>
        <dsp:cNvPr id="0" name=""/>
        <dsp:cNvSpPr/>
      </dsp:nvSpPr>
      <dsp:spPr>
        <a:xfrm>
          <a:off x="15388861" y="544348"/>
          <a:ext cx="1136342" cy="1136342"/>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5555274" y="710761"/>
        <a:ext cx="803516" cy="80351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25895" y="202693"/>
          <a:ext cx="2090401" cy="1827273"/>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b="1" kern="1200"/>
            <a:t>Documentos acessados</a:t>
          </a:r>
        </a:p>
        <a:p>
          <a:pPr marL="57150" lvl="1" indent="-57150" algn="l" defTabSz="488950">
            <a:lnSpc>
              <a:spcPct val="90000"/>
            </a:lnSpc>
            <a:spcBef>
              <a:spcPct val="0"/>
            </a:spcBef>
            <a:spcAft>
              <a:spcPct val="15000"/>
            </a:spcAft>
            <a:buChar char="•"/>
          </a:pPr>
          <a:r>
            <a:rPr lang="pt-BR" sz="1100" kern="1200"/>
            <a:t>Escopo de 12 meses</a:t>
          </a:r>
        </a:p>
        <a:p>
          <a:pPr marL="57150" lvl="1" indent="-57150" algn="l" defTabSz="488950">
            <a:lnSpc>
              <a:spcPct val="90000"/>
            </a:lnSpc>
            <a:spcBef>
              <a:spcPct val="0"/>
            </a:spcBef>
            <a:spcAft>
              <a:spcPct val="15000"/>
            </a:spcAft>
            <a:buChar char="•"/>
          </a:pPr>
          <a:r>
            <a:rPr lang="pt-BR" sz="1100" kern="1200"/>
            <a:t>Extração mês a mês </a:t>
          </a:r>
        </a:p>
      </dsp:txBody>
      <dsp:txXfrm>
        <a:off x="1048495" y="476784"/>
        <a:ext cx="1019070" cy="1279091"/>
      </dsp:txXfrm>
    </dsp:sp>
    <dsp:sp modelId="{95D39365-8A21-4033-8750-3FC7497DED78}">
      <dsp:nvSpPr>
        <dsp:cNvPr id="0" name=""/>
        <dsp:cNvSpPr/>
      </dsp:nvSpPr>
      <dsp:spPr>
        <a:xfrm>
          <a:off x="3294" y="593729"/>
          <a:ext cx="1045200" cy="1045200"/>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6360" y="746795"/>
        <a:ext cx="739068" cy="739068"/>
      </dsp:txXfrm>
    </dsp:sp>
    <dsp:sp modelId="{F29B0C26-01A1-42F6-90A5-51D99F1EA160}">
      <dsp:nvSpPr>
        <dsp:cNvPr id="0" name=""/>
        <dsp:cNvSpPr/>
      </dsp:nvSpPr>
      <dsp:spPr>
        <a:xfrm>
          <a:off x="3269546" y="202693"/>
          <a:ext cx="2090401" cy="1827273"/>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Tratamento</a:t>
          </a:r>
        </a:p>
        <a:p>
          <a:pPr marL="57150" lvl="1" indent="-57150" algn="l" defTabSz="488950">
            <a:lnSpc>
              <a:spcPct val="90000"/>
            </a:lnSpc>
            <a:spcBef>
              <a:spcPct val="0"/>
            </a:spcBef>
            <a:spcAft>
              <a:spcPct val="15000"/>
            </a:spcAft>
            <a:buChar char="•"/>
          </a:pPr>
          <a:r>
            <a:rPr lang="pt-BR" sz="1100" kern="1200"/>
            <a:t>Conversão</a:t>
          </a:r>
        </a:p>
        <a:p>
          <a:pPr marL="57150" lvl="1" indent="-57150" algn="l" defTabSz="488950">
            <a:lnSpc>
              <a:spcPct val="90000"/>
            </a:lnSpc>
            <a:spcBef>
              <a:spcPct val="0"/>
            </a:spcBef>
            <a:spcAft>
              <a:spcPct val="15000"/>
            </a:spcAft>
            <a:buChar char="•"/>
          </a:pPr>
          <a:r>
            <a:rPr lang="pt-BR" sz="1100" kern="1200"/>
            <a:t>Consolidação</a:t>
          </a:r>
        </a:p>
      </dsp:txBody>
      <dsp:txXfrm>
        <a:off x="3792146" y="476784"/>
        <a:ext cx="1019070" cy="1279091"/>
      </dsp:txXfrm>
    </dsp:sp>
    <dsp:sp modelId="{13A4D77D-F8D7-4C34-A595-C387D1AC2406}">
      <dsp:nvSpPr>
        <dsp:cNvPr id="0" name=""/>
        <dsp:cNvSpPr/>
      </dsp:nvSpPr>
      <dsp:spPr>
        <a:xfrm>
          <a:off x="2746946" y="593729"/>
          <a:ext cx="1045200" cy="1045200"/>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00012" y="746795"/>
        <a:ext cx="739068" cy="739068"/>
      </dsp:txXfrm>
    </dsp:sp>
    <dsp:sp modelId="{BE48843D-D06A-4522-90E3-8C7DF3B1692D}">
      <dsp:nvSpPr>
        <dsp:cNvPr id="0" name=""/>
        <dsp:cNvSpPr/>
      </dsp:nvSpPr>
      <dsp:spPr>
        <a:xfrm>
          <a:off x="5726395" y="202693"/>
          <a:ext cx="2739094" cy="1827273"/>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Filtragem</a:t>
          </a:r>
        </a:p>
        <a:p>
          <a:pPr marL="57150" lvl="1" indent="-57150" algn="l" defTabSz="488950">
            <a:lnSpc>
              <a:spcPct val="90000"/>
            </a:lnSpc>
            <a:spcBef>
              <a:spcPct val="0"/>
            </a:spcBef>
            <a:spcAft>
              <a:spcPct val="15000"/>
            </a:spcAft>
            <a:buChar char="•"/>
          </a:pPr>
          <a:r>
            <a:rPr lang="pt-BR" sz="1100" kern="1200"/>
            <a:t>Projeção</a:t>
          </a:r>
        </a:p>
        <a:p>
          <a:pPr marL="57150" lvl="1" indent="-57150" algn="l" defTabSz="488950">
            <a:lnSpc>
              <a:spcPct val="90000"/>
            </a:lnSpc>
            <a:spcBef>
              <a:spcPct val="0"/>
            </a:spcBef>
            <a:spcAft>
              <a:spcPct val="15000"/>
            </a:spcAft>
            <a:buChar char="•"/>
          </a:pPr>
          <a:r>
            <a:rPr lang="pt-BR" sz="1100" kern="1200"/>
            <a:t>Agrupamento</a:t>
          </a:r>
        </a:p>
        <a:p>
          <a:pPr marL="57150" lvl="1" indent="-57150" algn="l" defTabSz="488950">
            <a:lnSpc>
              <a:spcPct val="90000"/>
            </a:lnSpc>
            <a:spcBef>
              <a:spcPct val="0"/>
            </a:spcBef>
            <a:spcAft>
              <a:spcPct val="15000"/>
            </a:spcAft>
            <a:buChar char="•"/>
          </a:pPr>
          <a:r>
            <a:rPr lang="pt-BR" sz="1100" kern="1200"/>
            <a:t>Ordenamento (queries + comuns)</a:t>
          </a:r>
        </a:p>
      </dsp:txBody>
      <dsp:txXfrm>
        <a:off x="6411168" y="476784"/>
        <a:ext cx="1414774" cy="1279091"/>
      </dsp:txXfrm>
    </dsp:sp>
    <dsp:sp modelId="{E33DA162-AEFB-41CA-BA4B-D9D67149956E}">
      <dsp:nvSpPr>
        <dsp:cNvPr id="0" name=""/>
        <dsp:cNvSpPr/>
      </dsp:nvSpPr>
      <dsp:spPr>
        <a:xfrm>
          <a:off x="5377935" y="584343"/>
          <a:ext cx="1045200" cy="1045200"/>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531001" y="737409"/>
        <a:ext cx="739068" cy="739068"/>
      </dsp:txXfrm>
    </dsp:sp>
    <dsp:sp modelId="{136E11DF-6FBA-4D09-AD67-129F4B69CB76}">
      <dsp:nvSpPr>
        <dsp:cNvPr id="0" name=""/>
        <dsp:cNvSpPr/>
      </dsp:nvSpPr>
      <dsp:spPr>
        <a:xfrm>
          <a:off x="8965670" y="202693"/>
          <a:ext cx="2493033" cy="1827273"/>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seleção das queries</a:t>
          </a:r>
        </a:p>
        <a:p>
          <a:pPr marL="57150" lvl="1" indent="-57150" algn="l" defTabSz="488950">
            <a:lnSpc>
              <a:spcPct val="90000"/>
            </a:lnSpc>
            <a:spcBef>
              <a:spcPct val="0"/>
            </a:spcBef>
            <a:spcAft>
              <a:spcPct val="15000"/>
            </a:spcAft>
            <a:buChar char="•"/>
          </a:pPr>
          <a:r>
            <a:rPr lang="pt-BR" sz="1100" kern="1200"/>
            <a:t>ajustes manuais</a:t>
          </a:r>
        </a:p>
        <a:p>
          <a:pPr marL="57150" lvl="1" indent="-57150" algn="l" defTabSz="488950">
            <a:lnSpc>
              <a:spcPct val="90000"/>
            </a:lnSpc>
            <a:spcBef>
              <a:spcPct val="0"/>
            </a:spcBef>
            <a:spcAft>
              <a:spcPct val="15000"/>
            </a:spcAft>
            <a:buChar char="•"/>
          </a:pPr>
          <a:r>
            <a:rPr lang="pt-BR" sz="1100" kern="1200"/>
            <a:t>ñ relevantes</a:t>
          </a:r>
        </a:p>
      </dsp:txBody>
      <dsp:txXfrm>
        <a:off x="9588928" y="476784"/>
        <a:ext cx="1230228" cy="1279091"/>
      </dsp:txXfrm>
    </dsp:sp>
    <dsp:sp modelId="{9C04C03E-2494-4CE4-A0F2-1EE0615AAB47}">
      <dsp:nvSpPr>
        <dsp:cNvPr id="0" name=""/>
        <dsp:cNvSpPr/>
      </dsp:nvSpPr>
      <dsp:spPr>
        <a:xfrm>
          <a:off x="8558596" y="593729"/>
          <a:ext cx="1045200" cy="1045200"/>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a:t>
          </a:r>
          <a:r>
            <a:rPr lang="pt-BR" sz="1100" kern="1200">
              <a:solidFill>
                <a:schemeClr val="accent6"/>
              </a:solidFill>
            </a:rPr>
            <a:t>.</a:t>
          </a:r>
          <a:r>
            <a:rPr lang="pt-BR" sz="1100" kern="1200"/>
            <a:t>        x Documentos</a:t>
          </a:r>
        </a:p>
      </dsp:txBody>
      <dsp:txXfrm>
        <a:off x="8711662" y="746795"/>
        <a:ext cx="739068" cy="739068"/>
      </dsp:txXfrm>
    </dsp:sp>
    <dsp:sp modelId="{A913767B-E486-42CF-8B30-3A8C8C0B02F4}">
      <dsp:nvSpPr>
        <dsp:cNvPr id="0" name=""/>
        <dsp:cNvSpPr/>
      </dsp:nvSpPr>
      <dsp:spPr>
        <a:xfrm>
          <a:off x="12026163" y="202693"/>
          <a:ext cx="2090401" cy="1827273"/>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503563" y="593729"/>
          <a:ext cx="1045200" cy="1045200"/>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QRELS</a:t>
          </a:r>
        </a:p>
      </dsp:txBody>
      <dsp:txXfrm>
        <a:off x="11656629" y="746795"/>
        <a:ext cx="739068" cy="73906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06955" y="108554"/>
          <a:ext cx="4111728" cy="2122231"/>
        </a:xfrm>
        <a:prstGeom prst="rightArrow">
          <a:avLst>
            <a:gd name="adj1" fmla="val 70000"/>
            <a:gd name="adj2" fmla="val 50000"/>
          </a:avLst>
        </a:prstGeom>
        <a:solidFill>
          <a:schemeClr val="accent3">
            <a:tint val="40000"/>
            <a:alpha val="90000"/>
            <a:hueOff val="0"/>
            <a:satOff val="0"/>
            <a:lumOff val="0"/>
            <a:alphaOff val="0"/>
          </a:schemeClr>
        </a:solidFill>
        <a:ln w="12700" cap="flat" cmpd="sng" algn="ctr">
          <a:solidFill>
            <a:schemeClr val="accent3">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b="0" kern="1200"/>
            <a:t>Busca BM25 (K=300)</a:t>
          </a:r>
        </a:p>
        <a:p>
          <a:pPr marL="171450" lvl="1" indent="-171450" algn="l" defTabSz="800100">
            <a:lnSpc>
              <a:spcPct val="90000"/>
            </a:lnSpc>
            <a:spcBef>
              <a:spcPct val="0"/>
            </a:spcBef>
            <a:spcAft>
              <a:spcPct val="15000"/>
            </a:spcAft>
            <a:buChar char="•"/>
          </a:pPr>
          <a:r>
            <a:rPr lang="pt-BR" sz="1800" b="0" kern="1200"/>
            <a:t>Busca densa (K=300)</a:t>
          </a:r>
        </a:p>
      </dsp:txBody>
      <dsp:txXfrm>
        <a:off x="1534887" y="426889"/>
        <a:ext cx="2341015" cy="1485561"/>
      </dsp:txXfrm>
    </dsp:sp>
    <dsp:sp modelId="{95D39365-8A21-4033-8750-3FC7497DED78}">
      <dsp:nvSpPr>
        <dsp:cNvPr id="0" name=""/>
        <dsp:cNvSpPr/>
      </dsp:nvSpPr>
      <dsp:spPr>
        <a:xfrm>
          <a:off x="157517" y="473045"/>
          <a:ext cx="1378960" cy="1393248"/>
        </a:xfrm>
        <a:prstGeom prst="ellipse">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150 Queries selecionadas</a:t>
          </a:r>
        </a:p>
      </dsp:txBody>
      <dsp:txXfrm>
        <a:off x="359461" y="677081"/>
        <a:ext cx="975072" cy="985176"/>
      </dsp:txXfrm>
    </dsp:sp>
    <dsp:sp modelId="{F29B0C26-01A1-42F6-90A5-51D99F1EA160}">
      <dsp:nvSpPr>
        <dsp:cNvPr id="0" name=""/>
        <dsp:cNvSpPr/>
      </dsp:nvSpPr>
      <dsp:spPr>
        <a:xfrm>
          <a:off x="4989511" y="108554"/>
          <a:ext cx="2653912" cy="2122231"/>
        </a:xfrm>
        <a:prstGeom prst="rightArrow">
          <a:avLst>
            <a:gd name="adj1" fmla="val 70000"/>
            <a:gd name="adj2" fmla="val 50000"/>
          </a:avLst>
        </a:prstGeom>
        <a:solidFill>
          <a:schemeClr val="accent3">
            <a:tint val="40000"/>
            <a:alpha val="90000"/>
            <a:hueOff val="676380"/>
            <a:satOff val="33333"/>
            <a:lumOff val="593"/>
            <a:alphaOff val="0"/>
          </a:schemeClr>
        </a:solidFill>
        <a:ln w="12700" cap="flat" cmpd="sng" algn="ctr">
          <a:solidFill>
            <a:schemeClr val="accent3">
              <a:tint val="40000"/>
              <a:alpha val="90000"/>
              <a:hueOff val="676380"/>
              <a:satOff val="33333"/>
              <a:lumOff val="593"/>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Join (union)</a:t>
          </a:r>
        </a:p>
        <a:p>
          <a:pPr marL="171450" lvl="1" indent="-171450" algn="l" defTabSz="800100">
            <a:lnSpc>
              <a:spcPct val="90000"/>
            </a:lnSpc>
            <a:spcBef>
              <a:spcPct val="0"/>
            </a:spcBef>
            <a:spcAft>
              <a:spcPct val="15000"/>
            </a:spcAft>
            <a:buChar char="•"/>
          </a:pPr>
          <a:r>
            <a:rPr lang="pt-BR" sz="1800" kern="1200"/>
            <a:t>Rerank</a:t>
          </a:r>
        </a:p>
        <a:p>
          <a:pPr marL="171450" lvl="1" indent="-171450" algn="l" defTabSz="800100">
            <a:lnSpc>
              <a:spcPct val="90000"/>
            </a:lnSpc>
            <a:spcBef>
              <a:spcPct val="0"/>
            </a:spcBef>
            <a:spcAft>
              <a:spcPct val="15000"/>
            </a:spcAft>
            <a:buChar char="•"/>
          </a:pPr>
          <a:r>
            <a:rPr lang="pt-BR" sz="1800" kern="1200"/>
            <a:t>MonoT5</a:t>
          </a:r>
        </a:p>
      </dsp:txBody>
      <dsp:txXfrm>
        <a:off x="5652989" y="426889"/>
        <a:ext cx="1293782" cy="1485561"/>
      </dsp:txXfrm>
    </dsp:sp>
    <dsp:sp modelId="{13A4D77D-F8D7-4C34-A595-C387D1AC2406}">
      <dsp:nvSpPr>
        <dsp:cNvPr id="0" name=""/>
        <dsp:cNvSpPr/>
      </dsp:nvSpPr>
      <dsp:spPr>
        <a:xfrm>
          <a:off x="4449573" y="562711"/>
          <a:ext cx="1213916" cy="1213916"/>
        </a:xfrm>
        <a:prstGeom prst="ellipse">
          <a:avLst/>
        </a:prstGeom>
        <a:solidFill>
          <a:schemeClr val="accent3">
            <a:hueOff val="903533"/>
            <a:satOff val="33333"/>
            <a:lumOff val="-490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até 600 docs </a:t>
          </a:r>
        </a:p>
        <a:p>
          <a:pPr marL="0" lvl="0" indent="0" algn="ctr" defTabSz="622300">
            <a:lnSpc>
              <a:spcPct val="90000"/>
            </a:lnSpc>
            <a:spcBef>
              <a:spcPct val="0"/>
            </a:spcBef>
            <a:spcAft>
              <a:spcPct val="35000"/>
            </a:spcAft>
            <a:buNone/>
          </a:pPr>
          <a:r>
            <a:rPr lang="pt-BR" sz="1400" kern="1200"/>
            <a:t>por query</a:t>
          </a:r>
        </a:p>
      </dsp:txBody>
      <dsp:txXfrm>
        <a:off x="4627347" y="740485"/>
        <a:ext cx="858368" cy="858368"/>
      </dsp:txXfrm>
    </dsp:sp>
    <dsp:sp modelId="{BE48843D-D06A-4522-90E3-8C7DF3B1692D}">
      <dsp:nvSpPr>
        <dsp:cNvPr id="0" name=""/>
        <dsp:cNvSpPr/>
      </dsp:nvSpPr>
      <dsp:spPr>
        <a:xfrm>
          <a:off x="7816843" y="108554"/>
          <a:ext cx="3933598" cy="2122231"/>
        </a:xfrm>
        <a:prstGeom prst="rightArrow">
          <a:avLst>
            <a:gd name="adj1" fmla="val 70000"/>
            <a:gd name="adj2" fmla="val 50000"/>
          </a:avLst>
        </a:prstGeom>
        <a:solidFill>
          <a:schemeClr val="accent3">
            <a:tint val="40000"/>
            <a:alpha val="90000"/>
            <a:hueOff val="1352761"/>
            <a:satOff val="66667"/>
            <a:lumOff val="1186"/>
            <a:alphaOff val="0"/>
          </a:schemeClr>
        </a:solidFill>
        <a:ln w="12700" cap="flat" cmpd="sng" algn="ctr">
          <a:solidFill>
            <a:schemeClr val="accent3">
              <a:tint val="40000"/>
              <a:alpha val="90000"/>
              <a:hueOff val="1352761"/>
              <a:satOff val="66667"/>
              <a:lumOff val="11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Geração de prompt</a:t>
          </a:r>
        </a:p>
        <a:p>
          <a:pPr marL="171450" lvl="1" indent="-171450" algn="l" defTabSz="800100">
            <a:lnSpc>
              <a:spcPct val="90000"/>
            </a:lnSpc>
            <a:spcBef>
              <a:spcPct val="0"/>
            </a:spcBef>
            <a:spcAft>
              <a:spcPct val="15000"/>
            </a:spcAft>
            <a:buChar char="•"/>
          </a:pPr>
          <a:r>
            <a:rPr lang="pt-BR" sz="1800" kern="1200"/>
            <a:t>Score ChatGPT 4.0</a:t>
          </a:r>
        </a:p>
      </dsp:txBody>
      <dsp:txXfrm>
        <a:off x="8800243" y="426889"/>
        <a:ext cx="2207418" cy="1485561"/>
      </dsp:txXfrm>
    </dsp:sp>
    <dsp:sp modelId="{E33DA162-AEFB-41CA-BA4B-D9D67149956E}">
      <dsp:nvSpPr>
        <dsp:cNvPr id="0" name=""/>
        <dsp:cNvSpPr/>
      </dsp:nvSpPr>
      <dsp:spPr>
        <a:xfrm>
          <a:off x="7602223" y="551810"/>
          <a:ext cx="1213916" cy="1213916"/>
        </a:xfrm>
        <a:prstGeom prst="ellipse">
          <a:avLst/>
        </a:prstGeom>
        <a:solidFill>
          <a:schemeClr val="accent3">
            <a:hueOff val="1807066"/>
            <a:satOff val="66667"/>
            <a:lumOff val="-980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Queries </a:t>
          </a:r>
        </a:p>
        <a:p>
          <a:pPr marL="0" lvl="0" indent="0" algn="ctr" defTabSz="577850">
            <a:lnSpc>
              <a:spcPct val="90000"/>
            </a:lnSpc>
            <a:spcBef>
              <a:spcPct val="0"/>
            </a:spcBef>
            <a:spcAft>
              <a:spcPct val="35000"/>
            </a:spcAft>
            <a:buNone/>
          </a:pPr>
          <a:r>
            <a:rPr lang="pt-BR" sz="1300" kern="1200"/>
            <a:t>x</a:t>
          </a:r>
        </a:p>
        <a:p>
          <a:pPr marL="0" lvl="0" indent="0" algn="ctr" defTabSz="577850">
            <a:lnSpc>
              <a:spcPct val="90000"/>
            </a:lnSpc>
            <a:spcBef>
              <a:spcPct val="0"/>
            </a:spcBef>
            <a:spcAft>
              <a:spcPct val="35000"/>
            </a:spcAft>
            <a:buNone/>
          </a:pPr>
          <a:r>
            <a:rPr lang="pt-BR" sz="1300" kern="1200"/>
            <a:t> Top-10 docs</a:t>
          </a:r>
        </a:p>
      </dsp:txBody>
      <dsp:txXfrm>
        <a:off x="7779997" y="729584"/>
        <a:ext cx="858368" cy="858368"/>
      </dsp:txXfrm>
    </dsp:sp>
    <dsp:sp modelId="{A913767B-E486-42CF-8B30-3A8C8C0B02F4}">
      <dsp:nvSpPr>
        <dsp:cNvPr id="0" name=""/>
        <dsp:cNvSpPr/>
      </dsp:nvSpPr>
      <dsp:spPr>
        <a:xfrm>
          <a:off x="12260384" y="108554"/>
          <a:ext cx="2427832" cy="2122231"/>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653425" y="562711"/>
          <a:ext cx="1213916" cy="1213916"/>
        </a:xfrm>
        <a:prstGeom prst="ellipse">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QRELS</a:t>
          </a:r>
        </a:p>
      </dsp:txBody>
      <dsp:txXfrm>
        <a:off x="11831199" y="740485"/>
        <a:ext cx="858368" cy="858368"/>
      </dsp:txXfrm>
    </dsp:sp>
  </dsp:spTree>
</dsp:drawing>
</file>

<file path=xl/diagrams/layout1.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Layout" Target="../diagrams/layout2.xml"/><Relationship Id="rId3" Type="http://schemas.openxmlformats.org/officeDocument/2006/relationships/diagramQuickStyle" Target="../diagrams/quickStyle1.xml"/><Relationship Id="rId7" Type="http://schemas.openxmlformats.org/officeDocument/2006/relationships/diagramData" Target="../diagrams/data2.xml"/><Relationship Id="rId12" Type="http://schemas.openxmlformats.org/officeDocument/2006/relationships/image" Target="../media/image2.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jpeg"/><Relationship Id="rId11" Type="http://schemas.microsoft.com/office/2007/relationships/diagramDrawing" Target="../diagrams/drawing2.xml"/><Relationship Id="rId5" Type="http://schemas.microsoft.com/office/2007/relationships/diagramDrawing" Target="../diagrams/drawing1.xml"/><Relationship Id="rId10" Type="http://schemas.openxmlformats.org/officeDocument/2006/relationships/diagramColors" Target="../diagrams/colors2.xml"/><Relationship Id="rId4" Type="http://schemas.openxmlformats.org/officeDocument/2006/relationships/diagramColors" Target="../diagrams/colors1.xml"/><Relationship Id="rId9" Type="http://schemas.openxmlformats.org/officeDocument/2006/relationships/diagramQuickStyle" Target="../diagrams/quickStyle2.xml"/></Relationships>
</file>

<file path=xl/drawings/_rels/drawing2.xml.rels><?xml version="1.0" encoding="UTF-8" standalone="yes"?>
<Relationships xmlns="http://schemas.openxmlformats.org/package/2006/relationships"><Relationship Id="rId8" Type="http://schemas.openxmlformats.org/officeDocument/2006/relationships/diagramLayout" Target="../diagrams/layout4.xml"/><Relationship Id="rId3" Type="http://schemas.openxmlformats.org/officeDocument/2006/relationships/diagramQuickStyle" Target="../diagrams/quickStyle3.xml"/><Relationship Id="rId7" Type="http://schemas.openxmlformats.org/officeDocument/2006/relationships/diagramData" Target="../diagrams/data4.xml"/><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image" Target="../media/image3.jpeg"/><Relationship Id="rId11" Type="http://schemas.microsoft.com/office/2007/relationships/diagramDrawing" Target="../diagrams/drawing4.xml"/><Relationship Id="rId5" Type="http://schemas.microsoft.com/office/2007/relationships/diagramDrawing" Target="../diagrams/drawing3.xml"/><Relationship Id="rId10" Type="http://schemas.openxmlformats.org/officeDocument/2006/relationships/diagramColors" Target="../diagrams/colors4.xml"/><Relationship Id="rId4" Type="http://schemas.openxmlformats.org/officeDocument/2006/relationships/diagramColors" Target="../diagrams/colors3.xml"/><Relationship Id="rId9" Type="http://schemas.openxmlformats.org/officeDocument/2006/relationships/diagramQuickStyle" Target="../diagrams/quickStyle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495300</xdr:colOff>
      <xdr:row>21</xdr:row>
      <xdr:rowOff>15240</xdr:rowOff>
    </xdr:from>
    <xdr:to>
      <xdr:col>16</xdr:col>
      <xdr:colOff>304800</xdr:colOff>
      <xdr:row>36</xdr:row>
      <xdr:rowOff>121920</xdr:rowOff>
    </xdr:to>
    <xdr:sp macro="" textlink="">
      <xdr:nvSpPr>
        <xdr:cNvPr id="7" name="Retângulo: Cantos Arredondados 6">
          <a:extLst>
            <a:ext uri="{FF2B5EF4-FFF2-40B4-BE49-F238E27FC236}">
              <a16:creationId xmlns:a16="http://schemas.microsoft.com/office/drawing/2014/main" id="{64ADFA0C-0972-4565-BB49-23E7DC3415B7}"/>
            </a:ext>
          </a:extLst>
        </xdr:cNvPr>
        <xdr:cNvSpPr/>
      </xdr:nvSpPr>
      <xdr:spPr>
        <a:xfrm>
          <a:off x="495300" y="5130165"/>
          <a:ext cx="9563100" cy="282130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0</xdr:col>
      <xdr:colOff>518159</xdr:colOff>
      <xdr:row>2</xdr:row>
      <xdr:rowOff>129540</xdr:rowOff>
    </xdr:from>
    <xdr:to>
      <xdr:col>15</xdr:col>
      <xdr:colOff>142875</xdr:colOff>
      <xdr:row>18</xdr:row>
      <xdr:rowOff>59055</xdr:rowOff>
    </xdr:to>
    <xdr:sp macro="" textlink="">
      <xdr:nvSpPr>
        <xdr:cNvPr id="3" name="Retângulo: Cantos Arredondados 2">
          <a:extLst>
            <a:ext uri="{FF2B5EF4-FFF2-40B4-BE49-F238E27FC236}">
              <a16:creationId xmlns:a16="http://schemas.microsoft.com/office/drawing/2014/main" id="{A7D7F14B-0900-F6CB-FF0E-43D8611C9D44}"/>
            </a:ext>
          </a:extLst>
        </xdr:cNvPr>
        <xdr:cNvSpPr/>
      </xdr:nvSpPr>
      <xdr:spPr>
        <a:xfrm>
          <a:off x="518159" y="1148715"/>
          <a:ext cx="8768716" cy="282511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4</xdr:row>
      <xdr:rowOff>11430</xdr:rowOff>
    </xdr:from>
    <xdr:to>
      <xdr:col>24</xdr:col>
      <xdr:colOff>129540</xdr:colOff>
      <xdr:row>16</xdr:row>
      <xdr:rowOff>76200</xdr:rowOff>
    </xdr:to>
    <xdr:graphicFrame macro="">
      <xdr:nvGraphicFramePr>
        <xdr:cNvPr id="2" name="Diagrama 1">
          <a:extLst>
            <a:ext uri="{FF2B5EF4-FFF2-40B4-BE49-F238E27FC236}">
              <a16:creationId xmlns:a16="http://schemas.microsoft.com/office/drawing/2014/main" id="{E61447FD-A047-0075-CB35-F0834EAEF9B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14</xdr:row>
      <xdr:rowOff>142876</xdr:rowOff>
    </xdr:from>
    <xdr:to>
      <xdr:col>2</xdr:col>
      <xdr:colOff>55245</xdr:colOff>
      <xdr:row>17</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18155C57-C196-526A-9B71-884B6884499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29616" y="3219451"/>
          <a:ext cx="552449" cy="546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22</xdr:row>
      <xdr:rowOff>0</xdr:rowOff>
    </xdr:from>
    <xdr:to>
      <xdr:col>30</xdr:col>
      <xdr:colOff>561976</xdr:colOff>
      <xdr:row>34</xdr:row>
      <xdr:rowOff>57150</xdr:rowOff>
    </xdr:to>
    <xdr:graphicFrame macro="">
      <xdr:nvGraphicFramePr>
        <xdr:cNvPr id="6" name="Diagrama 5">
          <a:extLst>
            <a:ext uri="{FF2B5EF4-FFF2-40B4-BE49-F238E27FC236}">
              <a16:creationId xmlns:a16="http://schemas.microsoft.com/office/drawing/2014/main" id="{9C813F06-3D60-4271-B3D1-F0096632C3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editAs="oneCell">
    <xdr:from>
      <xdr:col>1</xdr:col>
      <xdr:colOff>152400</xdr:colOff>
      <xdr:row>33</xdr:row>
      <xdr:rowOff>47625</xdr:rowOff>
    </xdr:from>
    <xdr:to>
      <xdr:col>2</xdr:col>
      <xdr:colOff>97154</xdr:colOff>
      <xdr:row>36</xdr:row>
      <xdr:rowOff>39911</xdr:rowOff>
    </xdr:to>
    <xdr:pic>
      <xdr:nvPicPr>
        <xdr:cNvPr id="8" name="Imagem 7" descr="Ícones de lisolated de cadeado fechado pinturas para a parede • quadros  opção, instrumento, ferramenta | myloview.com.br">
          <a:extLst>
            <a:ext uri="{FF2B5EF4-FFF2-40B4-BE49-F238E27FC236}">
              <a16:creationId xmlns:a16="http://schemas.microsoft.com/office/drawing/2014/main" id="{D53744A0-BECE-40AB-8F43-524C11621502}"/>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62000" y="7334250"/>
          <a:ext cx="544829" cy="53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514349</xdr:colOff>
      <xdr:row>5</xdr:row>
      <xdr:rowOff>133350</xdr:rowOff>
    </xdr:from>
    <xdr:to>
      <xdr:col>15</xdr:col>
      <xdr:colOff>38100</xdr:colOff>
      <xdr:row>21</xdr:row>
      <xdr:rowOff>55245</xdr:rowOff>
    </xdr:to>
    <xdr:sp macro="" textlink="">
      <xdr:nvSpPr>
        <xdr:cNvPr id="3" name="Retângulo: Cantos Arredondados 2">
          <a:extLst>
            <a:ext uri="{FF2B5EF4-FFF2-40B4-BE49-F238E27FC236}">
              <a16:creationId xmlns:a16="http://schemas.microsoft.com/office/drawing/2014/main" id="{8A5FCA33-89B2-45AF-965E-A9EB1296F4D4}"/>
            </a:ext>
          </a:extLst>
        </xdr:cNvPr>
        <xdr:cNvSpPr/>
      </xdr:nvSpPr>
      <xdr:spPr>
        <a:xfrm>
          <a:off x="514349" y="1152525"/>
          <a:ext cx="8667751" cy="281749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7</xdr:row>
      <xdr:rowOff>11430</xdr:rowOff>
    </xdr:from>
    <xdr:to>
      <xdr:col>24</xdr:col>
      <xdr:colOff>129540</xdr:colOff>
      <xdr:row>19</xdr:row>
      <xdr:rowOff>76200</xdr:rowOff>
    </xdr:to>
    <xdr:graphicFrame macro="">
      <xdr:nvGraphicFramePr>
        <xdr:cNvPr id="4" name="Diagrama 3">
          <a:extLst>
            <a:ext uri="{FF2B5EF4-FFF2-40B4-BE49-F238E27FC236}">
              <a16:creationId xmlns:a16="http://schemas.microsoft.com/office/drawing/2014/main" id="{C206A80C-8F7A-4C4A-86B1-3B1852716D4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17</xdr:row>
      <xdr:rowOff>142876</xdr:rowOff>
    </xdr:from>
    <xdr:to>
      <xdr:col>2</xdr:col>
      <xdr:colOff>55245</xdr:colOff>
      <xdr:row>20</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B8F8D034-7EFF-48D9-93C8-9A8B1CFAEC3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1521" y="3331846"/>
          <a:ext cx="542924" cy="539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466724</xdr:colOff>
      <xdr:row>28</xdr:row>
      <xdr:rowOff>26671</xdr:rowOff>
    </xdr:from>
    <xdr:to>
      <xdr:col>24</xdr:col>
      <xdr:colOff>531495</xdr:colOff>
      <xdr:row>41</xdr:row>
      <xdr:rowOff>9526</xdr:rowOff>
    </xdr:to>
    <xdr:graphicFrame macro="">
      <xdr:nvGraphicFramePr>
        <xdr:cNvPr id="2" name="Diagrama 1">
          <a:extLst>
            <a:ext uri="{FF2B5EF4-FFF2-40B4-BE49-F238E27FC236}">
              <a16:creationId xmlns:a16="http://schemas.microsoft.com/office/drawing/2014/main" id="{7718B5F7-B041-44F6-B77D-35DB77BF80B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1</xdr:row>
      <xdr:rowOff>53340</xdr:rowOff>
    </xdr:from>
    <xdr:to>
      <xdr:col>18</xdr:col>
      <xdr:colOff>228600</xdr:colOff>
      <xdr:row>20</xdr:row>
      <xdr:rowOff>121920</xdr:rowOff>
    </xdr:to>
    <xdr:graphicFrame macro="">
      <xdr:nvGraphicFramePr>
        <xdr:cNvPr id="2" name="Gráfico 1">
          <a:extLst>
            <a:ext uri="{FF2B5EF4-FFF2-40B4-BE49-F238E27FC236}">
              <a16:creationId xmlns:a16="http://schemas.microsoft.com/office/drawing/2014/main" id="{289AB603-E1E5-D545-B0D5-EB3813556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22</xdr:row>
      <xdr:rowOff>152400</xdr:rowOff>
    </xdr:from>
    <xdr:to>
      <xdr:col>18</xdr:col>
      <xdr:colOff>190500</xdr:colOff>
      <xdr:row>42</xdr:row>
      <xdr:rowOff>38100</xdr:rowOff>
    </xdr:to>
    <xdr:graphicFrame macro="">
      <xdr:nvGraphicFramePr>
        <xdr:cNvPr id="3" name="Gráfico 2">
          <a:extLst>
            <a:ext uri="{FF2B5EF4-FFF2-40B4-BE49-F238E27FC236}">
              <a16:creationId xmlns:a16="http://schemas.microsoft.com/office/drawing/2014/main" id="{93EC939B-EADB-484A-9481-485D967CA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257175</xdr:colOff>
      <xdr:row>156</xdr:row>
      <xdr:rowOff>38100</xdr:rowOff>
    </xdr:from>
    <xdr:to>
      <xdr:col>6</xdr:col>
      <xdr:colOff>2486025</xdr:colOff>
      <xdr:row>177</xdr:row>
      <xdr:rowOff>76200</xdr:rowOff>
    </xdr:to>
    <xdr:graphicFrame macro="">
      <xdr:nvGraphicFramePr>
        <xdr:cNvPr id="2" name="Gráfico 1">
          <a:extLst>
            <a:ext uri="{FF2B5EF4-FFF2-40B4-BE49-F238E27FC236}">
              <a16:creationId xmlns:a16="http://schemas.microsoft.com/office/drawing/2014/main" id="{5D3F8A93-6F39-444A-C552-0B705578D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5646420</xdr:colOff>
      <xdr:row>155</xdr:row>
      <xdr:rowOff>175260</xdr:rowOff>
    </xdr:from>
    <xdr:to>
      <xdr:col>11</xdr:col>
      <xdr:colOff>205740</xdr:colOff>
      <xdr:row>172</xdr:row>
      <xdr:rowOff>114300</xdr:rowOff>
    </xdr:to>
    <xdr:graphicFrame macro="">
      <xdr:nvGraphicFramePr>
        <xdr:cNvPr id="3" name="Gráfico 2">
          <a:extLst>
            <a:ext uri="{FF2B5EF4-FFF2-40B4-BE49-F238E27FC236}">
              <a16:creationId xmlns:a16="http://schemas.microsoft.com/office/drawing/2014/main" id="{BCD95906-09D2-44B5-5C8A-5E9E9978C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6627493</xdr:colOff>
      <xdr:row>1</xdr:row>
      <xdr:rowOff>133344</xdr:rowOff>
    </xdr:from>
    <xdr:to>
      <xdr:col>18</xdr:col>
      <xdr:colOff>53518</xdr:colOff>
      <xdr:row>73</xdr:row>
      <xdr:rowOff>55524</xdr:rowOff>
    </xdr:to>
    <xdr:graphicFrame macro="">
      <xdr:nvGraphicFramePr>
        <xdr:cNvPr id="4" name="Gráfico 3">
          <a:extLst>
            <a:ext uri="{FF2B5EF4-FFF2-40B4-BE49-F238E27FC236}">
              <a16:creationId xmlns:a16="http://schemas.microsoft.com/office/drawing/2014/main" id="{E2AFF46D-7632-EEED-99B1-413FB01D78B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266700</xdr:colOff>
      <xdr:row>2</xdr:row>
      <xdr:rowOff>76200</xdr:rowOff>
    </xdr:from>
    <xdr:to>
      <xdr:col>27</xdr:col>
      <xdr:colOff>125729</xdr:colOff>
      <xdr:row>17</xdr:row>
      <xdr:rowOff>97155</xdr:rowOff>
    </xdr:to>
    <xdr:graphicFrame macro="">
      <xdr:nvGraphicFramePr>
        <xdr:cNvPr id="2" name="Gráfico 1">
          <a:extLst>
            <a:ext uri="{FF2B5EF4-FFF2-40B4-BE49-F238E27FC236}">
              <a16:creationId xmlns:a16="http://schemas.microsoft.com/office/drawing/2014/main" id="{C4CF8145-372A-AFA5-E7BC-2338A064B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266700</xdr:colOff>
      <xdr:row>20</xdr:row>
      <xdr:rowOff>9525</xdr:rowOff>
    </xdr:from>
    <xdr:to>
      <xdr:col>27</xdr:col>
      <xdr:colOff>123825</xdr:colOff>
      <xdr:row>35</xdr:row>
      <xdr:rowOff>26670</xdr:rowOff>
    </xdr:to>
    <xdr:graphicFrame macro="">
      <xdr:nvGraphicFramePr>
        <xdr:cNvPr id="4" name="Gráfico 3">
          <a:extLst>
            <a:ext uri="{FF2B5EF4-FFF2-40B4-BE49-F238E27FC236}">
              <a16:creationId xmlns:a16="http://schemas.microsoft.com/office/drawing/2014/main" id="{A9396D87-90FA-474F-A74D-F67ABECE2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539115</xdr:colOff>
      <xdr:row>74</xdr:row>
      <xdr:rowOff>140970</xdr:rowOff>
    </xdr:from>
    <xdr:to>
      <xdr:col>23</xdr:col>
      <xdr:colOff>55245</xdr:colOff>
      <xdr:row>89</xdr:row>
      <xdr:rowOff>167640</xdr:rowOff>
    </xdr:to>
    <xdr:graphicFrame macro="">
      <xdr:nvGraphicFramePr>
        <xdr:cNvPr id="2" name="Gráfico 1">
          <a:extLst>
            <a:ext uri="{FF2B5EF4-FFF2-40B4-BE49-F238E27FC236}">
              <a16:creationId xmlns:a16="http://schemas.microsoft.com/office/drawing/2014/main" id="{570319A2-2209-1F5C-5BB4-5D26952A0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542924</xdr:colOff>
      <xdr:row>91</xdr:row>
      <xdr:rowOff>53340</xdr:rowOff>
    </xdr:from>
    <xdr:to>
      <xdr:col>23</xdr:col>
      <xdr:colOff>64769</xdr:colOff>
      <xdr:row>113</xdr:row>
      <xdr:rowOff>142875</xdr:rowOff>
    </xdr:to>
    <xdr:graphicFrame macro="">
      <xdr:nvGraphicFramePr>
        <xdr:cNvPr id="3" name="Gráfico 2">
          <a:extLst>
            <a:ext uri="{FF2B5EF4-FFF2-40B4-BE49-F238E27FC236}">
              <a16:creationId xmlns:a16="http://schemas.microsoft.com/office/drawing/2014/main" id="{600DAA4A-2F2D-9694-0291-CDEE8D15C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72390</xdr:colOff>
      <xdr:row>28</xdr:row>
      <xdr:rowOff>36196</xdr:rowOff>
    </xdr:from>
    <xdr:to>
      <xdr:col>13</xdr:col>
      <xdr:colOff>960120</xdr:colOff>
      <xdr:row>57</xdr:row>
      <xdr:rowOff>22860</xdr:rowOff>
    </xdr:to>
    <xdr:graphicFrame macro="">
      <xdr:nvGraphicFramePr>
        <xdr:cNvPr id="2" name="Gráfico 1">
          <a:extLst>
            <a:ext uri="{FF2B5EF4-FFF2-40B4-BE49-F238E27FC236}">
              <a16:creationId xmlns:a16="http://schemas.microsoft.com/office/drawing/2014/main" id="{C5D4DB5E-0107-ECF9-B21E-ADEABDF19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60007</xdr:colOff>
      <xdr:row>28</xdr:row>
      <xdr:rowOff>55246</xdr:rowOff>
    </xdr:from>
    <xdr:to>
      <xdr:col>26</xdr:col>
      <xdr:colOff>990600</xdr:colOff>
      <xdr:row>60</xdr:row>
      <xdr:rowOff>160020</xdr:rowOff>
    </xdr:to>
    <xdr:graphicFrame macro="">
      <xdr:nvGraphicFramePr>
        <xdr:cNvPr id="4" name="Gráfico 3">
          <a:extLst>
            <a:ext uri="{FF2B5EF4-FFF2-40B4-BE49-F238E27FC236}">
              <a16:creationId xmlns:a16="http://schemas.microsoft.com/office/drawing/2014/main" id="{AB466CC9-B049-6EC5-6302-224ED2F06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76200</xdr:colOff>
      <xdr:row>28</xdr:row>
      <xdr:rowOff>64769</xdr:rowOff>
    </xdr:from>
    <xdr:to>
      <xdr:col>39</xdr:col>
      <xdr:colOff>198120</xdr:colOff>
      <xdr:row>61</xdr:row>
      <xdr:rowOff>0</xdr:rowOff>
    </xdr:to>
    <xdr:graphicFrame macro="">
      <xdr:nvGraphicFramePr>
        <xdr:cNvPr id="5" name="Gráfico 4">
          <a:extLst>
            <a:ext uri="{FF2B5EF4-FFF2-40B4-BE49-F238E27FC236}">
              <a16:creationId xmlns:a16="http://schemas.microsoft.com/office/drawing/2014/main" id="{5CBD0672-52E0-71D0-0C64-D8284C594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391C8-EB96-4D3E-8408-EBA43EF9C816}">
  <dimension ref="A1:A50"/>
  <sheetViews>
    <sheetView workbookViewId="0">
      <selection activeCell="B28" sqref="B28"/>
    </sheetView>
  </sheetViews>
  <sheetFormatPr defaultRowHeight="14.4" x14ac:dyDescent="0.3"/>
  <cols>
    <col min="1" max="1" width="43.554687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F176E-4EC8-4CFA-A20A-A271E5EC1BC0}">
  <dimension ref="A1:E70"/>
  <sheetViews>
    <sheetView workbookViewId="0">
      <selection activeCell="A58" sqref="A58"/>
    </sheetView>
  </sheetViews>
  <sheetFormatPr defaultRowHeight="14.4" x14ac:dyDescent="0.3"/>
  <cols>
    <col min="1" max="1" width="175.88671875" style="3" customWidth="1"/>
    <col min="2" max="2" width="44.109375" style="3" customWidth="1"/>
    <col min="3" max="3" width="31.77734375" style="3" customWidth="1"/>
    <col min="4" max="4" width="12.44140625" style="3" bestFit="1" customWidth="1"/>
    <col min="5" max="5" width="12.77734375" customWidth="1"/>
  </cols>
  <sheetData>
    <row r="1" spans="1:5" s="1" customFormat="1" x14ac:dyDescent="0.3">
      <c r="A1" s="2" t="s">
        <v>51</v>
      </c>
      <c r="B1" s="2" t="s">
        <v>55</v>
      </c>
      <c r="C1" s="2" t="s">
        <v>54</v>
      </c>
      <c r="D1" s="2" t="s">
        <v>245</v>
      </c>
      <c r="E1" s="2" t="s">
        <v>244</v>
      </c>
    </row>
    <row r="2" spans="1:5" ht="28.8" x14ac:dyDescent="0.3">
      <c r="A2" s="4" t="s">
        <v>50</v>
      </c>
      <c r="B2" s="22" t="s">
        <v>52</v>
      </c>
      <c r="C2" s="22" t="s">
        <v>53</v>
      </c>
      <c r="D2" s="22">
        <v>51</v>
      </c>
      <c r="E2" s="22">
        <v>101</v>
      </c>
    </row>
    <row r="3" spans="1:5" ht="28.8" x14ac:dyDescent="0.3">
      <c r="A3" s="4" t="s">
        <v>56</v>
      </c>
      <c r="B3" s="22"/>
      <c r="C3" s="22"/>
      <c r="D3" s="22"/>
      <c r="E3" s="22"/>
    </row>
    <row r="4" spans="1:5" ht="72" x14ac:dyDescent="0.3">
      <c r="A4" s="4" t="s">
        <v>57</v>
      </c>
      <c r="B4" s="5" t="s">
        <v>58</v>
      </c>
      <c r="C4" s="5" t="s">
        <v>59</v>
      </c>
      <c r="D4" s="5">
        <f>D2+1</f>
        <v>52</v>
      </c>
      <c r="E4" s="5">
        <f>E2+1</f>
        <v>102</v>
      </c>
    </row>
    <row r="5" spans="1:5" ht="72" customHeight="1" x14ac:dyDescent="0.3">
      <c r="A5" s="4" t="s">
        <v>60</v>
      </c>
      <c r="B5" s="5" t="s">
        <v>61</v>
      </c>
      <c r="C5" s="5" t="s">
        <v>64</v>
      </c>
      <c r="D5" s="5">
        <f>D4+1</f>
        <v>53</v>
      </c>
      <c r="E5" s="5">
        <f>E4+1</f>
        <v>103</v>
      </c>
    </row>
    <row r="6" spans="1:5" ht="28.8" x14ac:dyDescent="0.3">
      <c r="A6" s="4" t="s">
        <v>62</v>
      </c>
      <c r="B6" s="5" t="s">
        <v>63</v>
      </c>
      <c r="C6" s="5" t="s">
        <v>65</v>
      </c>
      <c r="D6" s="5">
        <f t="shared" ref="D6:E16" si="0">D5+1</f>
        <v>54</v>
      </c>
      <c r="E6" s="5">
        <f t="shared" si="0"/>
        <v>104</v>
      </c>
    </row>
    <row r="7" spans="1:5" ht="43.2" x14ac:dyDescent="0.3">
      <c r="A7" s="4" t="s">
        <v>66</v>
      </c>
      <c r="B7" s="5" t="s">
        <v>67</v>
      </c>
      <c r="C7" s="5" t="s">
        <v>68</v>
      </c>
      <c r="D7" s="5">
        <f t="shared" si="0"/>
        <v>55</v>
      </c>
      <c r="E7" s="5">
        <f t="shared" si="0"/>
        <v>105</v>
      </c>
    </row>
    <row r="8" spans="1:5" ht="43.2" x14ac:dyDescent="0.3">
      <c r="A8" s="4" t="s">
        <v>69</v>
      </c>
      <c r="B8" s="5" t="s">
        <v>70</v>
      </c>
      <c r="C8" s="5" t="s">
        <v>71</v>
      </c>
      <c r="D8" s="5">
        <f t="shared" si="0"/>
        <v>56</v>
      </c>
      <c r="E8" s="5">
        <f t="shared" si="0"/>
        <v>106</v>
      </c>
    </row>
    <row r="9" spans="1:5" ht="43.2" x14ac:dyDescent="0.3">
      <c r="A9" s="4" t="s">
        <v>72</v>
      </c>
      <c r="B9" s="5" t="s">
        <v>73</v>
      </c>
      <c r="C9" s="5" t="s">
        <v>74</v>
      </c>
      <c r="D9" s="5">
        <f t="shared" si="0"/>
        <v>57</v>
      </c>
      <c r="E9" s="5">
        <f t="shared" si="0"/>
        <v>107</v>
      </c>
    </row>
    <row r="10" spans="1:5" ht="115.2" x14ac:dyDescent="0.3">
      <c r="A10" s="4" t="s">
        <v>75</v>
      </c>
      <c r="B10" s="5" t="s">
        <v>76</v>
      </c>
      <c r="C10" s="5" t="s">
        <v>77</v>
      </c>
      <c r="D10" s="5">
        <f t="shared" si="0"/>
        <v>58</v>
      </c>
      <c r="E10" s="5">
        <f t="shared" si="0"/>
        <v>108</v>
      </c>
    </row>
    <row r="11" spans="1:5" ht="57.6" x14ac:dyDescent="0.3">
      <c r="A11" s="4" t="s">
        <v>78</v>
      </c>
      <c r="B11" s="5" t="s">
        <v>79</v>
      </c>
      <c r="C11" s="5" t="s">
        <v>80</v>
      </c>
      <c r="D11" s="5">
        <f t="shared" si="0"/>
        <v>59</v>
      </c>
      <c r="E11" s="5">
        <f t="shared" si="0"/>
        <v>109</v>
      </c>
    </row>
    <row r="12" spans="1:5" ht="72" x14ac:dyDescent="0.3">
      <c r="A12" s="4" t="s">
        <v>85</v>
      </c>
      <c r="B12" s="5" t="s">
        <v>86</v>
      </c>
      <c r="C12" s="5" t="s">
        <v>87</v>
      </c>
      <c r="D12" s="5">
        <f t="shared" si="0"/>
        <v>60</v>
      </c>
      <c r="E12" s="5">
        <f t="shared" si="0"/>
        <v>110</v>
      </c>
    </row>
    <row r="13" spans="1:5" ht="43.2" x14ac:dyDescent="0.3">
      <c r="A13" s="4" t="s">
        <v>89</v>
      </c>
      <c r="B13" s="5" t="s">
        <v>90</v>
      </c>
      <c r="C13" s="5" t="s">
        <v>91</v>
      </c>
      <c r="D13" s="5">
        <f t="shared" si="0"/>
        <v>61</v>
      </c>
      <c r="E13" s="5">
        <f t="shared" si="0"/>
        <v>111</v>
      </c>
    </row>
    <row r="14" spans="1:5" ht="57.6" x14ac:dyDescent="0.3">
      <c r="A14" s="4" t="s">
        <v>92</v>
      </c>
      <c r="B14" s="5" t="s">
        <v>93</v>
      </c>
      <c r="C14" s="5" t="s">
        <v>94</v>
      </c>
      <c r="D14" s="5">
        <f t="shared" si="0"/>
        <v>62</v>
      </c>
      <c r="E14" s="5">
        <f t="shared" si="0"/>
        <v>112</v>
      </c>
    </row>
    <row r="15" spans="1:5" ht="43.2" x14ac:dyDescent="0.3">
      <c r="A15" s="8" t="s">
        <v>95</v>
      </c>
      <c r="B15" s="9" t="s">
        <v>96</v>
      </c>
      <c r="C15" s="9" t="s">
        <v>97</v>
      </c>
      <c r="D15" s="9">
        <f t="shared" si="0"/>
        <v>63</v>
      </c>
      <c r="E15" s="9">
        <f t="shared" si="0"/>
        <v>113</v>
      </c>
    </row>
    <row r="16" spans="1:5" ht="43.2" x14ac:dyDescent="0.3">
      <c r="A16" s="8" t="s">
        <v>169</v>
      </c>
      <c r="B16" s="9" t="s">
        <v>170</v>
      </c>
      <c r="C16" s="9" t="s">
        <v>171</v>
      </c>
      <c r="D16" s="9">
        <f t="shared" si="0"/>
        <v>64</v>
      </c>
      <c r="E16" s="9">
        <f t="shared" si="0"/>
        <v>114</v>
      </c>
    </row>
    <row r="17" spans="1:5" ht="57.6" x14ac:dyDescent="0.3">
      <c r="A17" s="4" t="s">
        <v>98</v>
      </c>
      <c r="B17" s="22" t="s">
        <v>99</v>
      </c>
      <c r="C17" s="22" t="s">
        <v>100</v>
      </c>
      <c r="D17" s="22">
        <f>D16+1</f>
        <v>65</v>
      </c>
      <c r="E17" s="22">
        <f>E16+1</f>
        <v>115</v>
      </c>
    </row>
    <row r="18" spans="1:5" ht="57.6" x14ac:dyDescent="0.3">
      <c r="A18" s="4" t="s">
        <v>196</v>
      </c>
      <c r="B18" s="22"/>
      <c r="C18" s="22"/>
      <c r="D18" s="22"/>
      <c r="E18" s="22"/>
    </row>
    <row r="19" spans="1:5" ht="43.2" x14ac:dyDescent="0.3">
      <c r="A19" s="8" t="s">
        <v>101</v>
      </c>
      <c r="B19" s="21" t="s">
        <v>103</v>
      </c>
      <c r="C19" s="21" t="s">
        <v>104</v>
      </c>
      <c r="D19" s="21">
        <f>D17+1</f>
        <v>66</v>
      </c>
      <c r="E19" s="21">
        <f>E17+1</f>
        <v>116</v>
      </c>
    </row>
    <row r="20" spans="1:5" ht="57.6" x14ac:dyDescent="0.3">
      <c r="A20" s="8" t="s">
        <v>102</v>
      </c>
      <c r="B20" s="21"/>
      <c r="C20" s="21"/>
      <c r="D20" s="21"/>
      <c r="E20" s="21"/>
    </row>
    <row r="21" spans="1:5" ht="100.8" x14ac:dyDescent="0.3">
      <c r="A21" s="8" t="s">
        <v>151</v>
      </c>
      <c r="B21" s="9" t="s">
        <v>152</v>
      </c>
      <c r="C21" s="9" t="s">
        <v>153</v>
      </c>
      <c r="D21" s="9">
        <f>D19+1</f>
        <v>67</v>
      </c>
      <c r="E21" s="9">
        <f>E19+1</f>
        <v>117</v>
      </c>
    </row>
    <row r="22" spans="1:5" ht="43.2" x14ac:dyDescent="0.3">
      <c r="A22" s="4" t="s">
        <v>105</v>
      </c>
      <c r="B22" s="22" t="s">
        <v>107</v>
      </c>
      <c r="C22" s="22" t="s">
        <v>108</v>
      </c>
      <c r="D22" s="22">
        <f>D21+1</f>
        <v>68</v>
      </c>
      <c r="E22" s="22">
        <f>E21+1</f>
        <v>118</v>
      </c>
    </row>
    <row r="23" spans="1:5" ht="43.2" x14ac:dyDescent="0.3">
      <c r="A23" s="4" t="s">
        <v>106</v>
      </c>
      <c r="B23" s="22"/>
      <c r="C23" s="22"/>
      <c r="D23" s="22"/>
      <c r="E23" s="22"/>
    </row>
    <row r="24" spans="1:5" ht="43.2" x14ac:dyDescent="0.3">
      <c r="A24" s="4" t="s">
        <v>109</v>
      </c>
      <c r="B24" s="5" t="s">
        <v>110</v>
      </c>
      <c r="C24" s="5" t="s">
        <v>111</v>
      </c>
      <c r="D24" s="5">
        <f>D22+1</f>
        <v>69</v>
      </c>
      <c r="E24" s="5">
        <f>E22+1</f>
        <v>119</v>
      </c>
    </row>
    <row r="25" spans="1:5" ht="57.6" x14ac:dyDescent="0.3">
      <c r="A25" s="4" t="s">
        <v>112</v>
      </c>
      <c r="B25" s="5" t="s">
        <v>113</v>
      </c>
      <c r="C25" s="5" t="s">
        <v>114</v>
      </c>
      <c r="D25" s="5">
        <f t="shared" ref="D25:E25" si="1">D24+1</f>
        <v>70</v>
      </c>
      <c r="E25" s="5">
        <f t="shared" si="1"/>
        <v>120</v>
      </c>
    </row>
    <row r="26" spans="1:5" ht="43.2" x14ac:dyDescent="0.3">
      <c r="A26" s="8" t="s">
        <v>115</v>
      </c>
      <c r="B26" s="9" t="s">
        <v>116</v>
      </c>
      <c r="C26" s="21" t="s">
        <v>117</v>
      </c>
      <c r="D26" s="21">
        <f>D25+1</f>
        <v>71</v>
      </c>
      <c r="E26" s="21">
        <f>E25+1</f>
        <v>121</v>
      </c>
    </row>
    <row r="27" spans="1:5" ht="43.2" x14ac:dyDescent="0.3">
      <c r="A27" s="8" t="s">
        <v>118</v>
      </c>
      <c r="B27" s="9" t="s">
        <v>119</v>
      </c>
      <c r="C27" s="21"/>
      <c r="D27" s="21"/>
      <c r="E27" s="21"/>
    </row>
    <row r="28" spans="1:5" ht="57.6" x14ac:dyDescent="0.3">
      <c r="A28" s="8" t="s">
        <v>120</v>
      </c>
      <c r="B28" s="9" t="s">
        <v>121</v>
      </c>
      <c r="C28" s="9" t="s">
        <v>122</v>
      </c>
      <c r="D28" s="9">
        <f>D26+1</f>
        <v>72</v>
      </c>
      <c r="E28" s="9">
        <f>E26+1</f>
        <v>122</v>
      </c>
    </row>
    <row r="29" spans="1:5" ht="57.6" x14ac:dyDescent="0.3">
      <c r="A29" s="4" t="s">
        <v>123</v>
      </c>
      <c r="B29" s="5" t="s">
        <v>124</v>
      </c>
      <c r="C29" s="5" t="s">
        <v>125</v>
      </c>
      <c r="D29" s="5">
        <f>D28+1</f>
        <v>73</v>
      </c>
      <c r="E29" s="5">
        <f>E28+1</f>
        <v>123</v>
      </c>
    </row>
    <row r="30" spans="1:5" ht="57.6" x14ac:dyDescent="0.3">
      <c r="A30" s="4" t="s">
        <v>126</v>
      </c>
      <c r="B30" s="5" t="s">
        <v>127</v>
      </c>
      <c r="C30" s="5" t="s">
        <v>128</v>
      </c>
      <c r="D30" s="5">
        <f t="shared" ref="D30:E34" si="2">D29+1</f>
        <v>74</v>
      </c>
      <c r="E30" s="5">
        <f t="shared" si="2"/>
        <v>124</v>
      </c>
    </row>
    <row r="31" spans="1:5" ht="57.6" x14ac:dyDescent="0.3">
      <c r="A31" s="4" t="s">
        <v>129</v>
      </c>
      <c r="B31" s="5" t="s">
        <v>130</v>
      </c>
      <c r="C31" s="5" t="s">
        <v>131</v>
      </c>
      <c r="D31" s="5">
        <f t="shared" si="2"/>
        <v>75</v>
      </c>
      <c r="E31" s="5">
        <f t="shared" si="2"/>
        <v>125</v>
      </c>
    </row>
    <row r="32" spans="1:5" ht="43.2" x14ac:dyDescent="0.3">
      <c r="A32" s="4" t="s">
        <v>132</v>
      </c>
      <c r="B32" s="5" t="s">
        <v>133</v>
      </c>
      <c r="C32" s="5" t="s">
        <v>134</v>
      </c>
      <c r="D32" s="5">
        <f t="shared" si="2"/>
        <v>76</v>
      </c>
      <c r="E32" s="5">
        <f t="shared" si="2"/>
        <v>126</v>
      </c>
    </row>
    <row r="33" spans="1:5" ht="43.2" x14ac:dyDescent="0.3">
      <c r="A33" s="4" t="s">
        <v>135</v>
      </c>
      <c r="B33" s="5" t="s">
        <v>136</v>
      </c>
      <c r="C33" s="5" t="s">
        <v>137</v>
      </c>
      <c r="D33" s="5">
        <f t="shared" si="2"/>
        <v>77</v>
      </c>
      <c r="E33" s="5">
        <f t="shared" si="2"/>
        <v>127</v>
      </c>
    </row>
    <row r="34" spans="1:5" ht="57.6" x14ac:dyDescent="0.3">
      <c r="A34" s="4" t="s">
        <v>138</v>
      </c>
      <c r="B34" s="5" t="s">
        <v>139</v>
      </c>
      <c r="C34" s="5" t="s">
        <v>140</v>
      </c>
      <c r="D34" s="5">
        <f t="shared" si="2"/>
        <v>78</v>
      </c>
      <c r="E34" s="5">
        <f t="shared" si="2"/>
        <v>128</v>
      </c>
    </row>
    <row r="35" spans="1:5" ht="57.6" x14ac:dyDescent="0.3">
      <c r="A35" s="8" t="s">
        <v>141</v>
      </c>
      <c r="B35" s="21" t="s">
        <v>143</v>
      </c>
      <c r="C35" s="21" t="s">
        <v>144</v>
      </c>
      <c r="D35" s="21">
        <f>D34+1</f>
        <v>79</v>
      </c>
      <c r="E35" s="21">
        <f>E34+1</f>
        <v>129</v>
      </c>
    </row>
    <row r="36" spans="1:5" ht="72" x14ac:dyDescent="0.3">
      <c r="A36" s="8" t="s">
        <v>142</v>
      </c>
      <c r="B36" s="21"/>
      <c r="C36" s="21"/>
      <c r="D36" s="21"/>
      <c r="E36" s="21"/>
    </row>
    <row r="37" spans="1:5" ht="72" x14ac:dyDescent="0.3">
      <c r="A37" s="8" t="s">
        <v>145</v>
      </c>
      <c r="B37" s="9" t="s">
        <v>146</v>
      </c>
      <c r="C37" s="9" t="s">
        <v>147</v>
      </c>
      <c r="D37" s="9">
        <f>D35+1</f>
        <v>80</v>
      </c>
      <c r="E37" s="9">
        <f>E35+1</f>
        <v>130</v>
      </c>
    </row>
    <row r="38" spans="1:5" ht="43.2" x14ac:dyDescent="0.3">
      <c r="A38" s="4" t="s">
        <v>148</v>
      </c>
      <c r="B38" s="5" t="s">
        <v>149</v>
      </c>
      <c r="C38" s="5" t="s">
        <v>150</v>
      </c>
      <c r="D38" s="5">
        <f t="shared" ref="D38:E38" si="3">D37+1</f>
        <v>81</v>
      </c>
      <c r="E38" s="5">
        <f t="shared" si="3"/>
        <v>131</v>
      </c>
    </row>
    <row r="39" spans="1:5" ht="57.6" x14ac:dyDescent="0.3">
      <c r="A39" s="8" t="s">
        <v>154</v>
      </c>
      <c r="B39" s="9" t="s">
        <v>155</v>
      </c>
      <c r="C39" s="9" t="s">
        <v>156</v>
      </c>
      <c r="D39" s="9">
        <f t="shared" ref="D39:E41" si="4">D38+1</f>
        <v>82</v>
      </c>
      <c r="E39" s="9">
        <f t="shared" si="4"/>
        <v>132</v>
      </c>
    </row>
    <row r="40" spans="1:5" ht="43.2" x14ac:dyDescent="0.3">
      <c r="A40" s="8" t="s">
        <v>157</v>
      </c>
      <c r="B40" s="9" t="s">
        <v>158</v>
      </c>
      <c r="C40" s="9" t="s">
        <v>159</v>
      </c>
      <c r="D40" s="9">
        <f t="shared" si="4"/>
        <v>83</v>
      </c>
      <c r="E40" s="9">
        <f t="shared" si="4"/>
        <v>133</v>
      </c>
    </row>
    <row r="41" spans="1:5" ht="57.6" x14ac:dyDescent="0.3">
      <c r="A41" s="8" t="s">
        <v>160</v>
      </c>
      <c r="B41" s="9" t="s">
        <v>161</v>
      </c>
      <c r="C41" s="9" t="s">
        <v>162</v>
      </c>
      <c r="D41" s="9">
        <f t="shared" si="4"/>
        <v>84</v>
      </c>
      <c r="E41" s="9">
        <f t="shared" si="4"/>
        <v>134</v>
      </c>
    </row>
    <row r="42" spans="1:5" ht="43.2" x14ac:dyDescent="0.3">
      <c r="A42" s="4" t="s">
        <v>163</v>
      </c>
      <c r="B42" s="5" t="s">
        <v>164</v>
      </c>
      <c r="C42" s="5" t="s">
        <v>165</v>
      </c>
      <c r="D42" s="5">
        <f t="shared" ref="D42:E57" si="5">D41+1</f>
        <v>85</v>
      </c>
      <c r="E42" s="5">
        <f t="shared" si="5"/>
        <v>135</v>
      </c>
    </row>
    <row r="43" spans="1:5" ht="43.2" x14ac:dyDescent="0.3">
      <c r="A43" s="4" t="s">
        <v>166</v>
      </c>
      <c r="B43" s="5" t="s">
        <v>167</v>
      </c>
      <c r="C43" s="5" t="s">
        <v>168</v>
      </c>
      <c r="D43" s="5">
        <f t="shared" si="5"/>
        <v>86</v>
      </c>
      <c r="E43" s="5">
        <f t="shared" si="5"/>
        <v>136</v>
      </c>
    </row>
    <row r="44" spans="1:5" ht="57.6" x14ac:dyDescent="0.3">
      <c r="A44" s="4" t="s">
        <v>172</v>
      </c>
      <c r="B44" s="5" t="s">
        <v>173</v>
      </c>
      <c r="C44" s="5" t="s">
        <v>174</v>
      </c>
      <c r="D44" s="5">
        <f t="shared" si="5"/>
        <v>87</v>
      </c>
      <c r="E44" s="5">
        <f t="shared" si="5"/>
        <v>137</v>
      </c>
    </row>
    <row r="45" spans="1:5" ht="43.2" x14ac:dyDescent="0.3">
      <c r="A45" s="4" t="s">
        <v>175</v>
      </c>
      <c r="B45" s="5" t="s">
        <v>176</v>
      </c>
      <c r="C45" s="5" t="s">
        <v>177</v>
      </c>
      <c r="D45" s="5">
        <f t="shared" si="5"/>
        <v>88</v>
      </c>
      <c r="E45" s="5">
        <f t="shared" si="5"/>
        <v>138</v>
      </c>
    </row>
    <row r="46" spans="1:5" ht="57.6" x14ac:dyDescent="0.3">
      <c r="A46" s="4" t="s">
        <v>178</v>
      </c>
      <c r="B46" s="5" t="s">
        <v>179</v>
      </c>
      <c r="C46" s="5" t="s">
        <v>180</v>
      </c>
      <c r="D46" s="5">
        <f t="shared" si="5"/>
        <v>89</v>
      </c>
      <c r="E46" s="5">
        <f t="shared" si="5"/>
        <v>139</v>
      </c>
    </row>
    <row r="47" spans="1:5" ht="43.2" x14ac:dyDescent="0.3">
      <c r="A47" s="4" t="s">
        <v>181</v>
      </c>
      <c r="B47" s="5" t="s">
        <v>182</v>
      </c>
      <c r="C47" s="5" t="s">
        <v>183</v>
      </c>
      <c r="D47" s="5">
        <f t="shared" si="5"/>
        <v>90</v>
      </c>
      <c r="E47" s="5">
        <f t="shared" si="5"/>
        <v>140</v>
      </c>
    </row>
    <row r="48" spans="1:5" ht="43.2" x14ac:dyDescent="0.3">
      <c r="A48" s="4" t="s">
        <v>184</v>
      </c>
      <c r="B48" s="5" t="s">
        <v>185</v>
      </c>
      <c r="C48" s="5" t="s">
        <v>186</v>
      </c>
      <c r="D48" s="5">
        <f t="shared" si="5"/>
        <v>91</v>
      </c>
      <c r="E48" s="5">
        <f t="shared" si="5"/>
        <v>141</v>
      </c>
    </row>
    <row r="49" spans="1:5" ht="43.2" x14ac:dyDescent="0.3">
      <c r="A49" s="4" t="s">
        <v>187</v>
      </c>
      <c r="B49" s="5" t="s">
        <v>188</v>
      </c>
      <c r="C49" s="5" t="s">
        <v>189</v>
      </c>
      <c r="D49" s="5">
        <f t="shared" si="5"/>
        <v>92</v>
      </c>
      <c r="E49" s="5">
        <f t="shared" si="5"/>
        <v>142</v>
      </c>
    </row>
    <row r="50" spans="1:5" ht="43.2" x14ac:dyDescent="0.3">
      <c r="A50" s="4" t="s">
        <v>190</v>
      </c>
      <c r="B50" s="5" t="s">
        <v>191</v>
      </c>
      <c r="C50" s="5" t="s">
        <v>192</v>
      </c>
      <c r="D50" s="5">
        <f t="shared" si="5"/>
        <v>93</v>
      </c>
      <c r="E50" s="5">
        <f t="shared" si="5"/>
        <v>143</v>
      </c>
    </row>
    <row r="51" spans="1:5" ht="43.2" x14ac:dyDescent="0.3">
      <c r="A51" s="4" t="s">
        <v>193</v>
      </c>
      <c r="B51" s="5" t="s">
        <v>194</v>
      </c>
      <c r="C51" s="5" t="s">
        <v>195</v>
      </c>
      <c r="D51" s="5">
        <f t="shared" si="5"/>
        <v>94</v>
      </c>
      <c r="E51" s="5">
        <f t="shared" si="5"/>
        <v>144</v>
      </c>
    </row>
    <row r="52" spans="1:5" ht="43.2" x14ac:dyDescent="0.3">
      <c r="A52" s="4" t="s">
        <v>197</v>
      </c>
      <c r="B52" s="5" t="s">
        <v>198</v>
      </c>
      <c r="C52" s="5" t="s">
        <v>199</v>
      </c>
      <c r="D52" s="5">
        <f t="shared" si="5"/>
        <v>95</v>
      </c>
      <c r="E52" s="5">
        <f t="shared" si="5"/>
        <v>145</v>
      </c>
    </row>
    <row r="53" spans="1:5" ht="57.6" x14ac:dyDescent="0.3">
      <c r="A53" s="4" t="s">
        <v>200</v>
      </c>
      <c r="B53" s="5" t="s">
        <v>201</v>
      </c>
      <c r="C53" s="5" t="s">
        <v>202</v>
      </c>
      <c r="D53" s="5">
        <f t="shared" si="5"/>
        <v>96</v>
      </c>
      <c r="E53" s="5">
        <f t="shared" si="5"/>
        <v>146</v>
      </c>
    </row>
    <row r="54" spans="1:5" ht="43.2" x14ac:dyDescent="0.3">
      <c r="A54" s="4" t="s">
        <v>203</v>
      </c>
      <c r="B54" s="5" t="s">
        <v>204</v>
      </c>
      <c r="C54" s="5" t="s">
        <v>205</v>
      </c>
      <c r="D54" s="5">
        <f t="shared" si="5"/>
        <v>97</v>
      </c>
      <c r="E54" s="5">
        <f t="shared" si="5"/>
        <v>147</v>
      </c>
    </row>
    <row r="55" spans="1:5" ht="43.2" x14ac:dyDescent="0.3">
      <c r="A55" s="4" t="s">
        <v>206</v>
      </c>
      <c r="B55" s="5" t="s">
        <v>207</v>
      </c>
      <c r="C55" s="5" t="s">
        <v>208</v>
      </c>
      <c r="D55" s="5">
        <f t="shared" si="5"/>
        <v>98</v>
      </c>
      <c r="E55" s="5">
        <f t="shared" si="5"/>
        <v>148</v>
      </c>
    </row>
    <row r="56" spans="1:5" ht="43.2" x14ac:dyDescent="0.3">
      <c r="A56" s="4" t="s">
        <v>209</v>
      </c>
      <c r="B56" s="5" t="s">
        <v>210</v>
      </c>
      <c r="C56" s="5" t="s">
        <v>211</v>
      </c>
      <c r="D56" s="5">
        <f t="shared" si="5"/>
        <v>99</v>
      </c>
      <c r="E56" s="5">
        <f t="shared" si="5"/>
        <v>149</v>
      </c>
    </row>
    <row r="57" spans="1:5" ht="72.599999999999994" thickBot="1" x14ac:dyDescent="0.35">
      <c r="A57" s="11" t="s">
        <v>212</v>
      </c>
      <c r="B57" s="12" t="s">
        <v>213</v>
      </c>
      <c r="C57" s="12" t="s">
        <v>214</v>
      </c>
      <c r="D57" s="12">
        <f t="shared" si="5"/>
        <v>100</v>
      </c>
      <c r="E57" s="12">
        <f t="shared" si="5"/>
        <v>150</v>
      </c>
    </row>
    <row r="58" spans="1:5" s="1" customFormat="1" x14ac:dyDescent="0.3">
      <c r="A58" s="10" t="str">
        <f>_xlfn.CONCAT("Quantidade de enunciados:   ",COUNTA(A2:A57))</f>
        <v>Quantidade de enunciados:   56</v>
      </c>
      <c r="B58" s="10" t="str">
        <f>_xlfn.CONCAT("Quantidade de perguntas:   ",COUNTA(B2:B57))</f>
        <v>Quantidade de perguntas:   51</v>
      </c>
      <c r="C58" s="10" t="str">
        <f>_xlfn.CONCAT("Quant. expressões de busca:   ",COUNTA(C2:C57))</f>
        <v>Quant. expressões de busca:   50</v>
      </c>
      <c r="D58" s="10" t="str">
        <f>_xlfn.CONCAT("Qt.:   ",COUNTA(D2:D57))</f>
        <v>Qt.:   50</v>
      </c>
      <c r="E58" s="10" t="str">
        <f>_xlfn.CONCAT("Qt.:   ",COUNTA(E2:E57))</f>
        <v>Qt.:   50</v>
      </c>
    </row>
    <row r="59" spans="1:5" x14ac:dyDescent="0.3">
      <c r="A59" s="4"/>
      <c r="B59" s="5"/>
      <c r="C59" s="5"/>
      <c r="D59" s="5"/>
    </row>
    <row r="60" spans="1:5" x14ac:dyDescent="0.3">
      <c r="A60" s="4"/>
      <c r="B60" s="5"/>
      <c r="C60" s="5"/>
      <c r="D60" s="5"/>
    </row>
    <row r="61" spans="1:5" x14ac:dyDescent="0.3">
      <c r="A61" s="4"/>
      <c r="B61" s="5"/>
      <c r="C61" s="5"/>
      <c r="D61" s="5"/>
    </row>
    <row r="62" spans="1:5" x14ac:dyDescent="0.3">
      <c r="A62" s="4"/>
      <c r="B62" s="5"/>
      <c r="C62" s="5"/>
      <c r="D62" s="5"/>
    </row>
    <row r="63" spans="1:5" x14ac:dyDescent="0.3">
      <c r="A63" s="4"/>
      <c r="B63" s="5"/>
      <c r="C63" s="5"/>
      <c r="D63" s="5"/>
    </row>
    <row r="64" spans="1:5" x14ac:dyDescent="0.3">
      <c r="A64" s="4"/>
      <c r="B64" s="5"/>
      <c r="C64" s="5"/>
      <c r="D64" s="5"/>
    </row>
    <row r="65" spans="1:4" x14ac:dyDescent="0.3">
      <c r="A65" s="4"/>
      <c r="B65" s="5"/>
      <c r="C65" s="5"/>
      <c r="D65" s="5"/>
    </row>
    <row r="66" spans="1:4" x14ac:dyDescent="0.3">
      <c r="A66" s="4"/>
      <c r="B66" s="5"/>
      <c r="C66" s="5"/>
      <c r="D66" s="5"/>
    </row>
    <row r="67" spans="1:4" x14ac:dyDescent="0.3">
      <c r="A67" s="4"/>
      <c r="B67" s="5"/>
      <c r="C67" s="5"/>
      <c r="D67" s="5"/>
    </row>
    <row r="68" spans="1:4" x14ac:dyDescent="0.3">
      <c r="A68" s="4"/>
      <c r="B68" s="5"/>
      <c r="C68" s="5"/>
      <c r="D68" s="5"/>
    </row>
    <row r="69" spans="1:4" x14ac:dyDescent="0.3">
      <c r="A69" s="4"/>
      <c r="B69" s="5"/>
      <c r="C69" s="5"/>
      <c r="D69" s="5"/>
    </row>
    <row r="70" spans="1:4" x14ac:dyDescent="0.3">
      <c r="A70" s="4"/>
      <c r="B70" s="5"/>
      <c r="C70" s="5"/>
      <c r="D70" s="5"/>
    </row>
  </sheetData>
  <mergeCells count="23">
    <mergeCell ref="C26:C27"/>
    <mergeCell ref="B35:B36"/>
    <mergeCell ref="C35:C36"/>
    <mergeCell ref="B2:B3"/>
    <mergeCell ref="C2:C3"/>
    <mergeCell ref="B19:B20"/>
    <mergeCell ref="C19:C20"/>
    <mergeCell ref="B22:B23"/>
    <mergeCell ref="C22:C23"/>
    <mergeCell ref="B17:B18"/>
    <mergeCell ref="C17:C18"/>
    <mergeCell ref="D35:D36"/>
    <mergeCell ref="E2:E3"/>
    <mergeCell ref="E17:E18"/>
    <mergeCell ref="E19:E20"/>
    <mergeCell ref="E22:E23"/>
    <mergeCell ref="E26:E27"/>
    <mergeCell ref="E35:E36"/>
    <mergeCell ref="D2:D3"/>
    <mergeCell ref="D17:D18"/>
    <mergeCell ref="D19:D20"/>
    <mergeCell ref="D22:D23"/>
    <mergeCell ref="D26:D27"/>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EE529-1188-454F-9B3B-AB4BF4AFF475}">
  <dimension ref="B2:AB39"/>
  <sheetViews>
    <sheetView workbookViewId="0">
      <selection activeCell="T18" sqref="T18"/>
    </sheetView>
  </sheetViews>
  <sheetFormatPr defaultRowHeight="14.4" x14ac:dyDescent="0.3"/>
  <sheetData>
    <row r="2" spans="2:22" ht="23.4" x14ac:dyDescent="0.45">
      <c r="B2" s="23" t="s">
        <v>81</v>
      </c>
      <c r="C2" s="23"/>
      <c r="D2" s="23"/>
      <c r="E2" s="23"/>
      <c r="F2" s="23"/>
      <c r="G2" s="23"/>
      <c r="H2" s="23"/>
      <c r="I2" s="23"/>
      <c r="J2" s="23"/>
      <c r="K2" s="23"/>
      <c r="L2" s="23"/>
      <c r="M2" s="23"/>
      <c r="N2" s="23"/>
      <c r="O2" s="23"/>
      <c r="P2" s="23"/>
      <c r="Q2" s="23"/>
      <c r="R2" s="23"/>
      <c r="S2" s="23"/>
      <c r="T2" s="23"/>
      <c r="U2" s="23"/>
      <c r="V2" s="23"/>
    </row>
    <row r="21" spans="2:28" ht="23.4" x14ac:dyDescent="0.45">
      <c r="B21" s="23" t="s">
        <v>83</v>
      </c>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row>
    <row r="39" spans="2:2" ht="15" x14ac:dyDescent="0.35">
      <c r="B39" s="7" t="s">
        <v>88</v>
      </c>
    </row>
  </sheetData>
  <mergeCells count="2">
    <mergeCell ref="B2:V2"/>
    <mergeCell ref="B21:AB21"/>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8440-71DE-41B2-A5FA-3EB22ACB81E7}">
  <dimension ref="B5:AB27"/>
  <sheetViews>
    <sheetView topLeftCell="A16" workbookViewId="0">
      <selection activeCell="B27" sqref="B27:V27"/>
    </sheetView>
  </sheetViews>
  <sheetFormatPr defaultRowHeight="14.4" x14ac:dyDescent="0.3"/>
  <sheetData>
    <row r="5" spans="2:22" ht="23.4" x14ac:dyDescent="0.45">
      <c r="B5" s="23" t="s">
        <v>82</v>
      </c>
      <c r="C5" s="23"/>
      <c r="D5" s="23"/>
      <c r="E5" s="23"/>
      <c r="F5" s="23"/>
      <c r="G5" s="23"/>
      <c r="H5" s="23"/>
      <c r="I5" s="23"/>
      <c r="J5" s="23"/>
      <c r="K5" s="23"/>
      <c r="L5" s="23"/>
      <c r="M5" s="23"/>
      <c r="N5" s="23"/>
      <c r="O5" s="23"/>
      <c r="P5" s="23"/>
      <c r="Q5" s="23"/>
      <c r="R5" s="23"/>
      <c r="S5" s="23"/>
      <c r="T5" s="23"/>
      <c r="U5" s="23"/>
      <c r="V5" s="23"/>
    </row>
    <row r="27" spans="2:28" ht="23.4" x14ac:dyDescent="0.45">
      <c r="B27" s="23" t="s">
        <v>84</v>
      </c>
      <c r="C27" s="23"/>
      <c r="D27" s="23"/>
      <c r="E27" s="23"/>
      <c r="F27" s="23"/>
      <c r="G27" s="23"/>
      <c r="H27" s="23"/>
      <c r="I27" s="23"/>
      <c r="J27" s="23"/>
      <c r="K27" s="23"/>
      <c r="L27" s="23"/>
      <c r="M27" s="23"/>
      <c r="N27" s="23"/>
      <c r="O27" s="23"/>
      <c r="P27" s="23"/>
      <c r="Q27" s="23"/>
      <c r="R27" s="23"/>
      <c r="S27" s="23"/>
      <c r="T27" s="23"/>
      <c r="U27" s="23"/>
      <c r="V27" s="23"/>
      <c r="W27" s="6"/>
      <c r="X27" s="6"/>
      <c r="Y27" s="6"/>
      <c r="Z27" s="6"/>
      <c r="AA27" s="6"/>
      <c r="AB27" s="6"/>
    </row>
  </sheetData>
  <mergeCells count="2">
    <mergeCell ref="B5:V5"/>
    <mergeCell ref="B27:V27"/>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CBFC3-0C81-402D-9CAC-BBCAA2730B60}">
  <dimension ref="A1:E7"/>
  <sheetViews>
    <sheetView workbookViewId="0">
      <selection activeCell="C17" sqref="C17"/>
    </sheetView>
  </sheetViews>
  <sheetFormatPr defaultRowHeight="14.4" x14ac:dyDescent="0.3"/>
  <cols>
    <col min="1" max="1" width="32.44140625" bestFit="1" customWidth="1"/>
  </cols>
  <sheetData>
    <row r="1" spans="1:5" x14ac:dyDescent="0.3">
      <c r="A1" s="14" t="s">
        <v>215</v>
      </c>
      <c r="B1" s="15" t="s">
        <v>216</v>
      </c>
      <c r="C1" s="15" t="s">
        <v>217</v>
      </c>
      <c r="D1" s="15" t="s">
        <v>218</v>
      </c>
      <c r="E1" s="15" t="s">
        <v>219</v>
      </c>
    </row>
    <row r="2" spans="1:5" x14ac:dyDescent="0.3">
      <c r="A2" t="s">
        <v>220</v>
      </c>
      <c r="B2" s="13">
        <v>0.126</v>
      </c>
      <c r="C2" s="13">
        <v>9.8000000000000004E-2</v>
      </c>
      <c r="D2" s="13">
        <v>0.122</v>
      </c>
      <c r="E2" s="13">
        <v>0.158</v>
      </c>
    </row>
    <row r="3" spans="1:5" x14ac:dyDescent="0.3">
      <c r="A3" t="s">
        <v>221</v>
      </c>
      <c r="B3" s="13">
        <v>0.186</v>
      </c>
      <c r="C3" s="13">
        <v>0.186</v>
      </c>
      <c r="D3" s="13">
        <v>0.17</v>
      </c>
      <c r="E3" s="13">
        <v>0.20200000000000001</v>
      </c>
    </row>
    <row r="4" spans="1:5" x14ac:dyDescent="0.3">
      <c r="A4" t="s">
        <v>222</v>
      </c>
      <c r="B4" s="13">
        <v>0.42499999999999999</v>
      </c>
      <c r="C4" s="13">
        <v>0.32800000000000001</v>
      </c>
      <c r="D4" s="13">
        <v>0.496</v>
      </c>
      <c r="E4" s="13">
        <v>0.45200000000000001</v>
      </c>
    </row>
    <row r="5" spans="1:5" x14ac:dyDescent="0.3">
      <c r="A5" t="s">
        <v>223</v>
      </c>
      <c r="B5" s="13">
        <v>0.56499999999999995</v>
      </c>
      <c r="C5" s="13">
        <v>0.51400000000000001</v>
      </c>
      <c r="D5" s="13">
        <v>0.59799999999999998</v>
      </c>
      <c r="E5" s="13">
        <v>0.58199999999999996</v>
      </c>
    </row>
    <row r="6" spans="1:5" x14ac:dyDescent="0.3">
      <c r="A6" t="s">
        <v>224</v>
      </c>
      <c r="B6" s="13">
        <v>0.65300000000000002</v>
      </c>
      <c r="C6" s="13">
        <v>0.61599999999999999</v>
      </c>
      <c r="D6" s="13">
        <v>0.67200000000000004</v>
      </c>
      <c r="E6" s="13">
        <v>0.67200000000000004</v>
      </c>
    </row>
    <row r="7" spans="1:5" x14ac:dyDescent="0.3">
      <c r="A7" t="s">
        <v>225</v>
      </c>
      <c r="B7" s="13">
        <v>0.88500000000000001</v>
      </c>
      <c r="C7" s="13">
        <v>0.86799999999999999</v>
      </c>
      <c r="D7" s="13">
        <v>0.89600000000000002</v>
      </c>
      <c r="E7" s="13">
        <v>0.89200000000000002</v>
      </c>
    </row>
  </sheetData>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CEBC-581A-4184-B3CB-C72F9C808882}">
  <dimension ref="A1:G155"/>
  <sheetViews>
    <sheetView topLeftCell="A109" zoomScale="40" zoomScaleNormal="40" workbookViewId="0">
      <selection activeCell="V124" sqref="V124"/>
    </sheetView>
  </sheetViews>
  <sheetFormatPr defaultRowHeight="14.4" x14ac:dyDescent="0.3"/>
  <cols>
    <col min="1" max="1" width="9.5546875" bestFit="1" customWidth="1"/>
    <col min="7" max="7" width="110.44140625" customWidth="1"/>
  </cols>
  <sheetData>
    <row r="1" spans="1:7" x14ac:dyDescent="0.3">
      <c r="A1" s="16" t="s">
        <v>234</v>
      </c>
      <c r="B1" s="16" t="s">
        <v>229</v>
      </c>
      <c r="C1" s="16" t="s">
        <v>228</v>
      </c>
      <c r="D1" s="16" t="s">
        <v>227</v>
      </c>
      <c r="E1" s="16" t="s">
        <v>226</v>
      </c>
      <c r="F1" s="16" t="s">
        <v>302</v>
      </c>
      <c r="G1" s="16" t="s">
        <v>235</v>
      </c>
    </row>
    <row r="2" spans="1:7" x14ac:dyDescent="0.3">
      <c r="A2">
        <v>1</v>
      </c>
      <c r="B2">
        <v>10</v>
      </c>
      <c r="C2">
        <v>0</v>
      </c>
      <c r="D2">
        <v>5</v>
      </c>
      <c r="E2">
        <v>0</v>
      </c>
      <c r="F2">
        <f>SUM(B2:E2)</f>
        <v>15</v>
      </c>
      <c r="G2" t="s">
        <v>0</v>
      </c>
    </row>
    <row r="3" spans="1:7" x14ac:dyDescent="0.3">
      <c r="A3">
        <v>2</v>
      </c>
      <c r="B3">
        <v>3</v>
      </c>
      <c r="C3">
        <v>2</v>
      </c>
      <c r="D3">
        <v>2</v>
      </c>
      <c r="E3">
        <v>8</v>
      </c>
      <c r="F3">
        <f t="shared" ref="F3:F66" si="0">SUM(B3:E3)</f>
        <v>15</v>
      </c>
      <c r="G3" t="s">
        <v>1</v>
      </c>
    </row>
    <row r="4" spans="1:7" x14ac:dyDescent="0.3">
      <c r="A4">
        <v>3</v>
      </c>
      <c r="B4">
        <v>7</v>
      </c>
      <c r="C4">
        <v>5</v>
      </c>
      <c r="D4">
        <v>3</v>
      </c>
      <c r="E4">
        <v>0</v>
      </c>
      <c r="F4">
        <f t="shared" si="0"/>
        <v>15</v>
      </c>
      <c r="G4" t="s">
        <v>2</v>
      </c>
    </row>
    <row r="5" spans="1:7" x14ac:dyDescent="0.3">
      <c r="A5">
        <v>4</v>
      </c>
      <c r="B5">
        <v>10</v>
      </c>
      <c r="C5">
        <v>0</v>
      </c>
      <c r="D5">
        <v>3</v>
      </c>
      <c r="E5">
        <v>2</v>
      </c>
      <c r="F5">
        <f t="shared" si="0"/>
        <v>15</v>
      </c>
      <c r="G5" t="s">
        <v>3</v>
      </c>
    </row>
    <row r="6" spans="1:7" x14ac:dyDescent="0.3">
      <c r="A6">
        <v>5</v>
      </c>
      <c r="B6">
        <v>10</v>
      </c>
      <c r="C6">
        <v>1</v>
      </c>
      <c r="D6">
        <v>2</v>
      </c>
      <c r="E6">
        <v>2</v>
      </c>
      <c r="F6">
        <f t="shared" si="0"/>
        <v>15</v>
      </c>
      <c r="G6" t="s">
        <v>4</v>
      </c>
    </row>
    <row r="7" spans="1:7" x14ac:dyDescent="0.3">
      <c r="A7">
        <v>6</v>
      </c>
      <c r="B7">
        <v>12</v>
      </c>
      <c r="C7">
        <v>0</v>
      </c>
      <c r="D7">
        <v>2</v>
      </c>
      <c r="E7">
        <v>1</v>
      </c>
      <c r="F7">
        <f t="shared" si="0"/>
        <v>15</v>
      </c>
      <c r="G7" t="s">
        <v>5</v>
      </c>
    </row>
    <row r="8" spans="1:7" x14ac:dyDescent="0.3">
      <c r="A8">
        <v>7</v>
      </c>
      <c r="B8">
        <v>10</v>
      </c>
      <c r="C8">
        <v>0</v>
      </c>
      <c r="D8">
        <v>1</v>
      </c>
      <c r="E8">
        <v>4</v>
      </c>
      <c r="F8">
        <f t="shared" si="0"/>
        <v>15</v>
      </c>
      <c r="G8" t="s">
        <v>6</v>
      </c>
    </row>
    <row r="9" spans="1:7" x14ac:dyDescent="0.3">
      <c r="A9">
        <v>8</v>
      </c>
      <c r="B9">
        <v>8</v>
      </c>
      <c r="C9">
        <v>3</v>
      </c>
      <c r="D9">
        <v>2</v>
      </c>
      <c r="E9">
        <v>2</v>
      </c>
      <c r="F9">
        <f t="shared" si="0"/>
        <v>15</v>
      </c>
      <c r="G9" t="s">
        <v>7</v>
      </c>
    </row>
    <row r="10" spans="1:7" x14ac:dyDescent="0.3">
      <c r="A10">
        <v>9</v>
      </c>
      <c r="B10">
        <v>8</v>
      </c>
      <c r="C10">
        <v>2</v>
      </c>
      <c r="D10">
        <v>4</v>
      </c>
      <c r="E10">
        <v>1</v>
      </c>
      <c r="F10">
        <f t="shared" si="0"/>
        <v>15</v>
      </c>
      <c r="G10" t="s">
        <v>8</v>
      </c>
    </row>
    <row r="11" spans="1:7" x14ac:dyDescent="0.3">
      <c r="A11">
        <v>10</v>
      </c>
      <c r="B11">
        <v>9</v>
      </c>
      <c r="C11">
        <v>1</v>
      </c>
      <c r="D11">
        <v>0</v>
      </c>
      <c r="E11">
        <v>5</v>
      </c>
      <c r="F11">
        <f t="shared" si="0"/>
        <v>15</v>
      </c>
      <c r="G11" t="s">
        <v>236</v>
      </c>
    </row>
    <row r="12" spans="1:7" x14ac:dyDescent="0.3">
      <c r="A12">
        <v>11</v>
      </c>
      <c r="B12">
        <v>2</v>
      </c>
      <c r="C12">
        <v>8</v>
      </c>
      <c r="D12">
        <v>4</v>
      </c>
      <c r="E12">
        <v>1</v>
      </c>
      <c r="F12">
        <f t="shared" si="0"/>
        <v>15</v>
      </c>
      <c r="G12" t="s">
        <v>10</v>
      </c>
    </row>
    <row r="13" spans="1:7" x14ac:dyDescent="0.3">
      <c r="A13">
        <v>12</v>
      </c>
      <c r="B13">
        <v>8</v>
      </c>
      <c r="C13">
        <v>2</v>
      </c>
      <c r="D13">
        <v>4</v>
      </c>
      <c r="E13">
        <v>1</v>
      </c>
      <c r="F13">
        <f t="shared" si="0"/>
        <v>15</v>
      </c>
      <c r="G13" t="s">
        <v>11</v>
      </c>
    </row>
    <row r="14" spans="1:7" x14ac:dyDescent="0.3">
      <c r="A14">
        <v>13</v>
      </c>
      <c r="B14">
        <v>10</v>
      </c>
      <c r="C14">
        <v>0</v>
      </c>
      <c r="D14">
        <v>4</v>
      </c>
      <c r="E14">
        <v>1</v>
      </c>
      <c r="F14">
        <f t="shared" si="0"/>
        <v>15</v>
      </c>
      <c r="G14" t="s">
        <v>12</v>
      </c>
    </row>
    <row r="15" spans="1:7" x14ac:dyDescent="0.3">
      <c r="A15">
        <v>14</v>
      </c>
      <c r="B15">
        <v>5</v>
      </c>
      <c r="C15">
        <v>5</v>
      </c>
      <c r="D15">
        <v>0</v>
      </c>
      <c r="E15">
        <v>5</v>
      </c>
      <c r="F15">
        <f t="shared" si="0"/>
        <v>15</v>
      </c>
      <c r="G15" t="s">
        <v>13</v>
      </c>
    </row>
    <row r="16" spans="1:7" x14ac:dyDescent="0.3">
      <c r="A16">
        <v>15</v>
      </c>
      <c r="B16">
        <v>4</v>
      </c>
      <c r="C16">
        <v>6</v>
      </c>
      <c r="D16">
        <v>2</v>
      </c>
      <c r="E16">
        <v>3</v>
      </c>
      <c r="F16">
        <f t="shared" si="0"/>
        <v>15</v>
      </c>
      <c r="G16" t="s">
        <v>14</v>
      </c>
    </row>
    <row r="17" spans="1:7" x14ac:dyDescent="0.3">
      <c r="A17">
        <v>16</v>
      </c>
      <c r="B17">
        <v>3</v>
      </c>
      <c r="C17">
        <v>7</v>
      </c>
      <c r="D17">
        <v>2</v>
      </c>
      <c r="E17">
        <v>3</v>
      </c>
      <c r="F17">
        <f t="shared" si="0"/>
        <v>15</v>
      </c>
      <c r="G17" t="s">
        <v>15</v>
      </c>
    </row>
    <row r="18" spans="1:7" x14ac:dyDescent="0.3">
      <c r="A18">
        <v>17</v>
      </c>
      <c r="B18">
        <v>2</v>
      </c>
      <c r="C18">
        <v>6</v>
      </c>
      <c r="D18">
        <v>4</v>
      </c>
      <c r="E18">
        <v>3</v>
      </c>
      <c r="F18">
        <f t="shared" si="0"/>
        <v>15</v>
      </c>
      <c r="G18" t="s">
        <v>16</v>
      </c>
    </row>
    <row r="19" spans="1:7" x14ac:dyDescent="0.3">
      <c r="A19">
        <v>18</v>
      </c>
      <c r="B19">
        <v>4</v>
      </c>
      <c r="C19">
        <v>7</v>
      </c>
      <c r="D19">
        <v>2</v>
      </c>
      <c r="E19">
        <v>2</v>
      </c>
      <c r="F19">
        <f t="shared" si="0"/>
        <v>15</v>
      </c>
      <c r="G19" t="s">
        <v>17</v>
      </c>
    </row>
    <row r="20" spans="1:7" x14ac:dyDescent="0.3">
      <c r="A20">
        <v>19</v>
      </c>
      <c r="B20">
        <v>10</v>
      </c>
      <c r="C20">
        <v>1</v>
      </c>
      <c r="D20">
        <v>1</v>
      </c>
      <c r="E20">
        <v>3</v>
      </c>
      <c r="F20">
        <f t="shared" si="0"/>
        <v>15</v>
      </c>
      <c r="G20" t="s">
        <v>18</v>
      </c>
    </row>
    <row r="21" spans="1:7" x14ac:dyDescent="0.3">
      <c r="A21">
        <v>20</v>
      </c>
      <c r="B21">
        <v>3</v>
      </c>
      <c r="C21">
        <v>2</v>
      </c>
      <c r="D21">
        <v>8</v>
      </c>
      <c r="E21">
        <v>2</v>
      </c>
      <c r="F21">
        <f t="shared" si="0"/>
        <v>15</v>
      </c>
      <c r="G21" t="s">
        <v>19</v>
      </c>
    </row>
    <row r="22" spans="1:7" x14ac:dyDescent="0.3">
      <c r="A22">
        <v>21</v>
      </c>
      <c r="B22">
        <v>8</v>
      </c>
      <c r="C22">
        <v>3</v>
      </c>
      <c r="D22">
        <v>0</v>
      </c>
      <c r="E22">
        <v>4</v>
      </c>
      <c r="F22">
        <f t="shared" si="0"/>
        <v>15</v>
      </c>
      <c r="G22" t="s">
        <v>20</v>
      </c>
    </row>
    <row r="23" spans="1:7" x14ac:dyDescent="0.3">
      <c r="A23">
        <v>22</v>
      </c>
      <c r="B23">
        <v>8</v>
      </c>
      <c r="C23">
        <v>2</v>
      </c>
      <c r="D23">
        <v>2</v>
      </c>
      <c r="E23">
        <v>3</v>
      </c>
      <c r="F23">
        <f t="shared" si="0"/>
        <v>15</v>
      </c>
      <c r="G23" t="s">
        <v>21</v>
      </c>
    </row>
    <row r="24" spans="1:7" x14ac:dyDescent="0.3">
      <c r="A24">
        <v>23</v>
      </c>
      <c r="B24">
        <v>8</v>
      </c>
      <c r="C24">
        <v>2</v>
      </c>
      <c r="D24">
        <v>2</v>
      </c>
      <c r="E24">
        <v>3</v>
      </c>
      <c r="F24">
        <f t="shared" si="0"/>
        <v>15</v>
      </c>
      <c r="G24" t="s">
        <v>22</v>
      </c>
    </row>
    <row r="25" spans="1:7" x14ac:dyDescent="0.3">
      <c r="A25">
        <v>24</v>
      </c>
      <c r="B25">
        <v>6</v>
      </c>
      <c r="C25">
        <v>9</v>
      </c>
      <c r="D25">
        <v>0</v>
      </c>
      <c r="E25">
        <v>0</v>
      </c>
      <c r="F25">
        <f t="shared" si="0"/>
        <v>15</v>
      </c>
      <c r="G25" t="s">
        <v>23</v>
      </c>
    </row>
    <row r="26" spans="1:7" x14ac:dyDescent="0.3">
      <c r="A26">
        <v>25</v>
      </c>
      <c r="B26">
        <v>10</v>
      </c>
      <c r="C26">
        <v>0</v>
      </c>
      <c r="D26">
        <v>4</v>
      </c>
      <c r="E26">
        <v>1</v>
      </c>
      <c r="F26">
        <f t="shared" si="0"/>
        <v>15</v>
      </c>
      <c r="G26" t="s">
        <v>24</v>
      </c>
    </row>
    <row r="27" spans="1:7" x14ac:dyDescent="0.3">
      <c r="A27">
        <v>26</v>
      </c>
      <c r="B27">
        <v>5</v>
      </c>
      <c r="C27">
        <v>6</v>
      </c>
      <c r="D27">
        <v>4</v>
      </c>
      <c r="E27">
        <v>0</v>
      </c>
      <c r="F27">
        <f t="shared" si="0"/>
        <v>15</v>
      </c>
      <c r="G27" t="s">
        <v>25</v>
      </c>
    </row>
    <row r="28" spans="1:7" x14ac:dyDescent="0.3">
      <c r="A28">
        <v>27</v>
      </c>
      <c r="B28">
        <v>10</v>
      </c>
      <c r="C28">
        <v>1</v>
      </c>
      <c r="D28">
        <v>0</v>
      </c>
      <c r="E28">
        <v>4</v>
      </c>
      <c r="F28">
        <f t="shared" si="0"/>
        <v>15</v>
      </c>
      <c r="G28" t="s">
        <v>26</v>
      </c>
    </row>
    <row r="29" spans="1:7" x14ac:dyDescent="0.3">
      <c r="A29">
        <v>28</v>
      </c>
      <c r="B29">
        <v>1</v>
      </c>
      <c r="C29">
        <v>9</v>
      </c>
      <c r="D29">
        <v>1</v>
      </c>
      <c r="E29">
        <v>4</v>
      </c>
      <c r="F29">
        <f t="shared" si="0"/>
        <v>15</v>
      </c>
      <c r="G29" t="s">
        <v>27</v>
      </c>
    </row>
    <row r="30" spans="1:7" x14ac:dyDescent="0.3">
      <c r="A30">
        <v>29</v>
      </c>
      <c r="B30">
        <v>7</v>
      </c>
      <c r="C30">
        <v>1</v>
      </c>
      <c r="D30">
        <v>7</v>
      </c>
      <c r="E30">
        <v>0</v>
      </c>
      <c r="F30">
        <f t="shared" si="0"/>
        <v>15</v>
      </c>
      <c r="G30" t="s">
        <v>28</v>
      </c>
    </row>
    <row r="31" spans="1:7" x14ac:dyDescent="0.3">
      <c r="A31">
        <v>30</v>
      </c>
      <c r="B31">
        <v>7</v>
      </c>
      <c r="C31">
        <v>3</v>
      </c>
      <c r="D31">
        <v>3</v>
      </c>
      <c r="E31">
        <v>2</v>
      </c>
      <c r="F31">
        <f t="shared" si="0"/>
        <v>15</v>
      </c>
      <c r="G31" t="s">
        <v>29</v>
      </c>
    </row>
    <row r="32" spans="1:7" x14ac:dyDescent="0.3">
      <c r="A32">
        <v>31</v>
      </c>
      <c r="B32">
        <v>7</v>
      </c>
      <c r="C32">
        <v>5</v>
      </c>
      <c r="D32">
        <v>1</v>
      </c>
      <c r="E32">
        <v>2</v>
      </c>
      <c r="F32">
        <f t="shared" si="0"/>
        <v>15</v>
      </c>
      <c r="G32" t="s">
        <v>30</v>
      </c>
    </row>
    <row r="33" spans="1:7" x14ac:dyDescent="0.3">
      <c r="A33">
        <v>32</v>
      </c>
      <c r="B33">
        <v>8</v>
      </c>
      <c r="C33">
        <v>1</v>
      </c>
      <c r="D33">
        <v>4</v>
      </c>
      <c r="E33">
        <v>2</v>
      </c>
      <c r="F33">
        <f t="shared" si="0"/>
        <v>15</v>
      </c>
      <c r="G33" t="s">
        <v>31</v>
      </c>
    </row>
    <row r="34" spans="1:7" x14ac:dyDescent="0.3">
      <c r="A34">
        <v>33</v>
      </c>
      <c r="B34">
        <v>9</v>
      </c>
      <c r="C34">
        <v>1</v>
      </c>
      <c r="D34">
        <v>2</v>
      </c>
      <c r="E34">
        <v>3</v>
      </c>
      <c r="F34">
        <f t="shared" si="0"/>
        <v>15</v>
      </c>
      <c r="G34" t="s">
        <v>32</v>
      </c>
    </row>
    <row r="35" spans="1:7" x14ac:dyDescent="0.3">
      <c r="A35">
        <v>34</v>
      </c>
      <c r="B35">
        <v>1</v>
      </c>
      <c r="C35">
        <v>6</v>
      </c>
      <c r="D35">
        <v>4</v>
      </c>
      <c r="E35">
        <v>4</v>
      </c>
      <c r="F35">
        <f t="shared" si="0"/>
        <v>15</v>
      </c>
      <c r="G35" t="s">
        <v>33</v>
      </c>
    </row>
    <row r="36" spans="1:7" x14ac:dyDescent="0.3">
      <c r="A36">
        <v>35</v>
      </c>
      <c r="B36">
        <v>10</v>
      </c>
      <c r="C36">
        <v>0</v>
      </c>
      <c r="D36">
        <v>1</v>
      </c>
      <c r="E36">
        <v>4</v>
      </c>
      <c r="F36">
        <f t="shared" si="0"/>
        <v>15</v>
      </c>
      <c r="G36" t="s">
        <v>34</v>
      </c>
    </row>
    <row r="37" spans="1:7" x14ac:dyDescent="0.3">
      <c r="A37">
        <v>36</v>
      </c>
      <c r="B37">
        <v>9</v>
      </c>
      <c r="C37">
        <v>1</v>
      </c>
      <c r="D37">
        <v>0</v>
      </c>
      <c r="E37">
        <v>5</v>
      </c>
      <c r="F37">
        <f t="shared" si="0"/>
        <v>15</v>
      </c>
      <c r="G37" t="s">
        <v>35</v>
      </c>
    </row>
    <row r="38" spans="1:7" x14ac:dyDescent="0.3">
      <c r="A38">
        <v>37</v>
      </c>
      <c r="B38">
        <v>0</v>
      </c>
      <c r="C38">
        <v>4</v>
      </c>
      <c r="D38">
        <v>11</v>
      </c>
      <c r="E38">
        <v>0</v>
      </c>
      <c r="F38">
        <f t="shared" si="0"/>
        <v>15</v>
      </c>
      <c r="G38" t="s">
        <v>36</v>
      </c>
    </row>
    <row r="39" spans="1:7" x14ac:dyDescent="0.3">
      <c r="A39">
        <v>38</v>
      </c>
      <c r="B39">
        <v>4</v>
      </c>
      <c r="C39">
        <v>7</v>
      </c>
      <c r="D39">
        <v>4</v>
      </c>
      <c r="E39">
        <v>0</v>
      </c>
      <c r="F39">
        <f t="shared" si="0"/>
        <v>15</v>
      </c>
      <c r="G39" t="s">
        <v>37</v>
      </c>
    </row>
    <row r="40" spans="1:7" x14ac:dyDescent="0.3">
      <c r="A40">
        <v>39</v>
      </c>
      <c r="B40">
        <v>8</v>
      </c>
      <c r="C40">
        <v>4</v>
      </c>
      <c r="D40">
        <v>1</v>
      </c>
      <c r="E40">
        <v>2</v>
      </c>
      <c r="F40">
        <f t="shared" si="0"/>
        <v>15</v>
      </c>
      <c r="G40" t="s">
        <v>38</v>
      </c>
    </row>
    <row r="41" spans="1:7" x14ac:dyDescent="0.3">
      <c r="A41">
        <v>40</v>
      </c>
      <c r="B41">
        <v>2</v>
      </c>
      <c r="C41">
        <v>9</v>
      </c>
      <c r="D41">
        <v>1</v>
      </c>
      <c r="E41">
        <v>3</v>
      </c>
      <c r="F41">
        <f t="shared" si="0"/>
        <v>15</v>
      </c>
      <c r="G41" t="s">
        <v>39</v>
      </c>
    </row>
    <row r="42" spans="1:7" x14ac:dyDescent="0.3">
      <c r="A42">
        <v>41</v>
      </c>
      <c r="B42">
        <v>9</v>
      </c>
      <c r="C42">
        <v>1</v>
      </c>
      <c r="D42">
        <v>5</v>
      </c>
      <c r="E42">
        <v>0</v>
      </c>
      <c r="F42">
        <f t="shared" si="0"/>
        <v>15</v>
      </c>
      <c r="G42" t="s">
        <v>40</v>
      </c>
    </row>
    <row r="43" spans="1:7" x14ac:dyDescent="0.3">
      <c r="A43">
        <v>42</v>
      </c>
      <c r="B43">
        <v>3</v>
      </c>
      <c r="C43">
        <v>8</v>
      </c>
      <c r="D43">
        <v>4</v>
      </c>
      <c r="E43">
        <v>0</v>
      </c>
      <c r="F43">
        <f t="shared" si="0"/>
        <v>15</v>
      </c>
      <c r="G43" t="s">
        <v>41</v>
      </c>
    </row>
    <row r="44" spans="1:7" x14ac:dyDescent="0.3">
      <c r="A44">
        <v>43</v>
      </c>
      <c r="B44">
        <v>5</v>
      </c>
      <c r="C44">
        <v>7</v>
      </c>
      <c r="D44">
        <v>3</v>
      </c>
      <c r="E44">
        <v>0</v>
      </c>
      <c r="F44">
        <f t="shared" si="0"/>
        <v>15</v>
      </c>
      <c r="G44" t="s">
        <v>42</v>
      </c>
    </row>
    <row r="45" spans="1:7" x14ac:dyDescent="0.3">
      <c r="A45">
        <v>44</v>
      </c>
      <c r="B45">
        <v>7</v>
      </c>
      <c r="C45">
        <v>1</v>
      </c>
      <c r="D45">
        <v>2</v>
      </c>
      <c r="E45">
        <v>5</v>
      </c>
      <c r="F45">
        <f t="shared" si="0"/>
        <v>15</v>
      </c>
      <c r="G45" t="s">
        <v>43</v>
      </c>
    </row>
    <row r="46" spans="1:7" x14ac:dyDescent="0.3">
      <c r="A46">
        <v>45</v>
      </c>
      <c r="B46">
        <v>10</v>
      </c>
      <c r="C46">
        <v>0</v>
      </c>
      <c r="D46">
        <v>4</v>
      </c>
      <c r="E46">
        <v>1</v>
      </c>
      <c r="F46">
        <f t="shared" si="0"/>
        <v>15</v>
      </c>
      <c r="G46" t="s">
        <v>44</v>
      </c>
    </row>
    <row r="47" spans="1:7" x14ac:dyDescent="0.3">
      <c r="A47">
        <v>46</v>
      </c>
      <c r="B47">
        <v>9</v>
      </c>
      <c r="C47">
        <v>1</v>
      </c>
      <c r="D47">
        <v>4</v>
      </c>
      <c r="E47">
        <v>1</v>
      </c>
      <c r="F47">
        <f t="shared" si="0"/>
        <v>15</v>
      </c>
      <c r="G47" t="s">
        <v>45</v>
      </c>
    </row>
    <row r="48" spans="1:7" x14ac:dyDescent="0.3">
      <c r="A48">
        <v>47</v>
      </c>
      <c r="B48">
        <v>3</v>
      </c>
      <c r="C48">
        <v>5</v>
      </c>
      <c r="D48">
        <v>3</v>
      </c>
      <c r="E48">
        <v>4</v>
      </c>
      <c r="F48">
        <f t="shared" si="0"/>
        <v>15</v>
      </c>
      <c r="G48" t="s">
        <v>46</v>
      </c>
    </row>
    <row r="49" spans="1:7" x14ac:dyDescent="0.3">
      <c r="A49">
        <v>48</v>
      </c>
      <c r="B49">
        <v>9</v>
      </c>
      <c r="C49">
        <v>1</v>
      </c>
      <c r="D49">
        <v>2</v>
      </c>
      <c r="E49">
        <v>3</v>
      </c>
      <c r="F49">
        <f t="shared" si="0"/>
        <v>15</v>
      </c>
      <c r="G49" t="s">
        <v>47</v>
      </c>
    </row>
    <row r="50" spans="1:7" x14ac:dyDescent="0.3">
      <c r="A50">
        <v>49</v>
      </c>
      <c r="B50">
        <v>7</v>
      </c>
      <c r="C50">
        <v>4</v>
      </c>
      <c r="D50">
        <v>4</v>
      </c>
      <c r="E50">
        <v>0</v>
      </c>
      <c r="F50">
        <f t="shared" si="0"/>
        <v>15</v>
      </c>
      <c r="G50" t="s">
        <v>48</v>
      </c>
    </row>
    <row r="51" spans="1:7" x14ac:dyDescent="0.3">
      <c r="A51">
        <v>50</v>
      </c>
      <c r="B51">
        <v>9</v>
      </c>
      <c r="C51">
        <v>1</v>
      </c>
      <c r="D51">
        <v>1</v>
      </c>
      <c r="E51">
        <v>4</v>
      </c>
      <c r="F51">
        <f t="shared" si="0"/>
        <v>15</v>
      </c>
      <c r="G51" t="s">
        <v>49</v>
      </c>
    </row>
    <row r="52" spans="1:7" x14ac:dyDescent="0.3">
      <c r="A52">
        <v>51</v>
      </c>
      <c r="B52">
        <v>5</v>
      </c>
      <c r="C52">
        <v>5</v>
      </c>
      <c r="D52">
        <v>1</v>
      </c>
      <c r="E52">
        <v>4</v>
      </c>
      <c r="F52">
        <f t="shared" si="0"/>
        <v>15</v>
      </c>
      <c r="G52" t="s">
        <v>53</v>
      </c>
    </row>
    <row r="53" spans="1:7" x14ac:dyDescent="0.3">
      <c r="A53">
        <v>52</v>
      </c>
      <c r="B53">
        <v>10</v>
      </c>
      <c r="C53">
        <v>0</v>
      </c>
      <c r="D53">
        <v>3</v>
      </c>
      <c r="E53">
        <v>2</v>
      </c>
      <c r="F53">
        <f t="shared" si="0"/>
        <v>15</v>
      </c>
      <c r="G53" t="s">
        <v>59</v>
      </c>
    </row>
    <row r="54" spans="1:7" x14ac:dyDescent="0.3">
      <c r="A54">
        <v>53</v>
      </c>
      <c r="B54">
        <v>1</v>
      </c>
      <c r="C54">
        <v>9</v>
      </c>
      <c r="D54">
        <v>2</v>
      </c>
      <c r="E54">
        <v>3</v>
      </c>
      <c r="F54">
        <f t="shared" si="0"/>
        <v>15</v>
      </c>
      <c r="G54" t="s">
        <v>64</v>
      </c>
    </row>
    <row r="55" spans="1:7" x14ac:dyDescent="0.3">
      <c r="A55">
        <v>54</v>
      </c>
      <c r="B55">
        <v>1</v>
      </c>
      <c r="C55">
        <v>9</v>
      </c>
      <c r="D55">
        <v>0</v>
      </c>
      <c r="E55">
        <v>5</v>
      </c>
      <c r="F55">
        <f t="shared" si="0"/>
        <v>15</v>
      </c>
      <c r="G55" t="s">
        <v>237</v>
      </c>
    </row>
    <row r="56" spans="1:7" x14ac:dyDescent="0.3">
      <c r="A56">
        <v>55</v>
      </c>
      <c r="B56">
        <v>3</v>
      </c>
      <c r="C56">
        <v>4</v>
      </c>
      <c r="D56">
        <v>4</v>
      </c>
      <c r="E56">
        <v>4</v>
      </c>
      <c r="F56">
        <f t="shared" si="0"/>
        <v>15</v>
      </c>
      <c r="G56" t="s">
        <v>65</v>
      </c>
    </row>
    <row r="57" spans="1:7" x14ac:dyDescent="0.3">
      <c r="A57">
        <v>56</v>
      </c>
      <c r="B57">
        <v>2</v>
      </c>
      <c r="C57">
        <v>3</v>
      </c>
      <c r="D57">
        <v>6</v>
      </c>
      <c r="E57">
        <v>4</v>
      </c>
      <c r="F57">
        <f t="shared" si="0"/>
        <v>15</v>
      </c>
      <c r="G57" t="s">
        <v>68</v>
      </c>
    </row>
    <row r="58" spans="1:7" x14ac:dyDescent="0.3">
      <c r="A58">
        <v>57</v>
      </c>
      <c r="B58">
        <v>1</v>
      </c>
      <c r="C58">
        <v>3</v>
      </c>
      <c r="D58">
        <v>9</v>
      </c>
      <c r="E58">
        <v>2</v>
      </c>
      <c r="F58">
        <f t="shared" si="0"/>
        <v>15</v>
      </c>
      <c r="G58" t="s">
        <v>71</v>
      </c>
    </row>
    <row r="59" spans="1:7" x14ac:dyDescent="0.3">
      <c r="A59">
        <v>58</v>
      </c>
      <c r="B59">
        <v>3</v>
      </c>
      <c r="C59">
        <v>7</v>
      </c>
      <c r="D59">
        <v>2</v>
      </c>
      <c r="E59">
        <v>3</v>
      </c>
      <c r="F59">
        <f t="shared" si="0"/>
        <v>15</v>
      </c>
      <c r="G59" t="s">
        <v>74</v>
      </c>
    </row>
    <row r="60" spans="1:7" x14ac:dyDescent="0.3">
      <c r="A60">
        <v>59</v>
      </c>
      <c r="B60">
        <v>4</v>
      </c>
      <c r="C60">
        <v>5</v>
      </c>
      <c r="D60">
        <v>3</v>
      </c>
      <c r="E60">
        <v>3</v>
      </c>
      <c r="F60">
        <f t="shared" si="0"/>
        <v>15</v>
      </c>
      <c r="G60" t="s">
        <v>77</v>
      </c>
    </row>
    <row r="61" spans="1:7" x14ac:dyDescent="0.3">
      <c r="A61">
        <v>60</v>
      </c>
      <c r="B61">
        <v>8</v>
      </c>
      <c r="C61">
        <v>2</v>
      </c>
      <c r="D61">
        <v>2</v>
      </c>
      <c r="E61">
        <v>3</v>
      </c>
      <c r="F61">
        <f t="shared" si="0"/>
        <v>15</v>
      </c>
      <c r="G61" t="s">
        <v>80</v>
      </c>
    </row>
    <row r="62" spans="1:7" x14ac:dyDescent="0.3">
      <c r="A62">
        <v>61</v>
      </c>
      <c r="B62">
        <v>0</v>
      </c>
      <c r="C62">
        <v>4</v>
      </c>
      <c r="D62">
        <v>9</v>
      </c>
      <c r="E62">
        <v>2</v>
      </c>
      <c r="F62">
        <f t="shared" si="0"/>
        <v>15</v>
      </c>
      <c r="G62" t="s">
        <v>87</v>
      </c>
    </row>
    <row r="63" spans="1:7" x14ac:dyDescent="0.3">
      <c r="A63">
        <v>62</v>
      </c>
      <c r="B63">
        <v>2</v>
      </c>
      <c r="C63">
        <v>2</v>
      </c>
      <c r="D63">
        <v>8</v>
      </c>
      <c r="E63">
        <v>3</v>
      </c>
      <c r="F63">
        <f t="shared" si="0"/>
        <v>15</v>
      </c>
      <c r="G63" t="s">
        <v>91</v>
      </c>
    </row>
    <row r="64" spans="1:7" x14ac:dyDescent="0.3">
      <c r="A64">
        <v>63</v>
      </c>
      <c r="B64">
        <v>5</v>
      </c>
      <c r="C64">
        <v>5</v>
      </c>
      <c r="D64">
        <v>5</v>
      </c>
      <c r="E64">
        <v>0</v>
      </c>
      <c r="F64">
        <f t="shared" si="0"/>
        <v>15</v>
      </c>
      <c r="G64" t="s">
        <v>94</v>
      </c>
    </row>
    <row r="65" spans="1:7" x14ac:dyDescent="0.3">
      <c r="A65">
        <v>64</v>
      </c>
      <c r="B65">
        <v>9</v>
      </c>
      <c r="C65">
        <v>0</v>
      </c>
      <c r="D65">
        <v>4</v>
      </c>
      <c r="E65">
        <v>2</v>
      </c>
      <c r="F65">
        <f t="shared" si="0"/>
        <v>15</v>
      </c>
      <c r="G65" t="s">
        <v>97</v>
      </c>
    </row>
    <row r="66" spans="1:7" x14ac:dyDescent="0.3">
      <c r="A66">
        <v>65</v>
      </c>
      <c r="B66">
        <v>8</v>
      </c>
      <c r="C66">
        <v>1</v>
      </c>
      <c r="D66">
        <v>5</v>
      </c>
      <c r="E66">
        <v>1</v>
      </c>
      <c r="F66">
        <f t="shared" si="0"/>
        <v>15</v>
      </c>
      <c r="G66" t="s">
        <v>171</v>
      </c>
    </row>
    <row r="67" spans="1:7" x14ac:dyDescent="0.3">
      <c r="A67">
        <v>66</v>
      </c>
      <c r="B67">
        <v>9</v>
      </c>
      <c r="C67">
        <v>1</v>
      </c>
      <c r="D67">
        <v>0</v>
      </c>
      <c r="E67">
        <v>5</v>
      </c>
      <c r="F67">
        <f t="shared" ref="F67:F130" si="1">SUM(B67:E67)</f>
        <v>15</v>
      </c>
      <c r="G67" t="s">
        <v>100</v>
      </c>
    </row>
    <row r="68" spans="1:7" x14ac:dyDescent="0.3">
      <c r="A68">
        <v>67</v>
      </c>
      <c r="B68">
        <v>10</v>
      </c>
      <c r="C68">
        <v>0</v>
      </c>
      <c r="D68">
        <v>0</v>
      </c>
      <c r="E68">
        <v>5</v>
      </c>
      <c r="F68">
        <f t="shared" si="1"/>
        <v>15</v>
      </c>
      <c r="G68" t="s">
        <v>104</v>
      </c>
    </row>
    <row r="69" spans="1:7" x14ac:dyDescent="0.3">
      <c r="A69">
        <v>68</v>
      </c>
      <c r="B69">
        <v>1</v>
      </c>
      <c r="C69">
        <v>0</v>
      </c>
      <c r="D69">
        <v>5</v>
      </c>
      <c r="E69">
        <v>9</v>
      </c>
      <c r="F69">
        <f t="shared" si="1"/>
        <v>15</v>
      </c>
      <c r="G69" t="s">
        <v>153</v>
      </c>
    </row>
    <row r="70" spans="1:7" x14ac:dyDescent="0.3">
      <c r="A70">
        <v>69</v>
      </c>
      <c r="B70">
        <v>6</v>
      </c>
      <c r="C70">
        <v>2</v>
      </c>
      <c r="D70">
        <v>4</v>
      </c>
      <c r="E70">
        <v>3</v>
      </c>
      <c r="F70">
        <f t="shared" si="1"/>
        <v>15</v>
      </c>
      <c r="G70" t="s">
        <v>108</v>
      </c>
    </row>
    <row r="71" spans="1:7" x14ac:dyDescent="0.3">
      <c r="A71">
        <v>70</v>
      </c>
      <c r="B71">
        <v>9</v>
      </c>
      <c r="C71">
        <v>2</v>
      </c>
      <c r="D71">
        <v>2</v>
      </c>
      <c r="E71">
        <v>2</v>
      </c>
      <c r="F71">
        <f t="shared" si="1"/>
        <v>15</v>
      </c>
      <c r="G71" t="s">
        <v>111</v>
      </c>
    </row>
    <row r="72" spans="1:7" x14ac:dyDescent="0.3">
      <c r="A72">
        <v>71</v>
      </c>
      <c r="B72">
        <v>4</v>
      </c>
      <c r="C72">
        <v>7</v>
      </c>
      <c r="D72">
        <v>4</v>
      </c>
      <c r="E72">
        <v>0</v>
      </c>
      <c r="F72">
        <f t="shared" si="1"/>
        <v>15</v>
      </c>
      <c r="G72" t="s">
        <v>114</v>
      </c>
    </row>
    <row r="73" spans="1:7" x14ac:dyDescent="0.3">
      <c r="A73">
        <v>72</v>
      </c>
      <c r="B73">
        <v>9</v>
      </c>
      <c r="C73">
        <v>1</v>
      </c>
      <c r="D73">
        <v>2</v>
      </c>
      <c r="E73">
        <v>3</v>
      </c>
      <c r="F73">
        <f t="shared" si="1"/>
        <v>15</v>
      </c>
      <c r="G73" t="s">
        <v>117</v>
      </c>
    </row>
    <row r="74" spans="1:7" x14ac:dyDescent="0.3">
      <c r="A74">
        <v>73</v>
      </c>
      <c r="B74">
        <v>8</v>
      </c>
      <c r="C74">
        <v>2</v>
      </c>
      <c r="D74">
        <v>3</v>
      </c>
      <c r="E74">
        <v>2</v>
      </c>
      <c r="F74">
        <f t="shared" si="1"/>
        <v>15</v>
      </c>
      <c r="G74" t="s">
        <v>122</v>
      </c>
    </row>
    <row r="75" spans="1:7" x14ac:dyDescent="0.3">
      <c r="A75">
        <v>74</v>
      </c>
      <c r="B75">
        <v>5</v>
      </c>
      <c r="C75">
        <v>5</v>
      </c>
      <c r="D75">
        <v>0</v>
      </c>
      <c r="E75">
        <v>5</v>
      </c>
      <c r="F75">
        <f t="shared" si="1"/>
        <v>15</v>
      </c>
      <c r="G75" t="s">
        <v>125</v>
      </c>
    </row>
    <row r="76" spans="1:7" x14ac:dyDescent="0.3">
      <c r="A76">
        <v>75</v>
      </c>
      <c r="B76">
        <v>3</v>
      </c>
      <c r="C76">
        <v>2</v>
      </c>
      <c r="D76">
        <v>7</v>
      </c>
      <c r="E76">
        <v>3</v>
      </c>
      <c r="F76">
        <f t="shared" si="1"/>
        <v>15</v>
      </c>
      <c r="G76" t="s">
        <v>128</v>
      </c>
    </row>
    <row r="77" spans="1:7" x14ac:dyDescent="0.3">
      <c r="A77">
        <v>76</v>
      </c>
      <c r="B77">
        <v>9</v>
      </c>
      <c r="C77">
        <v>1</v>
      </c>
      <c r="D77">
        <v>2</v>
      </c>
      <c r="E77">
        <v>3</v>
      </c>
      <c r="F77">
        <f t="shared" si="1"/>
        <v>15</v>
      </c>
      <c r="G77" t="s">
        <v>131</v>
      </c>
    </row>
    <row r="78" spans="1:7" x14ac:dyDescent="0.3">
      <c r="A78">
        <v>77</v>
      </c>
      <c r="B78">
        <v>1</v>
      </c>
      <c r="C78">
        <v>6</v>
      </c>
      <c r="D78">
        <v>7</v>
      </c>
      <c r="E78">
        <v>1</v>
      </c>
      <c r="F78">
        <f t="shared" si="1"/>
        <v>15</v>
      </c>
      <c r="G78" t="s">
        <v>134</v>
      </c>
    </row>
    <row r="79" spans="1:7" x14ac:dyDescent="0.3">
      <c r="A79">
        <v>78</v>
      </c>
      <c r="B79">
        <v>6</v>
      </c>
      <c r="C79">
        <v>4</v>
      </c>
      <c r="D79">
        <v>3</v>
      </c>
      <c r="E79">
        <v>2</v>
      </c>
      <c r="F79">
        <f t="shared" si="1"/>
        <v>15</v>
      </c>
      <c r="G79" t="s">
        <v>137</v>
      </c>
    </row>
    <row r="80" spans="1:7" x14ac:dyDescent="0.3">
      <c r="A80">
        <v>79</v>
      </c>
      <c r="B80">
        <v>2</v>
      </c>
      <c r="C80">
        <v>4</v>
      </c>
      <c r="D80">
        <v>7</v>
      </c>
      <c r="E80">
        <v>2</v>
      </c>
      <c r="F80">
        <f t="shared" si="1"/>
        <v>15</v>
      </c>
      <c r="G80" t="s">
        <v>140</v>
      </c>
    </row>
    <row r="81" spans="1:7" x14ac:dyDescent="0.3">
      <c r="A81">
        <v>80</v>
      </c>
      <c r="B81">
        <v>5</v>
      </c>
      <c r="C81">
        <v>5</v>
      </c>
      <c r="D81">
        <v>4</v>
      </c>
      <c r="E81">
        <v>1</v>
      </c>
      <c r="F81">
        <f t="shared" si="1"/>
        <v>15</v>
      </c>
      <c r="G81" t="s">
        <v>144</v>
      </c>
    </row>
    <row r="82" spans="1:7" x14ac:dyDescent="0.3">
      <c r="A82">
        <v>81</v>
      </c>
      <c r="B82">
        <v>2</v>
      </c>
      <c r="C82">
        <v>2</v>
      </c>
      <c r="D82">
        <v>10</v>
      </c>
      <c r="E82">
        <v>1</v>
      </c>
      <c r="F82">
        <f t="shared" si="1"/>
        <v>15</v>
      </c>
      <c r="G82" t="s">
        <v>147</v>
      </c>
    </row>
    <row r="83" spans="1:7" x14ac:dyDescent="0.3">
      <c r="A83">
        <v>82</v>
      </c>
      <c r="B83">
        <v>1</v>
      </c>
      <c r="C83">
        <v>2</v>
      </c>
      <c r="D83">
        <v>6</v>
      </c>
      <c r="E83">
        <v>6</v>
      </c>
      <c r="F83">
        <f t="shared" si="1"/>
        <v>15</v>
      </c>
      <c r="G83" t="s">
        <v>150</v>
      </c>
    </row>
    <row r="84" spans="1:7" x14ac:dyDescent="0.3">
      <c r="A84">
        <v>83</v>
      </c>
      <c r="B84">
        <v>0</v>
      </c>
      <c r="C84">
        <v>10</v>
      </c>
      <c r="D84">
        <v>4</v>
      </c>
      <c r="E84">
        <v>1</v>
      </c>
      <c r="F84">
        <f t="shared" si="1"/>
        <v>15</v>
      </c>
      <c r="G84" t="s">
        <v>156</v>
      </c>
    </row>
    <row r="85" spans="1:7" x14ac:dyDescent="0.3">
      <c r="A85">
        <v>84</v>
      </c>
      <c r="B85">
        <v>1</v>
      </c>
      <c r="C85">
        <v>8</v>
      </c>
      <c r="D85">
        <v>3</v>
      </c>
      <c r="E85">
        <v>3</v>
      </c>
      <c r="F85">
        <f t="shared" si="1"/>
        <v>15</v>
      </c>
      <c r="G85" t="s">
        <v>159</v>
      </c>
    </row>
    <row r="86" spans="1:7" x14ac:dyDescent="0.3">
      <c r="A86">
        <v>85</v>
      </c>
      <c r="B86">
        <v>3</v>
      </c>
      <c r="C86">
        <v>6</v>
      </c>
      <c r="D86">
        <v>4</v>
      </c>
      <c r="E86">
        <v>2</v>
      </c>
      <c r="F86">
        <f t="shared" si="1"/>
        <v>15</v>
      </c>
      <c r="G86" t="s">
        <v>162</v>
      </c>
    </row>
    <row r="87" spans="1:7" x14ac:dyDescent="0.3">
      <c r="A87">
        <v>86</v>
      </c>
      <c r="B87">
        <v>6</v>
      </c>
      <c r="C87">
        <v>4</v>
      </c>
      <c r="D87">
        <v>3</v>
      </c>
      <c r="E87">
        <v>2</v>
      </c>
      <c r="F87">
        <f t="shared" si="1"/>
        <v>15</v>
      </c>
      <c r="G87" t="s">
        <v>165</v>
      </c>
    </row>
    <row r="88" spans="1:7" x14ac:dyDescent="0.3">
      <c r="A88">
        <v>87</v>
      </c>
      <c r="B88">
        <v>3</v>
      </c>
      <c r="C88">
        <v>2</v>
      </c>
      <c r="D88">
        <v>7</v>
      </c>
      <c r="E88">
        <v>3</v>
      </c>
      <c r="F88">
        <f t="shared" si="1"/>
        <v>15</v>
      </c>
      <c r="G88" t="s">
        <v>168</v>
      </c>
    </row>
    <row r="89" spans="1:7" x14ac:dyDescent="0.3">
      <c r="A89">
        <v>88</v>
      </c>
      <c r="B89">
        <v>6</v>
      </c>
      <c r="C89">
        <v>5</v>
      </c>
      <c r="D89">
        <v>2</v>
      </c>
      <c r="E89">
        <v>2</v>
      </c>
      <c r="F89">
        <f t="shared" si="1"/>
        <v>15</v>
      </c>
      <c r="G89" t="s">
        <v>174</v>
      </c>
    </row>
    <row r="90" spans="1:7" x14ac:dyDescent="0.3">
      <c r="A90">
        <v>89</v>
      </c>
      <c r="B90">
        <v>4</v>
      </c>
      <c r="C90">
        <v>6</v>
      </c>
      <c r="D90">
        <v>2</v>
      </c>
      <c r="E90">
        <v>3</v>
      </c>
      <c r="F90">
        <f t="shared" si="1"/>
        <v>15</v>
      </c>
      <c r="G90" t="s">
        <v>177</v>
      </c>
    </row>
    <row r="91" spans="1:7" x14ac:dyDescent="0.3">
      <c r="A91">
        <v>90</v>
      </c>
      <c r="B91">
        <v>5</v>
      </c>
      <c r="C91">
        <v>1</v>
      </c>
      <c r="D91">
        <v>9</v>
      </c>
      <c r="E91">
        <v>0</v>
      </c>
      <c r="F91">
        <f t="shared" si="1"/>
        <v>15</v>
      </c>
      <c r="G91" t="s">
        <v>180</v>
      </c>
    </row>
    <row r="92" spans="1:7" x14ac:dyDescent="0.3">
      <c r="A92">
        <v>91</v>
      </c>
      <c r="B92">
        <v>1</v>
      </c>
      <c r="C92">
        <v>0</v>
      </c>
      <c r="D92">
        <v>11</v>
      </c>
      <c r="E92">
        <v>3</v>
      </c>
      <c r="F92">
        <f t="shared" si="1"/>
        <v>15</v>
      </c>
      <c r="G92" t="s">
        <v>183</v>
      </c>
    </row>
    <row r="93" spans="1:7" x14ac:dyDescent="0.3">
      <c r="A93">
        <v>92</v>
      </c>
      <c r="B93">
        <v>2</v>
      </c>
      <c r="C93">
        <v>1</v>
      </c>
      <c r="D93">
        <v>8</v>
      </c>
      <c r="E93">
        <v>4</v>
      </c>
      <c r="F93">
        <f t="shared" si="1"/>
        <v>15</v>
      </c>
      <c r="G93" t="s">
        <v>186</v>
      </c>
    </row>
    <row r="94" spans="1:7" x14ac:dyDescent="0.3">
      <c r="A94">
        <v>93</v>
      </c>
      <c r="B94">
        <v>1</v>
      </c>
      <c r="C94">
        <v>6</v>
      </c>
      <c r="D94">
        <v>5</v>
      </c>
      <c r="E94">
        <v>3</v>
      </c>
      <c r="F94">
        <f t="shared" si="1"/>
        <v>15</v>
      </c>
      <c r="G94" t="s">
        <v>189</v>
      </c>
    </row>
    <row r="95" spans="1:7" x14ac:dyDescent="0.3">
      <c r="A95">
        <v>94</v>
      </c>
      <c r="B95">
        <v>8</v>
      </c>
      <c r="C95">
        <v>2</v>
      </c>
      <c r="D95">
        <v>4</v>
      </c>
      <c r="E95">
        <v>1</v>
      </c>
      <c r="F95">
        <f t="shared" si="1"/>
        <v>15</v>
      </c>
      <c r="G95" t="s">
        <v>192</v>
      </c>
    </row>
    <row r="96" spans="1:7" x14ac:dyDescent="0.3">
      <c r="A96">
        <v>95</v>
      </c>
      <c r="B96">
        <v>8</v>
      </c>
      <c r="C96">
        <v>2</v>
      </c>
      <c r="D96">
        <v>1</v>
      </c>
      <c r="E96">
        <v>4</v>
      </c>
      <c r="F96">
        <f t="shared" si="1"/>
        <v>15</v>
      </c>
      <c r="G96" t="s">
        <v>195</v>
      </c>
    </row>
    <row r="97" spans="1:7" x14ac:dyDescent="0.3">
      <c r="A97">
        <v>96</v>
      </c>
      <c r="B97">
        <v>1</v>
      </c>
      <c r="C97">
        <v>5</v>
      </c>
      <c r="D97">
        <v>7</v>
      </c>
      <c r="E97">
        <v>2</v>
      </c>
      <c r="F97">
        <f t="shared" si="1"/>
        <v>15</v>
      </c>
      <c r="G97" t="s">
        <v>238</v>
      </c>
    </row>
    <row r="98" spans="1:7" x14ac:dyDescent="0.3">
      <c r="A98">
        <v>97</v>
      </c>
      <c r="B98">
        <v>1</v>
      </c>
      <c r="C98">
        <v>2</v>
      </c>
      <c r="D98">
        <v>9</v>
      </c>
      <c r="E98">
        <v>3</v>
      </c>
      <c r="F98">
        <f t="shared" si="1"/>
        <v>15</v>
      </c>
      <c r="G98" t="s">
        <v>202</v>
      </c>
    </row>
    <row r="99" spans="1:7" x14ac:dyDescent="0.3">
      <c r="A99">
        <v>98</v>
      </c>
      <c r="B99">
        <v>6</v>
      </c>
      <c r="C99">
        <v>1</v>
      </c>
      <c r="D99">
        <v>6</v>
      </c>
      <c r="E99">
        <v>2</v>
      </c>
      <c r="F99">
        <f t="shared" si="1"/>
        <v>15</v>
      </c>
      <c r="G99" t="s">
        <v>205</v>
      </c>
    </row>
    <row r="100" spans="1:7" x14ac:dyDescent="0.3">
      <c r="A100">
        <v>99</v>
      </c>
      <c r="B100">
        <v>1</v>
      </c>
      <c r="C100">
        <v>3</v>
      </c>
      <c r="D100">
        <v>8</v>
      </c>
      <c r="E100">
        <v>3</v>
      </c>
      <c r="F100">
        <f t="shared" si="1"/>
        <v>15</v>
      </c>
      <c r="G100" t="s">
        <v>208</v>
      </c>
    </row>
    <row r="101" spans="1:7" x14ac:dyDescent="0.3">
      <c r="A101">
        <v>100</v>
      </c>
      <c r="B101">
        <v>3</v>
      </c>
      <c r="C101">
        <v>6</v>
      </c>
      <c r="D101">
        <v>2</v>
      </c>
      <c r="E101">
        <v>4</v>
      </c>
      <c r="F101">
        <f t="shared" si="1"/>
        <v>15</v>
      </c>
      <c r="G101" t="s">
        <v>211</v>
      </c>
    </row>
    <row r="102" spans="1:7" x14ac:dyDescent="0.3">
      <c r="A102">
        <v>101</v>
      </c>
      <c r="B102">
        <v>2</v>
      </c>
      <c r="C102">
        <v>3</v>
      </c>
      <c r="D102">
        <v>5</v>
      </c>
      <c r="E102">
        <v>5</v>
      </c>
      <c r="F102">
        <f t="shared" si="1"/>
        <v>15</v>
      </c>
      <c r="G102" t="s">
        <v>52</v>
      </c>
    </row>
    <row r="103" spans="1:7" x14ac:dyDescent="0.3">
      <c r="A103">
        <v>102</v>
      </c>
      <c r="B103">
        <v>7</v>
      </c>
      <c r="C103">
        <v>4</v>
      </c>
      <c r="D103">
        <v>1</v>
      </c>
      <c r="E103">
        <v>3</v>
      </c>
      <c r="F103">
        <f t="shared" si="1"/>
        <v>15</v>
      </c>
      <c r="G103" t="s">
        <v>58</v>
      </c>
    </row>
    <row r="104" spans="1:7" x14ac:dyDescent="0.3">
      <c r="A104">
        <v>103</v>
      </c>
      <c r="B104">
        <v>10</v>
      </c>
      <c r="C104">
        <v>0</v>
      </c>
      <c r="D104">
        <v>0</v>
      </c>
      <c r="E104">
        <v>5</v>
      </c>
      <c r="F104">
        <f t="shared" si="1"/>
        <v>15</v>
      </c>
      <c r="G104" t="s">
        <v>61</v>
      </c>
    </row>
    <row r="105" spans="1:7" x14ac:dyDescent="0.3">
      <c r="A105">
        <v>104</v>
      </c>
      <c r="B105">
        <v>10</v>
      </c>
      <c r="C105">
        <v>0</v>
      </c>
      <c r="D105">
        <v>1</v>
      </c>
      <c r="E105">
        <v>4</v>
      </c>
      <c r="F105">
        <f t="shared" si="1"/>
        <v>15</v>
      </c>
      <c r="G105" t="s">
        <v>239</v>
      </c>
    </row>
    <row r="106" spans="1:7" x14ac:dyDescent="0.3">
      <c r="A106">
        <v>105</v>
      </c>
      <c r="B106">
        <v>5</v>
      </c>
      <c r="C106">
        <v>4</v>
      </c>
      <c r="D106">
        <v>2</v>
      </c>
      <c r="E106">
        <v>4</v>
      </c>
      <c r="F106">
        <f t="shared" si="1"/>
        <v>15</v>
      </c>
      <c r="G106" t="s">
        <v>63</v>
      </c>
    </row>
    <row r="107" spans="1:7" x14ac:dyDescent="0.3">
      <c r="A107">
        <v>106</v>
      </c>
      <c r="B107">
        <v>1</v>
      </c>
      <c r="C107">
        <v>4</v>
      </c>
      <c r="D107">
        <v>8</v>
      </c>
      <c r="E107">
        <v>2</v>
      </c>
      <c r="F107">
        <f t="shared" si="1"/>
        <v>15</v>
      </c>
      <c r="G107" t="s">
        <v>67</v>
      </c>
    </row>
    <row r="108" spans="1:7" x14ac:dyDescent="0.3">
      <c r="A108">
        <v>107</v>
      </c>
      <c r="B108">
        <v>1</v>
      </c>
      <c r="C108">
        <v>2</v>
      </c>
      <c r="D108">
        <v>5</v>
      </c>
      <c r="E108">
        <v>7</v>
      </c>
      <c r="F108">
        <f t="shared" si="1"/>
        <v>15</v>
      </c>
      <c r="G108" t="s">
        <v>70</v>
      </c>
    </row>
    <row r="109" spans="1:7" x14ac:dyDescent="0.3">
      <c r="A109">
        <v>108</v>
      </c>
      <c r="B109">
        <v>2</v>
      </c>
      <c r="C109">
        <v>8</v>
      </c>
      <c r="D109">
        <v>3</v>
      </c>
      <c r="E109">
        <v>2</v>
      </c>
      <c r="F109">
        <f t="shared" si="1"/>
        <v>15</v>
      </c>
      <c r="G109" t="s">
        <v>73</v>
      </c>
    </row>
    <row r="110" spans="1:7" x14ac:dyDescent="0.3">
      <c r="A110">
        <v>109</v>
      </c>
      <c r="B110">
        <v>6</v>
      </c>
      <c r="C110">
        <v>4</v>
      </c>
      <c r="D110">
        <v>4</v>
      </c>
      <c r="E110">
        <v>1</v>
      </c>
      <c r="F110">
        <f t="shared" si="1"/>
        <v>15</v>
      </c>
      <c r="G110" t="s">
        <v>76</v>
      </c>
    </row>
    <row r="111" spans="1:7" x14ac:dyDescent="0.3">
      <c r="A111">
        <v>110</v>
      </c>
      <c r="B111">
        <v>9</v>
      </c>
      <c r="C111">
        <v>1</v>
      </c>
      <c r="D111">
        <v>2</v>
      </c>
      <c r="E111">
        <v>3</v>
      </c>
      <c r="F111">
        <f t="shared" si="1"/>
        <v>15</v>
      </c>
      <c r="G111" t="s">
        <v>79</v>
      </c>
    </row>
    <row r="112" spans="1:7" x14ac:dyDescent="0.3">
      <c r="A112">
        <v>111</v>
      </c>
      <c r="B112">
        <v>1</v>
      </c>
      <c r="C112">
        <v>3</v>
      </c>
      <c r="D112">
        <v>7</v>
      </c>
      <c r="E112">
        <v>4</v>
      </c>
      <c r="F112">
        <f t="shared" si="1"/>
        <v>15</v>
      </c>
      <c r="G112" t="s">
        <v>86</v>
      </c>
    </row>
    <row r="113" spans="1:7" x14ac:dyDescent="0.3">
      <c r="A113">
        <v>112</v>
      </c>
      <c r="B113">
        <v>2</v>
      </c>
      <c r="C113">
        <v>4</v>
      </c>
      <c r="D113">
        <v>4</v>
      </c>
      <c r="E113">
        <v>5</v>
      </c>
      <c r="F113">
        <f t="shared" si="1"/>
        <v>15</v>
      </c>
      <c r="G113" t="s">
        <v>90</v>
      </c>
    </row>
    <row r="114" spans="1:7" x14ac:dyDescent="0.3">
      <c r="A114">
        <v>113</v>
      </c>
      <c r="B114">
        <v>3</v>
      </c>
      <c r="C114">
        <v>7</v>
      </c>
      <c r="D114">
        <v>4</v>
      </c>
      <c r="E114">
        <v>1</v>
      </c>
      <c r="F114">
        <f t="shared" si="1"/>
        <v>15</v>
      </c>
      <c r="G114" t="s">
        <v>93</v>
      </c>
    </row>
    <row r="115" spans="1:7" x14ac:dyDescent="0.3">
      <c r="A115">
        <v>114</v>
      </c>
      <c r="B115">
        <v>8</v>
      </c>
      <c r="C115">
        <v>3</v>
      </c>
      <c r="D115">
        <v>2</v>
      </c>
      <c r="E115">
        <v>2</v>
      </c>
      <c r="F115">
        <f t="shared" si="1"/>
        <v>15</v>
      </c>
      <c r="G115" t="s">
        <v>96</v>
      </c>
    </row>
    <row r="116" spans="1:7" x14ac:dyDescent="0.3">
      <c r="A116">
        <v>115</v>
      </c>
      <c r="B116">
        <v>4</v>
      </c>
      <c r="C116">
        <v>6</v>
      </c>
      <c r="D116">
        <v>5</v>
      </c>
      <c r="E116">
        <v>0</v>
      </c>
      <c r="F116">
        <f t="shared" si="1"/>
        <v>15</v>
      </c>
      <c r="G116" t="s">
        <v>170</v>
      </c>
    </row>
    <row r="117" spans="1:7" x14ac:dyDescent="0.3">
      <c r="A117">
        <v>116</v>
      </c>
      <c r="B117">
        <v>10</v>
      </c>
      <c r="C117">
        <v>0</v>
      </c>
      <c r="D117">
        <v>1</v>
      </c>
      <c r="E117">
        <v>4</v>
      </c>
      <c r="F117">
        <f t="shared" si="1"/>
        <v>15</v>
      </c>
      <c r="G117" t="s">
        <v>99</v>
      </c>
    </row>
    <row r="118" spans="1:7" x14ac:dyDescent="0.3">
      <c r="A118">
        <v>117</v>
      </c>
      <c r="B118">
        <v>9</v>
      </c>
      <c r="C118">
        <v>1</v>
      </c>
      <c r="D118">
        <v>1</v>
      </c>
      <c r="E118">
        <v>4</v>
      </c>
      <c r="F118">
        <f t="shared" si="1"/>
        <v>15</v>
      </c>
      <c r="G118" t="s">
        <v>103</v>
      </c>
    </row>
    <row r="119" spans="1:7" x14ac:dyDescent="0.3">
      <c r="A119">
        <v>118</v>
      </c>
      <c r="B119">
        <v>1</v>
      </c>
      <c r="C119">
        <v>4</v>
      </c>
      <c r="D119">
        <v>5</v>
      </c>
      <c r="E119">
        <v>5</v>
      </c>
      <c r="F119">
        <f t="shared" si="1"/>
        <v>15</v>
      </c>
      <c r="G119" t="s">
        <v>152</v>
      </c>
    </row>
    <row r="120" spans="1:7" x14ac:dyDescent="0.3">
      <c r="A120">
        <v>119</v>
      </c>
      <c r="B120">
        <v>6</v>
      </c>
      <c r="C120">
        <v>3</v>
      </c>
      <c r="D120">
        <v>3</v>
      </c>
      <c r="E120">
        <v>3</v>
      </c>
      <c r="F120">
        <f t="shared" si="1"/>
        <v>15</v>
      </c>
      <c r="G120" t="s">
        <v>107</v>
      </c>
    </row>
    <row r="121" spans="1:7" x14ac:dyDescent="0.3">
      <c r="A121">
        <v>120</v>
      </c>
      <c r="B121">
        <v>9</v>
      </c>
      <c r="C121">
        <v>2</v>
      </c>
      <c r="D121">
        <v>1</v>
      </c>
      <c r="E121">
        <v>3</v>
      </c>
      <c r="F121">
        <f t="shared" si="1"/>
        <v>15</v>
      </c>
      <c r="G121" t="s">
        <v>110</v>
      </c>
    </row>
    <row r="122" spans="1:7" x14ac:dyDescent="0.3">
      <c r="A122">
        <v>121</v>
      </c>
      <c r="B122">
        <v>5</v>
      </c>
      <c r="C122">
        <v>6</v>
      </c>
      <c r="D122">
        <v>2</v>
      </c>
      <c r="E122">
        <v>2</v>
      </c>
      <c r="F122">
        <f t="shared" si="1"/>
        <v>15</v>
      </c>
      <c r="G122" t="s">
        <v>113</v>
      </c>
    </row>
    <row r="123" spans="1:7" x14ac:dyDescent="0.3">
      <c r="A123">
        <v>122</v>
      </c>
      <c r="B123">
        <v>10</v>
      </c>
      <c r="C123">
        <v>0</v>
      </c>
      <c r="D123">
        <v>1</v>
      </c>
      <c r="E123">
        <v>4</v>
      </c>
      <c r="F123">
        <f t="shared" si="1"/>
        <v>15</v>
      </c>
      <c r="G123" t="s">
        <v>116</v>
      </c>
    </row>
    <row r="124" spans="1:7" x14ac:dyDescent="0.3">
      <c r="A124">
        <v>123</v>
      </c>
      <c r="B124">
        <v>6</v>
      </c>
      <c r="C124">
        <v>4</v>
      </c>
      <c r="D124">
        <v>3</v>
      </c>
      <c r="E124">
        <v>2</v>
      </c>
      <c r="F124">
        <f t="shared" si="1"/>
        <v>15</v>
      </c>
      <c r="G124" t="s">
        <v>121</v>
      </c>
    </row>
    <row r="125" spans="1:7" x14ac:dyDescent="0.3">
      <c r="A125">
        <v>124</v>
      </c>
      <c r="B125">
        <v>3</v>
      </c>
      <c r="C125">
        <v>5</v>
      </c>
      <c r="D125">
        <v>3</v>
      </c>
      <c r="E125">
        <v>4</v>
      </c>
      <c r="F125">
        <f t="shared" si="1"/>
        <v>15</v>
      </c>
      <c r="G125" t="s">
        <v>124</v>
      </c>
    </row>
    <row r="126" spans="1:7" x14ac:dyDescent="0.3">
      <c r="A126">
        <v>125</v>
      </c>
      <c r="B126">
        <v>1</v>
      </c>
      <c r="C126">
        <v>2</v>
      </c>
      <c r="D126">
        <v>9</v>
      </c>
      <c r="E126">
        <v>3</v>
      </c>
      <c r="F126">
        <f t="shared" si="1"/>
        <v>15</v>
      </c>
      <c r="G126" t="s">
        <v>127</v>
      </c>
    </row>
    <row r="127" spans="1:7" x14ac:dyDescent="0.3">
      <c r="A127">
        <v>126</v>
      </c>
      <c r="B127">
        <v>10</v>
      </c>
      <c r="C127">
        <v>0</v>
      </c>
      <c r="D127">
        <v>1</v>
      </c>
      <c r="E127">
        <v>4</v>
      </c>
      <c r="F127">
        <f t="shared" si="1"/>
        <v>15</v>
      </c>
      <c r="G127" t="s">
        <v>130</v>
      </c>
    </row>
    <row r="128" spans="1:7" x14ac:dyDescent="0.3">
      <c r="A128">
        <v>127</v>
      </c>
      <c r="B128">
        <v>7</v>
      </c>
      <c r="C128">
        <v>3</v>
      </c>
      <c r="D128">
        <v>2</v>
      </c>
      <c r="E128">
        <v>3</v>
      </c>
      <c r="F128">
        <f t="shared" si="1"/>
        <v>15</v>
      </c>
      <c r="G128" t="s">
        <v>133</v>
      </c>
    </row>
    <row r="129" spans="1:7" x14ac:dyDescent="0.3">
      <c r="A129">
        <v>128</v>
      </c>
      <c r="B129">
        <v>1</v>
      </c>
      <c r="C129">
        <v>6</v>
      </c>
      <c r="D129">
        <v>4</v>
      </c>
      <c r="E129">
        <v>4</v>
      </c>
      <c r="F129">
        <f t="shared" si="1"/>
        <v>15</v>
      </c>
      <c r="G129" t="s">
        <v>136</v>
      </c>
    </row>
    <row r="130" spans="1:7" x14ac:dyDescent="0.3">
      <c r="A130">
        <v>129</v>
      </c>
      <c r="B130">
        <v>2</v>
      </c>
      <c r="C130">
        <v>7</v>
      </c>
      <c r="D130">
        <v>1</v>
      </c>
      <c r="E130">
        <v>5</v>
      </c>
      <c r="F130">
        <f t="shared" si="1"/>
        <v>15</v>
      </c>
      <c r="G130" t="s">
        <v>139</v>
      </c>
    </row>
    <row r="131" spans="1:7" x14ac:dyDescent="0.3">
      <c r="A131">
        <v>130</v>
      </c>
      <c r="B131">
        <v>2</v>
      </c>
      <c r="C131">
        <v>4</v>
      </c>
      <c r="D131">
        <v>4</v>
      </c>
      <c r="E131">
        <v>5</v>
      </c>
      <c r="F131">
        <f t="shared" ref="F131:F155" si="2">SUM(B131:E131)</f>
        <v>15</v>
      </c>
      <c r="G131" t="s">
        <v>143</v>
      </c>
    </row>
    <row r="132" spans="1:7" x14ac:dyDescent="0.3">
      <c r="A132">
        <v>131</v>
      </c>
      <c r="B132">
        <v>3</v>
      </c>
      <c r="C132">
        <v>3</v>
      </c>
      <c r="D132">
        <v>4</v>
      </c>
      <c r="E132">
        <v>5</v>
      </c>
      <c r="F132">
        <f t="shared" si="2"/>
        <v>15</v>
      </c>
      <c r="G132" t="s">
        <v>146</v>
      </c>
    </row>
    <row r="133" spans="1:7" x14ac:dyDescent="0.3">
      <c r="A133">
        <v>132</v>
      </c>
      <c r="B133">
        <v>1</v>
      </c>
      <c r="C133">
        <v>2</v>
      </c>
      <c r="D133">
        <v>6</v>
      </c>
      <c r="E133">
        <v>6</v>
      </c>
      <c r="F133">
        <f t="shared" si="2"/>
        <v>15</v>
      </c>
      <c r="G133" t="s">
        <v>149</v>
      </c>
    </row>
    <row r="134" spans="1:7" x14ac:dyDescent="0.3">
      <c r="A134">
        <v>133</v>
      </c>
      <c r="B134">
        <v>1</v>
      </c>
      <c r="C134">
        <v>7</v>
      </c>
      <c r="D134">
        <v>5</v>
      </c>
      <c r="E134">
        <v>2</v>
      </c>
      <c r="F134">
        <f t="shared" si="2"/>
        <v>15</v>
      </c>
      <c r="G134" t="s">
        <v>155</v>
      </c>
    </row>
    <row r="135" spans="1:7" x14ac:dyDescent="0.3">
      <c r="A135">
        <v>134</v>
      </c>
      <c r="B135">
        <v>4</v>
      </c>
      <c r="C135">
        <v>6</v>
      </c>
      <c r="D135">
        <v>2</v>
      </c>
      <c r="E135">
        <v>3</v>
      </c>
      <c r="F135">
        <f t="shared" si="2"/>
        <v>15</v>
      </c>
      <c r="G135" t="s">
        <v>158</v>
      </c>
    </row>
    <row r="136" spans="1:7" x14ac:dyDescent="0.3">
      <c r="A136">
        <v>135</v>
      </c>
      <c r="B136">
        <v>6</v>
      </c>
      <c r="C136">
        <v>3</v>
      </c>
      <c r="D136">
        <v>3</v>
      </c>
      <c r="E136">
        <v>3</v>
      </c>
      <c r="F136">
        <f t="shared" si="2"/>
        <v>15</v>
      </c>
      <c r="G136" t="s">
        <v>161</v>
      </c>
    </row>
    <row r="137" spans="1:7" x14ac:dyDescent="0.3">
      <c r="A137">
        <v>136</v>
      </c>
      <c r="B137">
        <v>6</v>
      </c>
      <c r="C137">
        <v>4</v>
      </c>
      <c r="D137">
        <v>1</v>
      </c>
      <c r="E137">
        <v>4</v>
      </c>
      <c r="F137">
        <f t="shared" si="2"/>
        <v>15</v>
      </c>
      <c r="G137" t="s">
        <v>164</v>
      </c>
    </row>
    <row r="138" spans="1:7" x14ac:dyDescent="0.3">
      <c r="A138">
        <v>137</v>
      </c>
      <c r="B138">
        <v>3</v>
      </c>
      <c r="C138">
        <v>5</v>
      </c>
      <c r="D138">
        <v>3</v>
      </c>
      <c r="E138">
        <v>4</v>
      </c>
      <c r="F138">
        <f t="shared" si="2"/>
        <v>15</v>
      </c>
      <c r="G138" t="s">
        <v>167</v>
      </c>
    </row>
    <row r="139" spans="1:7" x14ac:dyDescent="0.3">
      <c r="A139">
        <v>138</v>
      </c>
      <c r="B139">
        <v>10</v>
      </c>
      <c r="C139">
        <v>0</v>
      </c>
      <c r="D139">
        <v>2</v>
      </c>
      <c r="E139">
        <v>3</v>
      </c>
      <c r="F139">
        <f t="shared" si="2"/>
        <v>15</v>
      </c>
      <c r="G139" t="s">
        <v>173</v>
      </c>
    </row>
    <row r="140" spans="1:7" x14ac:dyDescent="0.3">
      <c r="A140">
        <v>139</v>
      </c>
      <c r="B140">
        <v>7</v>
      </c>
      <c r="C140">
        <v>3</v>
      </c>
      <c r="D140">
        <v>0</v>
      </c>
      <c r="E140">
        <v>5</v>
      </c>
      <c r="F140">
        <f t="shared" si="2"/>
        <v>15</v>
      </c>
      <c r="G140" t="s">
        <v>176</v>
      </c>
    </row>
    <row r="141" spans="1:7" x14ac:dyDescent="0.3">
      <c r="A141">
        <v>140</v>
      </c>
      <c r="B141">
        <v>3</v>
      </c>
      <c r="C141">
        <v>4</v>
      </c>
      <c r="D141">
        <v>5</v>
      </c>
      <c r="E141">
        <v>3</v>
      </c>
      <c r="F141">
        <f t="shared" si="2"/>
        <v>15</v>
      </c>
      <c r="G141" t="s">
        <v>179</v>
      </c>
    </row>
    <row r="142" spans="1:7" x14ac:dyDescent="0.3">
      <c r="A142">
        <v>141</v>
      </c>
      <c r="B142">
        <v>1</v>
      </c>
      <c r="C142">
        <v>0</v>
      </c>
      <c r="D142">
        <v>9</v>
      </c>
      <c r="E142">
        <v>5</v>
      </c>
      <c r="F142">
        <f t="shared" si="2"/>
        <v>15</v>
      </c>
      <c r="G142" t="s">
        <v>182</v>
      </c>
    </row>
    <row r="143" spans="1:7" x14ac:dyDescent="0.3">
      <c r="A143">
        <v>142</v>
      </c>
      <c r="B143">
        <v>2</v>
      </c>
      <c r="C143">
        <v>1</v>
      </c>
      <c r="D143">
        <v>3</v>
      </c>
      <c r="E143">
        <v>9</v>
      </c>
      <c r="F143">
        <f t="shared" si="2"/>
        <v>15</v>
      </c>
      <c r="G143" t="s">
        <v>185</v>
      </c>
    </row>
    <row r="144" spans="1:7" x14ac:dyDescent="0.3">
      <c r="A144">
        <v>143</v>
      </c>
      <c r="B144">
        <v>1</v>
      </c>
      <c r="C144">
        <v>9</v>
      </c>
      <c r="D144">
        <v>1</v>
      </c>
      <c r="E144">
        <v>4</v>
      </c>
      <c r="F144">
        <f t="shared" si="2"/>
        <v>15</v>
      </c>
      <c r="G144" t="s">
        <v>188</v>
      </c>
    </row>
    <row r="145" spans="1:7" x14ac:dyDescent="0.3">
      <c r="A145">
        <v>144</v>
      </c>
      <c r="B145">
        <v>7</v>
      </c>
      <c r="C145">
        <v>1</v>
      </c>
      <c r="D145">
        <v>5</v>
      </c>
      <c r="E145">
        <v>2</v>
      </c>
      <c r="F145">
        <f t="shared" si="2"/>
        <v>15</v>
      </c>
      <c r="G145" t="s">
        <v>191</v>
      </c>
    </row>
    <row r="146" spans="1:7" x14ac:dyDescent="0.3">
      <c r="A146">
        <v>145</v>
      </c>
      <c r="B146">
        <v>8</v>
      </c>
      <c r="C146">
        <v>0</v>
      </c>
      <c r="D146">
        <v>3</v>
      </c>
      <c r="E146">
        <v>4</v>
      </c>
      <c r="F146">
        <f t="shared" si="2"/>
        <v>15</v>
      </c>
      <c r="G146" t="s">
        <v>194</v>
      </c>
    </row>
    <row r="147" spans="1:7" x14ac:dyDescent="0.3">
      <c r="A147">
        <v>146</v>
      </c>
      <c r="B147">
        <v>1</v>
      </c>
      <c r="C147">
        <v>9</v>
      </c>
      <c r="D147">
        <v>2</v>
      </c>
      <c r="E147">
        <v>3</v>
      </c>
      <c r="F147">
        <f t="shared" si="2"/>
        <v>15</v>
      </c>
      <c r="G147" t="s">
        <v>198</v>
      </c>
    </row>
    <row r="148" spans="1:7" x14ac:dyDescent="0.3">
      <c r="A148">
        <v>147</v>
      </c>
      <c r="B148">
        <v>1</v>
      </c>
      <c r="C148">
        <v>7</v>
      </c>
      <c r="D148">
        <v>6</v>
      </c>
      <c r="E148">
        <v>1</v>
      </c>
      <c r="F148">
        <f t="shared" si="2"/>
        <v>15</v>
      </c>
      <c r="G148" t="s">
        <v>201</v>
      </c>
    </row>
    <row r="149" spans="1:7" x14ac:dyDescent="0.3">
      <c r="A149">
        <v>148</v>
      </c>
      <c r="B149">
        <v>3</v>
      </c>
      <c r="C149">
        <v>6</v>
      </c>
      <c r="D149">
        <v>4</v>
      </c>
      <c r="E149">
        <v>2</v>
      </c>
      <c r="F149">
        <f t="shared" si="2"/>
        <v>15</v>
      </c>
      <c r="G149" t="s">
        <v>204</v>
      </c>
    </row>
    <row r="150" spans="1:7" x14ac:dyDescent="0.3">
      <c r="A150">
        <v>149</v>
      </c>
      <c r="B150">
        <v>4</v>
      </c>
      <c r="C150">
        <v>4</v>
      </c>
      <c r="D150">
        <v>4</v>
      </c>
      <c r="E150">
        <v>3</v>
      </c>
      <c r="F150">
        <f t="shared" si="2"/>
        <v>15</v>
      </c>
      <c r="G150" t="s">
        <v>207</v>
      </c>
    </row>
    <row r="151" spans="1:7" x14ac:dyDescent="0.3">
      <c r="A151" s="16">
        <v>150</v>
      </c>
      <c r="B151" s="16">
        <v>5</v>
      </c>
      <c r="C151" s="16">
        <v>3</v>
      </c>
      <c r="D151" s="16">
        <v>3</v>
      </c>
      <c r="E151" s="16">
        <v>4</v>
      </c>
      <c r="F151" s="16">
        <f t="shared" si="2"/>
        <v>15</v>
      </c>
      <c r="G151" t="s">
        <v>210</v>
      </c>
    </row>
    <row r="152" spans="1:7" x14ac:dyDescent="0.3">
      <c r="A152" t="s">
        <v>230</v>
      </c>
      <c r="B152" s="17">
        <f>AVERAGE(B2:B51)</f>
        <v>6.74</v>
      </c>
      <c r="C152" s="17">
        <f>AVERAGE(C2:C51)</f>
        <v>3.22</v>
      </c>
      <c r="D152" s="17">
        <f>AVERAGE(D2:D51)</f>
        <v>2.78</v>
      </c>
      <c r="E152" s="17">
        <f>AVERAGE(E2:E51)</f>
        <v>2.2599999999999998</v>
      </c>
      <c r="F152" s="25">
        <f t="shared" si="2"/>
        <v>15</v>
      </c>
      <c r="G152" t="s">
        <v>240</v>
      </c>
    </row>
    <row r="153" spans="1:7" x14ac:dyDescent="0.3">
      <c r="A153" t="s">
        <v>231</v>
      </c>
      <c r="B153" s="17">
        <f>AVERAGE(B52:B101)</f>
        <v>4.24</v>
      </c>
      <c r="C153" s="17">
        <f>AVERAGE(C52:C101)</f>
        <v>3.5</v>
      </c>
      <c r="D153" s="17">
        <f>AVERAGE(D52:D101)</f>
        <v>4.4800000000000004</v>
      </c>
      <c r="E153" s="17">
        <f>AVERAGE(E52:E101)</f>
        <v>2.78</v>
      </c>
      <c r="F153" s="25">
        <f t="shared" si="2"/>
        <v>15</v>
      </c>
      <c r="G153" t="s">
        <v>241</v>
      </c>
    </row>
    <row r="154" spans="1:7" x14ac:dyDescent="0.3">
      <c r="A154" t="s">
        <v>232</v>
      </c>
      <c r="B154" s="17">
        <f>AVERAGE(B102:B151)</f>
        <v>4.5999999999999996</v>
      </c>
      <c r="C154" s="17">
        <f>AVERAGE(C102:C151)</f>
        <v>3.54</v>
      </c>
      <c r="D154" s="17">
        <f>AVERAGE(D102:D151)</f>
        <v>3.3</v>
      </c>
      <c r="E154" s="17">
        <f>AVERAGE(E102:E151)</f>
        <v>3.56</v>
      </c>
      <c r="F154" s="25">
        <f t="shared" si="2"/>
        <v>15.000000000000002</v>
      </c>
      <c r="G154" t="s">
        <v>242</v>
      </c>
    </row>
    <row r="155" spans="1:7" x14ac:dyDescent="0.3">
      <c r="A155" t="s">
        <v>233</v>
      </c>
      <c r="B155" s="17">
        <f>AVERAGE(B152:B154)</f>
        <v>5.1933333333333334</v>
      </c>
      <c r="C155" s="17">
        <f>AVERAGE(C152:C154)</f>
        <v>3.4200000000000004</v>
      </c>
      <c r="D155" s="17">
        <f>AVERAGE(D152:D154)</f>
        <v>3.5199999999999996</v>
      </c>
      <c r="E155" s="17">
        <f>AVERAGE(E152:E154)</f>
        <v>2.8666666666666667</v>
      </c>
      <c r="F155" s="25">
        <f t="shared" si="2"/>
        <v>15</v>
      </c>
      <c r="G155" t="s">
        <v>243</v>
      </c>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796E0-E8FF-42CE-B74B-4E0028940206}">
  <dimension ref="A1:M15"/>
  <sheetViews>
    <sheetView tabSelected="1" workbookViewId="0">
      <selection activeCell="H22" sqref="H22"/>
    </sheetView>
  </sheetViews>
  <sheetFormatPr defaultRowHeight="14.4" x14ac:dyDescent="0.3"/>
  <cols>
    <col min="1" max="1" width="18.21875" bestFit="1" customWidth="1"/>
    <col min="2" max="12" width="5.109375" customWidth="1"/>
    <col min="13" max="13" width="9.6640625" bestFit="1" customWidth="1"/>
  </cols>
  <sheetData>
    <row r="1" spans="1:13" x14ac:dyDescent="0.3">
      <c r="A1" s="24" t="s">
        <v>254</v>
      </c>
      <c r="B1" s="24"/>
      <c r="C1" s="24"/>
      <c r="D1" s="24"/>
      <c r="E1" s="24"/>
      <c r="F1" s="24"/>
      <c r="G1" s="24"/>
      <c r="H1" s="24"/>
      <c r="I1" s="24"/>
      <c r="J1" s="24"/>
      <c r="K1" s="24"/>
      <c r="L1" s="24"/>
      <c r="M1" s="24"/>
    </row>
    <row r="2" spans="1:13" x14ac:dyDescent="0.3">
      <c r="A2" t="s">
        <v>255</v>
      </c>
      <c r="B2" s="18">
        <v>1</v>
      </c>
      <c r="C2" s="18">
        <v>2</v>
      </c>
      <c r="D2" s="18">
        <v>3</v>
      </c>
      <c r="E2" s="18">
        <v>4</v>
      </c>
      <c r="F2" s="18">
        <v>5</v>
      </c>
      <c r="G2" s="18">
        <v>6</v>
      </c>
      <c r="H2" s="18">
        <v>7</v>
      </c>
      <c r="I2" s="18">
        <v>8</v>
      </c>
      <c r="J2" s="18">
        <v>9</v>
      </c>
      <c r="K2" s="18">
        <v>10</v>
      </c>
      <c r="L2" s="18" t="s">
        <v>246</v>
      </c>
      <c r="M2" s="18" t="s">
        <v>247</v>
      </c>
    </row>
    <row r="3" spans="1:13" x14ac:dyDescent="0.3">
      <c r="A3" t="s">
        <v>248</v>
      </c>
      <c r="B3" s="18">
        <v>2</v>
      </c>
      <c r="C3" s="18">
        <v>0</v>
      </c>
      <c r="D3" s="18">
        <v>1</v>
      </c>
      <c r="E3" s="18">
        <v>1</v>
      </c>
      <c r="F3" s="18">
        <v>0</v>
      </c>
      <c r="G3" s="18">
        <v>0</v>
      </c>
      <c r="H3" s="18">
        <v>1</v>
      </c>
      <c r="I3" s="18">
        <v>0</v>
      </c>
      <c r="J3" s="18">
        <v>0</v>
      </c>
      <c r="K3" s="18">
        <v>0</v>
      </c>
      <c r="L3" s="18">
        <v>10</v>
      </c>
      <c r="M3" s="18">
        <v>41</v>
      </c>
    </row>
    <row r="4" spans="1:13" x14ac:dyDescent="0.3">
      <c r="A4" t="s">
        <v>249</v>
      </c>
      <c r="B4" s="18">
        <v>2</v>
      </c>
      <c r="C4" s="18">
        <v>0</v>
      </c>
      <c r="D4" s="18">
        <v>1</v>
      </c>
      <c r="E4" s="18">
        <v>1</v>
      </c>
      <c r="F4" s="18">
        <v>0</v>
      </c>
      <c r="G4" s="18">
        <v>1</v>
      </c>
      <c r="H4" s="18">
        <v>0</v>
      </c>
      <c r="I4" s="18">
        <v>0</v>
      </c>
      <c r="J4" s="18">
        <v>0</v>
      </c>
      <c r="K4" s="18">
        <v>0</v>
      </c>
      <c r="L4" s="18">
        <v>8</v>
      </c>
      <c r="M4" s="18">
        <v>43</v>
      </c>
    </row>
    <row r="5" spans="1:13" x14ac:dyDescent="0.3">
      <c r="A5" t="s">
        <v>250</v>
      </c>
      <c r="B5" s="18">
        <v>1</v>
      </c>
      <c r="C5" s="18">
        <v>1</v>
      </c>
      <c r="D5" s="18">
        <v>2</v>
      </c>
      <c r="E5" s="18">
        <v>0</v>
      </c>
      <c r="F5" s="18">
        <v>0</v>
      </c>
      <c r="G5" s="18">
        <v>0</v>
      </c>
      <c r="H5" s="18">
        <v>0</v>
      </c>
      <c r="I5" s="18">
        <v>0</v>
      </c>
      <c r="J5" s="18">
        <v>0</v>
      </c>
      <c r="K5" s="18">
        <v>0</v>
      </c>
      <c r="L5" s="18">
        <v>10</v>
      </c>
      <c r="M5" s="18">
        <v>42</v>
      </c>
    </row>
    <row r="6" spans="1:13" x14ac:dyDescent="0.3">
      <c r="A6" t="s">
        <v>251</v>
      </c>
      <c r="B6" s="18">
        <v>1</v>
      </c>
      <c r="C6" s="18">
        <v>0</v>
      </c>
      <c r="D6" s="18">
        <v>0</v>
      </c>
      <c r="E6" s="18">
        <v>1</v>
      </c>
      <c r="F6" s="18">
        <v>0</v>
      </c>
      <c r="G6" s="18">
        <v>0</v>
      </c>
      <c r="H6" s="18">
        <v>1</v>
      </c>
      <c r="I6" s="18">
        <v>0</v>
      </c>
      <c r="J6" s="18">
        <v>0</v>
      </c>
      <c r="K6" s="18">
        <v>0</v>
      </c>
      <c r="L6" s="18">
        <v>6</v>
      </c>
      <c r="M6" s="18">
        <v>47</v>
      </c>
    </row>
    <row r="7" spans="1:13" x14ac:dyDescent="0.3">
      <c r="A7" t="s">
        <v>252</v>
      </c>
      <c r="B7" s="18">
        <v>0</v>
      </c>
      <c r="C7" s="18">
        <v>0</v>
      </c>
      <c r="D7" s="18">
        <v>0</v>
      </c>
      <c r="E7" s="18">
        <v>0</v>
      </c>
      <c r="F7" s="18">
        <v>0</v>
      </c>
      <c r="G7" s="18">
        <v>0</v>
      </c>
      <c r="H7" s="18">
        <v>0</v>
      </c>
      <c r="I7" s="18">
        <v>0</v>
      </c>
      <c r="J7" s="18">
        <v>0</v>
      </c>
      <c r="K7" s="18">
        <v>1</v>
      </c>
      <c r="L7" s="18">
        <v>10</v>
      </c>
      <c r="M7" s="18">
        <v>45</v>
      </c>
    </row>
    <row r="8" spans="1:13" x14ac:dyDescent="0.3">
      <c r="B8" s="18"/>
      <c r="C8" s="18"/>
      <c r="D8" s="18"/>
      <c r="E8" s="18"/>
      <c r="F8" s="18"/>
      <c r="G8" s="18"/>
      <c r="H8" s="18"/>
      <c r="I8" s="18"/>
      <c r="J8" s="18"/>
      <c r="K8" s="18"/>
      <c r="L8" s="18"/>
      <c r="M8" s="18"/>
    </row>
    <row r="9" spans="1:13" x14ac:dyDescent="0.3">
      <c r="A9" s="24" t="s">
        <v>253</v>
      </c>
      <c r="B9" s="24"/>
      <c r="C9" s="24"/>
      <c r="D9" s="24"/>
      <c r="E9" s="24"/>
      <c r="F9" s="24"/>
      <c r="G9" s="24"/>
      <c r="H9" s="24"/>
      <c r="I9" s="24"/>
      <c r="J9" s="24"/>
      <c r="K9" s="24"/>
      <c r="L9" s="24"/>
      <c r="M9" s="24"/>
    </row>
    <row r="10" spans="1:13" x14ac:dyDescent="0.3">
      <c r="A10" t="s">
        <v>255</v>
      </c>
      <c r="B10" s="18">
        <v>1</v>
      </c>
      <c r="C10" s="18">
        <v>2</v>
      </c>
      <c r="D10" s="18">
        <v>3</v>
      </c>
      <c r="E10" s="18">
        <v>4</v>
      </c>
      <c r="F10" s="18">
        <v>5</v>
      </c>
      <c r="G10" s="18">
        <v>6</v>
      </c>
      <c r="H10" s="18">
        <v>7</v>
      </c>
      <c r="I10" s="18">
        <v>8</v>
      </c>
      <c r="J10" s="18">
        <v>9</v>
      </c>
      <c r="K10" s="18">
        <v>10</v>
      </c>
      <c r="L10" s="18" t="s">
        <v>246</v>
      </c>
      <c r="M10" s="18" t="s">
        <v>247</v>
      </c>
    </row>
    <row r="11" spans="1:13" x14ac:dyDescent="0.3">
      <c r="A11" t="s">
        <v>248</v>
      </c>
      <c r="B11" s="18">
        <v>26</v>
      </c>
      <c r="C11" s="18">
        <v>5</v>
      </c>
      <c r="D11" s="18">
        <v>2</v>
      </c>
      <c r="E11" s="18">
        <v>0</v>
      </c>
      <c r="F11" s="18">
        <v>0</v>
      </c>
      <c r="G11" s="18">
        <v>0</v>
      </c>
      <c r="H11" s="18">
        <v>1</v>
      </c>
      <c r="I11" s="18">
        <v>0</v>
      </c>
      <c r="J11" s="18">
        <v>0</v>
      </c>
      <c r="K11" s="18">
        <v>0</v>
      </c>
      <c r="L11" s="18">
        <v>6</v>
      </c>
      <c r="M11" s="18">
        <v>16</v>
      </c>
    </row>
    <row r="12" spans="1:13" x14ac:dyDescent="0.3">
      <c r="A12" t="s">
        <v>249</v>
      </c>
      <c r="B12" s="18">
        <v>26</v>
      </c>
      <c r="C12" s="18">
        <v>5</v>
      </c>
      <c r="D12" s="18">
        <v>2</v>
      </c>
      <c r="E12" s="18">
        <v>0</v>
      </c>
      <c r="F12" s="18">
        <v>0</v>
      </c>
      <c r="G12" s="18">
        <v>0</v>
      </c>
      <c r="H12" s="18">
        <v>1</v>
      </c>
      <c r="I12" s="18">
        <v>0</v>
      </c>
      <c r="J12" s="18">
        <v>0</v>
      </c>
      <c r="K12" s="18">
        <v>1</v>
      </c>
      <c r="L12" s="18">
        <v>4</v>
      </c>
      <c r="M12" s="18">
        <v>17</v>
      </c>
    </row>
    <row r="13" spans="1:13" x14ac:dyDescent="0.3">
      <c r="A13" t="s">
        <v>250</v>
      </c>
      <c r="B13" s="18">
        <v>24</v>
      </c>
      <c r="C13" s="18">
        <v>6</v>
      </c>
      <c r="D13" s="18">
        <v>0</v>
      </c>
      <c r="E13" s="18">
        <v>1</v>
      </c>
      <c r="F13" s="18">
        <v>3</v>
      </c>
      <c r="G13" s="18">
        <v>0</v>
      </c>
      <c r="H13" s="18">
        <v>1</v>
      </c>
      <c r="I13" s="18">
        <v>0</v>
      </c>
      <c r="J13" s="18">
        <v>0</v>
      </c>
      <c r="K13" s="18">
        <v>1</v>
      </c>
      <c r="L13" s="18">
        <v>3</v>
      </c>
      <c r="M13" s="18">
        <v>17</v>
      </c>
    </row>
    <row r="14" spans="1:13" x14ac:dyDescent="0.3">
      <c r="A14" t="s">
        <v>251</v>
      </c>
      <c r="B14" s="18">
        <v>24</v>
      </c>
      <c r="C14" s="18">
        <v>4</v>
      </c>
      <c r="D14" s="18">
        <v>0</v>
      </c>
      <c r="E14" s="18">
        <v>0</v>
      </c>
      <c r="F14" s="18">
        <v>0</v>
      </c>
      <c r="G14" s="18">
        <v>0</v>
      </c>
      <c r="H14" s="18">
        <v>1</v>
      </c>
      <c r="I14" s="18">
        <v>1</v>
      </c>
      <c r="J14" s="18">
        <v>0</v>
      </c>
      <c r="K14" s="18">
        <v>0</v>
      </c>
      <c r="L14" s="18">
        <v>2</v>
      </c>
      <c r="M14" s="18">
        <v>24</v>
      </c>
    </row>
    <row r="15" spans="1:13" x14ac:dyDescent="0.3">
      <c r="A15" t="s">
        <v>252</v>
      </c>
      <c r="B15" s="18">
        <v>5</v>
      </c>
      <c r="C15" s="18">
        <v>0</v>
      </c>
      <c r="D15" s="18">
        <v>1</v>
      </c>
      <c r="E15" s="18">
        <v>1</v>
      </c>
      <c r="F15" s="18">
        <v>1</v>
      </c>
      <c r="G15" s="18">
        <v>0</v>
      </c>
      <c r="H15" s="18">
        <v>1</v>
      </c>
      <c r="I15" s="18">
        <v>0</v>
      </c>
      <c r="J15" s="18">
        <v>0</v>
      </c>
      <c r="K15" s="18">
        <v>2</v>
      </c>
      <c r="L15" s="18">
        <v>22</v>
      </c>
      <c r="M15" s="18">
        <v>23</v>
      </c>
    </row>
  </sheetData>
  <mergeCells count="2">
    <mergeCell ref="A1:M1"/>
    <mergeCell ref="A9:M9"/>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5E5BA-A971-4136-AE97-C76E85388C7E}">
  <dimension ref="A1:N110"/>
  <sheetViews>
    <sheetView topLeftCell="A57" zoomScale="70" zoomScaleNormal="70" workbookViewId="0">
      <selection activeCell="AB102" sqref="AB102"/>
    </sheetView>
  </sheetViews>
  <sheetFormatPr defaultRowHeight="14.4" x14ac:dyDescent="0.3"/>
  <cols>
    <col min="1" max="8" width="14.5546875" customWidth="1"/>
    <col min="9" max="14" width="13.6640625" customWidth="1"/>
  </cols>
  <sheetData>
    <row r="1" spans="1:14" x14ac:dyDescent="0.3">
      <c r="A1" t="s">
        <v>234</v>
      </c>
      <c r="B1" t="s">
        <v>257</v>
      </c>
      <c r="C1" t="s">
        <v>258</v>
      </c>
      <c r="D1" t="s">
        <v>252</v>
      </c>
      <c r="E1" t="s">
        <v>259</v>
      </c>
      <c r="F1" t="s">
        <v>260</v>
      </c>
      <c r="G1" t="s">
        <v>250</v>
      </c>
      <c r="H1" t="s">
        <v>261</v>
      </c>
      <c r="I1" t="s">
        <v>257</v>
      </c>
      <c r="J1" t="s">
        <v>258</v>
      </c>
      <c r="K1" t="s">
        <v>252</v>
      </c>
      <c r="L1" t="s">
        <v>259</v>
      </c>
      <c r="M1" t="s">
        <v>260</v>
      </c>
      <c r="N1" t="s">
        <v>250</v>
      </c>
    </row>
    <row r="2" spans="1:14" x14ac:dyDescent="0.3">
      <c r="A2">
        <v>1</v>
      </c>
      <c r="B2">
        <v>1</v>
      </c>
      <c r="C2">
        <v>15</v>
      </c>
      <c r="D2">
        <v>16</v>
      </c>
      <c r="E2">
        <v>13</v>
      </c>
      <c r="F2">
        <v>17</v>
      </c>
      <c r="G2">
        <v>18</v>
      </c>
      <c r="H2">
        <v>20</v>
      </c>
      <c r="I2" s="20">
        <f>B2/$H2</f>
        <v>0.05</v>
      </c>
      <c r="J2" s="20">
        <f t="shared" ref="J2:N2" si="0">C2/$H2</f>
        <v>0.75</v>
      </c>
      <c r="K2" s="20">
        <f t="shared" si="0"/>
        <v>0.8</v>
      </c>
      <c r="L2" s="20">
        <f t="shared" si="0"/>
        <v>0.65</v>
      </c>
      <c r="M2" s="20">
        <f t="shared" si="0"/>
        <v>0.85</v>
      </c>
      <c r="N2" s="20">
        <f t="shared" si="0"/>
        <v>0.9</v>
      </c>
    </row>
    <row r="3" spans="1:14" x14ac:dyDescent="0.3">
      <c r="A3">
        <v>2</v>
      </c>
      <c r="B3">
        <v>6</v>
      </c>
      <c r="C3">
        <v>1</v>
      </c>
      <c r="D3">
        <v>5</v>
      </c>
      <c r="E3">
        <v>16</v>
      </c>
      <c r="F3">
        <v>16</v>
      </c>
      <c r="G3">
        <v>16</v>
      </c>
      <c r="H3">
        <v>17</v>
      </c>
      <c r="I3" s="20">
        <f t="shared" ref="I3:I66" si="1">B3/$H3</f>
        <v>0.35294117647058826</v>
      </c>
      <c r="J3" s="20">
        <f t="shared" ref="J3:J66" si="2">C3/$H3</f>
        <v>5.8823529411764705E-2</v>
      </c>
      <c r="K3" s="20">
        <f t="shared" ref="K3:K66" si="3">D3/$H3</f>
        <v>0.29411764705882354</v>
      </c>
      <c r="L3" s="20">
        <f t="shared" ref="L3:L66" si="4">E3/$H3</f>
        <v>0.94117647058823528</v>
      </c>
      <c r="M3" s="20">
        <f t="shared" ref="M3:M66" si="5">F3/$H3</f>
        <v>0.94117647058823528</v>
      </c>
      <c r="N3" s="20">
        <f t="shared" ref="N3:N66" si="6">G3/$H3</f>
        <v>0.94117647058823528</v>
      </c>
    </row>
    <row r="4" spans="1:14" x14ac:dyDescent="0.3">
      <c r="A4">
        <v>3</v>
      </c>
      <c r="B4">
        <v>1</v>
      </c>
      <c r="C4">
        <v>6</v>
      </c>
      <c r="D4">
        <v>6</v>
      </c>
      <c r="E4">
        <v>7</v>
      </c>
      <c r="F4">
        <v>8</v>
      </c>
      <c r="G4">
        <v>16</v>
      </c>
      <c r="H4">
        <v>20</v>
      </c>
      <c r="I4" s="20">
        <f t="shared" si="1"/>
        <v>0.05</v>
      </c>
      <c r="J4" s="20">
        <f t="shared" si="2"/>
        <v>0.3</v>
      </c>
      <c r="K4" s="20">
        <f t="shared" si="3"/>
        <v>0.3</v>
      </c>
      <c r="L4" s="20">
        <f t="shared" si="4"/>
        <v>0.35</v>
      </c>
      <c r="M4" s="20">
        <f t="shared" si="5"/>
        <v>0.4</v>
      </c>
      <c r="N4" s="20">
        <f t="shared" si="6"/>
        <v>0.8</v>
      </c>
    </row>
    <row r="5" spans="1:14" x14ac:dyDescent="0.3">
      <c r="A5">
        <v>4</v>
      </c>
      <c r="B5">
        <v>3</v>
      </c>
      <c r="C5">
        <v>6</v>
      </c>
      <c r="D5">
        <v>7</v>
      </c>
      <c r="E5">
        <v>20</v>
      </c>
      <c r="F5">
        <v>20</v>
      </c>
      <c r="G5">
        <v>20</v>
      </c>
      <c r="H5">
        <v>20</v>
      </c>
      <c r="I5" s="20">
        <f t="shared" si="1"/>
        <v>0.15</v>
      </c>
      <c r="J5" s="20">
        <f t="shared" si="2"/>
        <v>0.3</v>
      </c>
      <c r="K5" s="20">
        <f t="shared" si="3"/>
        <v>0.35</v>
      </c>
      <c r="L5" s="20">
        <f t="shared" si="4"/>
        <v>1</v>
      </c>
      <c r="M5" s="20">
        <f t="shared" si="5"/>
        <v>1</v>
      </c>
      <c r="N5" s="20">
        <f t="shared" si="6"/>
        <v>1</v>
      </c>
    </row>
    <row r="6" spans="1:14" x14ac:dyDescent="0.3">
      <c r="A6">
        <v>5</v>
      </c>
      <c r="B6">
        <v>3</v>
      </c>
      <c r="C6">
        <v>11</v>
      </c>
      <c r="D6">
        <v>12</v>
      </c>
      <c r="E6">
        <v>20</v>
      </c>
      <c r="F6">
        <v>20</v>
      </c>
      <c r="G6">
        <v>20</v>
      </c>
      <c r="H6">
        <v>20</v>
      </c>
      <c r="I6" s="20">
        <f t="shared" si="1"/>
        <v>0.15</v>
      </c>
      <c r="J6" s="20">
        <f t="shared" si="2"/>
        <v>0.55000000000000004</v>
      </c>
      <c r="K6" s="20">
        <f t="shared" si="3"/>
        <v>0.6</v>
      </c>
      <c r="L6" s="20">
        <f t="shared" si="4"/>
        <v>1</v>
      </c>
      <c r="M6" s="20">
        <f t="shared" si="5"/>
        <v>1</v>
      </c>
      <c r="N6" s="20">
        <f t="shared" si="6"/>
        <v>1</v>
      </c>
    </row>
    <row r="7" spans="1:14" x14ac:dyDescent="0.3">
      <c r="A7">
        <v>6</v>
      </c>
      <c r="B7">
        <v>4</v>
      </c>
      <c r="C7">
        <v>9</v>
      </c>
      <c r="D7">
        <v>13</v>
      </c>
      <c r="E7">
        <v>13</v>
      </c>
      <c r="F7">
        <v>14</v>
      </c>
      <c r="G7">
        <v>14</v>
      </c>
      <c r="H7">
        <v>20</v>
      </c>
      <c r="I7" s="20">
        <f t="shared" si="1"/>
        <v>0.2</v>
      </c>
      <c r="J7" s="20">
        <f t="shared" si="2"/>
        <v>0.45</v>
      </c>
      <c r="K7" s="20">
        <f t="shared" si="3"/>
        <v>0.65</v>
      </c>
      <c r="L7" s="20">
        <f t="shared" si="4"/>
        <v>0.65</v>
      </c>
      <c r="M7" s="20">
        <f t="shared" si="5"/>
        <v>0.7</v>
      </c>
      <c r="N7" s="20">
        <f t="shared" si="6"/>
        <v>0.7</v>
      </c>
    </row>
    <row r="8" spans="1:14" x14ac:dyDescent="0.3">
      <c r="A8">
        <v>7</v>
      </c>
      <c r="B8">
        <v>5</v>
      </c>
      <c r="C8">
        <v>13</v>
      </c>
      <c r="D8">
        <v>14</v>
      </c>
      <c r="E8">
        <v>20</v>
      </c>
      <c r="F8">
        <v>20</v>
      </c>
      <c r="G8">
        <v>20</v>
      </c>
      <c r="H8">
        <v>20</v>
      </c>
      <c r="I8" s="20">
        <f t="shared" si="1"/>
        <v>0.25</v>
      </c>
      <c r="J8" s="20">
        <f t="shared" si="2"/>
        <v>0.65</v>
      </c>
      <c r="K8" s="20">
        <f t="shared" si="3"/>
        <v>0.7</v>
      </c>
      <c r="L8" s="20">
        <f t="shared" si="4"/>
        <v>1</v>
      </c>
      <c r="M8" s="20">
        <f t="shared" si="5"/>
        <v>1</v>
      </c>
      <c r="N8" s="20">
        <f t="shared" si="6"/>
        <v>1</v>
      </c>
    </row>
    <row r="9" spans="1:14" x14ac:dyDescent="0.3">
      <c r="A9">
        <v>8</v>
      </c>
      <c r="B9">
        <v>0</v>
      </c>
      <c r="C9">
        <v>3</v>
      </c>
      <c r="D9">
        <v>5</v>
      </c>
      <c r="E9">
        <v>11</v>
      </c>
      <c r="F9">
        <v>11</v>
      </c>
      <c r="G9">
        <v>16</v>
      </c>
      <c r="H9">
        <v>20</v>
      </c>
      <c r="I9" s="20">
        <f t="shared" si="1"/>
        <v>0</v>
      </c>
      <c r="J9" s="20">
        <f t="shared" si="2"/>
        <v>0.15</v>
      </c>
      <c r="K9" s="20">
        <f t="shared" si="3"/>
        <v>0.25</v>
      </c>
      <c r="L9" s="20">
        <f t="shared" si="4"/>
        <v>0.55000000000000004</v>
      </c>
      <c r="M9" s="20">
        <f t="shared" si="5"/>
        <v>0.55000000000000004</v>
      </c>
      <c r="N9" s="20">
        <f t="shared" si="6"/>
        <v>0.8</v>
      </c>
    </row>
    <row r="10" spans="1:14" x14ac:dyDescent="0.3">
      <c r="A10">
        <v>9</v>
      </c>
      <c r="B10">
        <v>2</v>
      </c>
      <c r="C10">
        <v>3</v>
      </c>
      <c r="D10">
        <v>5</v>
      </c>
      <c r="E10">
        <v>9</v>
      </c>
      <c r="F10">
        <v>9</v>
      </c>
      <c r="G10">
        <v>14</v>
      </c>
      <c r="H10">
        <v>20</v>
      </c>
      <c r="I10" s="20">
        <f t="shared" si="1"/>
        <v>0.1</v>
      </c>
      <c r="J10" s="20">
        <f t="shared" si="2"/>
        <v>0.15</v>
      </c>
      <c r="K10" s="20">
        <f t="shared" si="3"/>
        <v>0.25</v>
      </c>
      <c r="L10" s="20">
        <f t="shared" si="4"/>
        <v>0.45</v>
      </c>
      <c r="M10" s="20">
        <f t="shared" si="5"/>
        <v>0.45</v>
      </c>
      <c r="N10" s="20">
        <f t="shared" si="6"/>
        <v>0.7</v>
      </c>
    </row>
    <row r="11" spans="1:14" x14ac:dyDescent="0.3">
      <c r="A11">
        <v>10</v>
      </c>
      <c r="B11">
        <v>10</v>
      </c>
      <c r="C11">
        <v>11</v>
      </c>
      <c r="D11">
        <v>13</v>
      </c>
      <c r="E11">
        <v>16</v>
      </c>
      <c r="F11">
        <v>18</v>
      </c>
      <c r="G11">
        <v>16</v>
      </c>
      <c r="H11">
        <v>20</v>
      </c>
      <c r="I11" s="20">
        <f t="shared" si="1"/>
        <v>0.5</v>
      </c>
      <c r="J11" s="20">
        <f t="shared" si="2"/>
        <v>0.55000000000000004</v>
      </c>
      <c r="K11" s="20">
        <f t="shared" si="3"/>
        <v>0.65</v>
      </c>
      <c r="L11" s="20">
        <f t="shared" si="4"/>
        <v>0.8</v>
      </c>
      <c r="M11" s="20">
        <f t="shared" si="5"/>
        <v>0.9</v>
      </c>
      <c r="N11" s="20">
        <f t="shared" si="6"/>
        <v>0.8</v>
      </c>
    </row>
    <row r="12" spans="1:14" x14ac:dyDescent="0.3">
      <c r="A12">
        <v>11</v>
      </c>
      <c r="B12">
        <v>4</v>
      </c>
      <c r="C12">
        <v>5</v>
      </c>
      <c r="D12">
        <v>7</v>
      </c>
      <c r="E12">
        <v>19</v>
      </c>
      <c r="F12">
        <v>19</v>
      </c>
      <c r="G12">
        <v>19</v>
      </c>
      <c r="H12">
        <v>20</v>
      </c>
      <c r="I12" s="20">
        <f t="shared" si="1"/>
        <v>0.2</v>
      </c>
      <c r="J12" s="20">
        <f t="shared" si="2"/>
        <v>0.25</v>
      </c>
      <c r="K12" s="20">
        <f t="shared" si="3"/>
        <v>0.35</v>
      </c>
      <c r="L12" s="20">
        <f t="shared" si="4"/>
        <v>0.95</v>
      </c>
      <c r="M12" s="20">
        <f t="shared" si="5"/>
        <v>0.95</v>
      </c>
      <c r="N12" s="20">
        <f t="shared" si="6"/>
        <v>0.95</v>
      </c>
    </row>
    <row r="13" spans="1:14" x14ac:dyDescent="0.3">
      <c r="A13">
        <v>12</v>
      </c>
      <c r="B13">
        <v>10</v>
      </c>
      <c r="C13">
        <v>12</v>
      </c>
      <c r="D13">
        <v>12</v>
      </c>
      <c r="E13">
        <v>13</v>
      </c>
      <c r="F13">
        <v>13</v>
      </c>
      <c r="G13">
        <v>13</v>
      </c>
      <c r="H13">
        <v>13</v>
      </c>
      <c r="I13" s="20">
        <f t="shared" si="1"/>
        <v>0.76923076923076927</v>
      </c>
      <c r="J13" s="20">
        <f t="shared" si="2"/>
        <v>0.92307692307692313</v>
      </c>
      <c r="K13" s="20">
        <f t="shared" si="3"/>
        <v>0.92307692307692313</v>
      </c>
      <c r="L13" s="20">
        <f t="shared" si="4"/>
        <v>1</v>
      </c>
      <c r="M13" s="20">
        <f t="shared" si="5"/>
        <v>1</v>
      </c>
      <c r="N13" s="20">
        <f t="shared" si="6"/>
        <v>1</v>
      </c>
    </row>
    <row r="14" spans="1:14" x14ac:dyDescent="0.3">
      <c r="A14">
        <v>13</v>
      </c>
      <c r="B14">
        <v>8</v>
      </c>
      <c r="C14">
        <v>6</v>
      </c>
      <c r="D14">
        <v>6</v>
      </c>
      <c r="E14">
        <v>8</v>
      </c>
      <c r="F14">
        <v>8</v>
      </c>
      <c r="G14">
        <v>8</v>
      </c>
      <c r="H14">
        <v>8</v>
      </c>
      <c r="I14" s="20">
        <f t="shared" si="1"/>
        <v>1</v>
      </c>
      <c r="J14" s="20">
        <f t="shared" si="2"/>
        <v>0.75</v>
      </c>
      <c r="K14" s="20">
        <f t="shared" si="3"/>
        <v>0.75</v>
      </c>
      <c r="L14" s="20">
        <f t="shared" si="4"/>
        <v>1</v>
      </c>
      <c r="M14" s="20">
        <f t="shared" si="5"/>
        <v>1</v>
      </c>
      <c r="N14" s="20">
        <f t="shared" si="6"/>
        <v>1</v>
      </c>
    </row>
    <row r="15" spans="1:14" x14ac:dyDescent="0.3">
      <c r="A15">
        <v>14</v>
      </c>
      <c r="B15">
        <v>5</v>
      </c>
      <c r="C15">
        <v>8</v>
      </c>
      <c r="D15">
        <v>11</v>
      </c>
      <c r="E15">
        <v>20</v>
      </c>
      <c r="F15">
        <v>20</v>
      </c>
      <c r="G15">
        <v>20</v>
      </c>
      <c r="H15">
        <v>20</v>
      </c>
      <c r="I15" s="20">
        <f t="shared" si="1"/>
        <v>0.25</v>
      </c>
      <c r="J15" s="20">
        <f t="shared" si="2"/>
        <v>0.4</v>
      </c>
      <c r="K15" s="20">
        <f t="shared" si="3"/>
        <v>0.55000000000000004</v>
      </c>
      <c r="L15" s="20">
        <f t="shared" si="4"/>
        <v>1</v>
      </c>
      <c r="M15" s="20">
        <f t="shared" si="5"/>
        <v>1</v>
      </c>
      <c r="N15" s="20">
        <f t="shared" si="6"/>
        <v>1</v>
      </c>
    </row>
    <row r="16" spans="1:14" x14ac:dyDescent="0.3">
      <c r="A16">
        <v>15</v>
      </c>
      <c r="B16">
        <v>6</v>
      </c>
      <c r="C16">
        <v>2</v>
      </c>
      <c r="D16">
        <v>10</v>
      </c>
      <c r="E16">
        <v>11</v>
      </c>
      <c r="F16">
        <v>12</v>
      </c>
      <c r="G16">
        <v>18</v>
      </c>
      <c r="H16">
        <v>20</v>
      </c>
      <c r="I16" s="20">
        <f t="shared" si="1"/>
        <v>0.3</v>
      </c>
      <c r="J16" s="20">
        <f t="shared" si="2"/>
        <v>0.1</v>
      </c>
      <c r="K16" s="20">
        <f t="shared" si="3"/>
        <v>0.5</v>
      </c>
      <c r="L16" s="20">
        <f t="shared" si="4"/>
        <v>0.55000000000000004</v>
      </c>
      <c r="M16" s="20">
        <f t="shared" si="5"/>
        <v>0.6</v>
      </c>
      <c r="N16" s="20">
        <f t="shared" si="6"/>
        <v>0.9</v>
      </c>
    </row>
    <row r="17" spans="1:14" x14ac:dyDescent="0.3">
      <c r="A17">
        <v>16</v>
      </c>
      <c r="B17">
        <v>6</v>
      </c>
      <c r="C17">
        <v>1</v>
      </c>
      <c r="D17">
        <v>2</v>
      </c>
      <c r="E17">
        <v>17</v>
      </c>
      <c r="F17">
        <v>17</v>
      </c>
      <c r="G17">
        <v>17</v>
      </c>
      <c r="H17">
        <v>20</v>
      </c>
      <c r="I17" s="20">
        <f t="shared" si="1"/>
        <v>0.3</v>
      </c>
      <c r="J17" s="20">
        <f t="shared" si="2"/>
        <v>0.05</v>
      </c>
      <c r="K17" s="20">
        <f t="shared" si="3"/>
        <v>0.1</v>
      </c>
      <c r="L17" s="20">
        <f t="shared" si="4"/>
        <v>0.85</v>
      </c>
      <c r="M17" s="20">
        <f t="shared" si="5"/>
        <v>0.85</v>
      </c>
      <c r="N17" s="20">
        <f t="shared" si="6"/>
        <v>0.85</v>
      </c>
    </row>
    <row r="18" spans="1:14" x14ac:dyDescent="0.3">
      <c r="A18">
        <v>17</v>
      </c>
      <c r="B18">
        <v>1</v>
      </c>
      <c r="C18">
        <v>0</v>
      </c>
      <c r="D18">
        <v>0</v>
      </c>
      <c r="E18">
        <v>10</v>
      </c>
      <c r="F18">
        <v>10</v>
      </c>
      <c r="G18">
        <v>10</v>
      </c>
      <c r="H18">
        <v>10</v>
      </c>
      <c r="I18" s="20">
        <f t="shared" si="1"/>
        <v>0.1</v>
      </c>
      <c r="J18" s="20">
        <f t="shared" si="2"/>
        <v>0</v>
      </c>
      <c r="K18" s="20">
        <f t="shared" si="3"/>
        <v>0</v>
      </c>
      <c r="L18" s="20">
        <f t="shared" si="4"/>
        <v>1</v>
      </c>
      <c r="M18" s="20">
        <f t="shared" si="5"/>
        <v>1</v>
      </c>
      <c r="N18" s="20">
        <f t="shared" si="6"/>
        <v>1</v>
      </c>
    </row>
    <row r="19" spans="1:14" x14ac:dyDescent="0.3">
      <c r="A19">
        <v>18</v>
      </c>
      <c r="B19">
        <v>8</v>
      </c>
      <c r="C19">
        <v>11</v>
      </c>
      <c r="D19">
        <v>12</v>
      </c>
      <c r="E19">
        <v>12</v>
      </c>
      <c r="F19">
        <v>15</v>
      </c>
      <c r="G19">
        <v>16</v>
      </c>
      <c r="H19">
        <v>20</v>
      </c>
      <c r="I19" s="20">
        <f t="shared" si="1"/>
        <v>0.4</v>
      </c>
      <c r="J19" s="20">
        <f t="shared" si="2"/>
        <v>0.55000000000000004</v>
      </c>
      <c r="K19" s="20">
        <f t="shared" si="3"/>
        <v>0.6</v>
      </c>
      <c r="L19" s="20">
        <f t="shared" si="4"/>
        <v>0.6</v>
      </c>
      <c r="M19" s="20">
        <f t="shared" si="5"/>
        <v>0.75</v>
      </c>
      <c r="N19" s="20">
        <f t="shared" si="6"/>
        <v>0.8</v>
      </c>
    </row>
    <row r="20" spans="1:14" x14ac:dyDescent="0.3">
      <c r="A20">
        <v>19</v>
      </c>
      <c r="B20">
        <v>0</v>
      </c>
      <c r="C20">
        <v>8</v>
      </c>
      <c r="D20">
        <v>13</v>
      </c>
      <c r="E20">
        <v>18</v>
      </c>
      <c r="F20">
        <v>18</v>
      </c>
      <c r="G20">
        <v>18</v>
      </c>
      <c r="H20">
        <v>20</v>
      </c>
      <c r="I20" s="20">
        <f t="shared" si="1"/>
        <v>0</v>
      </c>
      <c r="J20" s="20">
        <f t="shared" si="2"/>
        <v>0.4</v>
      </c>
      <c r="K20" s="20">
        <f t="shared" si="3"/>
        <v>0.65</v>
      </c>
      <c r="L20" s="20">
        <f t="shared" si="4"/>
        <v>0.9</v>
      </c>
      <c r="M20" s="20">
        <f t="shared" si="5"/>
        <v>0.9</v>
      </c>
      <c r="N20" s="20">
        <f t="shared" si="6"/>
        <v>0.9</v>
      </c>
    </row>
    <row r="21" spans="1:14" x14ac:dyDescent="0.3">
      <c r="A21">
        <v>20</v>
      </c>
      <c r="B21">
        <v>5</v>
      </c>
      <c r="C21">
        <v>6</v>
      </c>
      <c r="D21">
        <v>7</v>
      </c>
      <c r="E21">
        <v>10</v>
      </c>
      <c r="F21">
        <v>10</v>
      </c>
      <c r="G21">
        <v>10</v>
      </c>
      <c r="H21">
        <v>10</v>
      </c>
      <c r="I21" s="20">
        <f t="shared" si="1"/>
        <v>0.5</v>
      </c>
      <c r="J21" s="20">
        <f t="shared" si="2"/>
        <v>0.6</v>
      </c>
      <c r="K21" s="20">
        <f t="shared" si="3"/>
        <v>0.7</v>
      </c>
      <c r="L21" s="20">
        <f t="shared" si="4"/>
        <v>1</v>
      </c>
      <c r="M21" s="20">
        <f t="shared" si="5"/>
        <v>1</v>
      </c>
      <c r="N21" s="20">
        <f t="shared" si="6"/>
        <v>1</v>
      </c>
    </row>
    <row r="22" spans="1:14" x14ac:dyDescent="0.3">
      <c r="A22">
        <v>21</v>
      </c>
      <c r="B22">
        <v>5</v>
      </c>
      <c r="C22">
        <v>16</v>
      </c>
      <c r="D22">
        <v>19</v>
      </c>
      <c r="E22">
        <v>19</v>
      </c>
      <c r="F22">
        <v>19</v>
      </c>
      <c r="G22">
        <v>19</v>
      </c>
      <c r="H22">
        <v>20</v>
      </c>
      <c r="I22" s="20">
        <f t="shared" si="1"/>
        <v>0.25</v>
      </c>
      <c r="J22" s="20">
        <f t="shared" si="2"/>
        <v>0.8</v>
      </c>
      <c r="K22" s="20">
        <f t="shared" si="3"/>
        <v>0.95</v>
      </c>
      <c r="L22" s="20">
        <f t="shared" si="4"/>
        <v>0.95</v>
      </c>
      <c r="M22" s="20">
        <f t="shared" si="5"/>
        <v>0.95</v>
      </c>
      <c r="N22" s="20">
        <f t="shared" si="6"/>
        <v>0.95</v>
      </c>
    </row>
    <row r="23" spans="1:14" x14ac:dyDescent="0.3">
      <c r="A23">
        <v>22</v>
      </c>
      <c r="B23">
        <v>4</v>
      </c>
      <c r="C23">
        <v>4</v>
      </c>
      <c r="D23">
        <v>5</v>
      </c>
      <c r="E23">
        <v>20</v>
      </c>
      <c r="F23">
        <v>20</v>
      </c>
      <c r="G23">
        <v>20</v>
      </c>
      <c r="H23">
        <v>20</v>
      </c>
      <c r="I23" s="20">
        <f t="shared" si="1"/>
        <v>0.2</v>
      </c>
      <c r="J23" s="20">
        <f t="shared" si="2"/>
        <v>0.2</v>
      </c>
      <c r="K23" s="20">
        <f t="shared" si="3"/>
        <v>0.25</v>
      </c>
      <c r="L23" s="20">
        <f t="shared" si="4"/>
        <v>1</v>
      </c>
      <c r="M23" s="20">
        <f t="shared" si="5"/>
        <v>1</v>
      </c>
      <c r="N23" s="20">
        <f t="shared" si="6"/>
        <v>1</v>
      </c>
    </row>
    <row r="24" spans="1:14" x14ac:dyDescent="0.3">
      <c r="A24">
        <v>23</v>
      </c>
      <c r="B24">
        <v>2</v>
      </c>
      <c r="C24">
        <v>8</v>
      </c>
      <c r="D24">
        <v>10</v>
      </c>
      <c r="E24">
        <v>18</v>
      </c>
      <c r="F24">
        <v>18</v>
      </c>
      <c r="G24">
        <v>20</v>
      </c>
      <c r="H24">
        <v>20</v>
      </c>
      <c r="I24" s="20">
        <f t="shared" si="1"/>
        <v>0.1</v>
      </c>
      <c r="J24" s="20">
        <f t="shared" si="2"/>
        <v>0.4</v>
      </c>
      <c r="K24" s="20">
        <f t="shared" si="3"/>
        <v>0.5</v>
      </c>
      <c r="L24" s="20">
        <f t="shared" si="4"/>
        <v>0.9</v>
      </c>
      <c r="M24" s="20">
        <f t="shared" si="5"/>
        <v>0.9</v>
      </c>
      <c r="N24" s="20">
        <f t="shared" si="6"/>
        <v>1</v>
      </c>
    </row>
    <row r="25" spans="1:14" x14ac:dyDescent="0.3">
      <c r="A25">
        <v>24</v>
      </c>
      <c r="B25">
        <v>0</v>
      </c>
      <c r="C25">
        <v>4</v>
      </c>
      <c r="D25">
        <v>4</v>
      </c>
      <c r="E25">
        <v>0</v>
      </c>
      <c r="F25">
        <v>4</v>
      </c>
      <c r="G25">
        <v>5</v>
      </c>
      <c r="H25">
        <v>20</v>
      </c>
      <c r="I25" s="20">
        <f t="shared" si="1"/>
        <v>0</v>
      </c>
      <c r="J25" s="20">
        <f t="shared" si="2"/>
        <v>0.2</v>
      </c>
      <c r="K25" s="20">
        <f t="shared" si="3"/>
        <v>0.2</v>
      </c>
      <c r="L25" s="20">
        <f t="shared" si="4"/>
        <v>0</v>
      </c>
      <c r="M25" s="20">
        <f t="shared" si="5"/>
        <v>0.2</v>
      </c>
      <c r="N25" s="20">
        <f t="shared" si="6"/>
        <v>0.25</v>
      </c>
    </row>
    <row r="26" spans="1:14" x14ac:dyDescent="0.3">
      <c r="A26">
        <v>25</v>
      </c>
      <c r="B26">
        <v>2</v>
      </c>
      <c r="C26">
        <v>7</v>
      </c>
      <c r="D26">
        <v>7</v>
      </c>
      <c r="E26">
        <v>14</v>
      </c>
      <c r="F26">
        <v>15</v>
      </c>
      <c r="G26">
        <v>20</v>
      </c>
      <c r="H26">
        <v>20</v>
      </c>
      <c r="I26" s="20">
        <f t="shared" si="1"/>
        <v>0.1</v>
      </c>
      <c r="J26" s="20">
        <f t="shared" si="2"/>
        <v>0.35</v>
      </c>
      <c r="K26" s="20">
        <f t="shared" si="3"/>
        <v>0.35</v>
      </c>
      <c r="L26" s="20">
        <f t="shared" si="4"/>
        <v>0.7</v>
      </c>
      <c r="M26" s="20">
        <f t="shared" si="5"/>
        <v>0.75</v>
      </c>
      <c r="N26" s="20">
        <f t="shared" si="6"/>
        <v>1</v>
      </c>
    </row>
    <row r="27" spans="1:14" x14ac:dyDescent="0.3">
      <c r="A27">
        <v>26</v>
      </c>
      <c r="B27">
        <v>2</v>
      </c>
      <c r="C27">
        <v>2</v>
      </c>
      <c r="D27">
        <v>3</v>
      </c>
      <c r="E27">
        <v>8</v>
      </c>
      <c r="F27">
        <v>9</v>
      </c>
      <c r="G27">
        <v>16</v>
      </c>
      <c r="H27">
        <v>20</v>
      </c>
      <c r="I27" s="20">
        <f t="shared" si="1"/>
        <v>0.1</v>
      </c>
      <c r="J27" s="20">
        <f t="shared" si="2"/>
        <v>0.1</v>
      </c>
      <c r="K27" s="20">
        <f t="shared" si="3"/>
        <v>0.15</v>
      </c>
      <c r="L27" s="20">
        <f t="shared" si="4"/>
        <v>0.4</v>
      </c>
      <c r="M27" s="20">
        <f t="shared" si="5"/>
        <v>0.45</v>
      </c>
      <c r="N27" s="20">
        <f t="shared" si="6"/>
        <v>0.8</v>
      </c>
    </row>
    <row r="28" spans="1:14" x14ac:dyDescent="0.3">
      <c r="A28">
        <v>27</v>
      </c>
      <c r="B28">
        <v>6</v>
      </c>
      <c r="C28">
        <v>9</v>
      </c>
      <c r="D28">
        <v>11</v>
      </c>
      <c r="E28">
        <v>17</v>
      </c>
      <c r="F28">
        <v>17</v>
      </c>
      <c r="G28">
        <v>17</v>
      </c>
      <c r="H28">
        <v>20</v>
      </c>
      <c r="I28" s="20">
        <f t="shared" si="1"/>
        <v>0.3</v>
      </c>
      <c r="J28" s="20">
        <f t="shared" si="2"/>
        <v>0.45</v>
      </c>
      <c r="K28" s="20">
        <f t="shared" si="3"/>
        <v>0.55000000000000004</v>
      </c>
      <c r="L28" s="20">
        <f t="shared" si="4"/>
        <v>0.85</v>
      </c>
      <c r="M28" s="20">
        <f t="shared" si="5"/>
        <v>0.85</v>
      </c>
      <c r="N28" s="20">
        <f t="shared" si="6"/>
        <v>0.85</v>
      </c>
    </row>
    <row r="29" spans="1:14" x14ac:dyDescent="0.3">
      <c r="A29">
        <v>28</v>
      </c>
      <c r="B29">
        <v>6</v>
      </c>
      <c r="C29">
        <v>0</v>
      </c>
      <c r="D29">
        <v>0</v>
      </c>
      <c r="E29">
        <v>8</v>
      </c>
      <c r="F29">
        <v>8</v>
      </c>
      <c r="G29">
        <v>8</v>
      </c>
      <c r="H29">
        <v>8</v>
      </c>
      <c r="I29" s="20">
        <f t="shared" si="1"/>
        <v>0.75</v>
      </c>
      <c r="J29" s="20">
        <f t="shared" si="2"/>
        <v>0</v>
      </c>
      <c r="K29" s="20">
        <f t="shared" si="3"/>
        <v>0</v>
      </c>
      <c r="L29" s="20">
        <f t="shared" si="4"/>
        <v>1</v>
      </c>
      <c r="M29" s="20">
        <f t="shared" si="5"/>
        <v>1</v>
      </c>
      <c r="N29" s="20">
        <f t="shared" si="6"/>
        <v>1</v>
      </c>
    </row>
    <row r="30" spans="1:14" x14ac:dyDescent="0.3">
      <c r="A30">
        <v>29</v>
      </c>
      <c r="B30">
        <v>2</v>
      </c>
      <c r="C30">
        <v>0</v>
      </c>
      <c r="D30">
        <v>0</v>
      </c>
      <c r="E30">
        <v>13</v>
      </c>
      <c r="F30">
        <v>13</v>
      </c>
      <c r="G30">
        <v>18</v>
      </c>
      <c r="H30">
        <v>20</v>
      </c>
      <c r="I30" s="20">
        <f t="shared" si="1"/>
        <v>0.1</v>
      </c>
      <c r="J30" s="20">
        <f t="shared" si="2"/>
        <v>0</v>
      </c>
      <c r="K30" s="20">
        <f t="shared" si="3"/>
        <v>0</v>
      </c>
      <c r="L30" s="20">
        <f t="shared" si="4"/>
        <v>0.65</v>
      </c>
      <c r="M30" s="20">
        <f t="shared" si="5"/>
        <v>0.65</v>
      </c>
      <c r="N30" s="20">
        <f t="shared" si="6"/>
        <v>0.9</v>
      </c>
    </row>
    <row r="31" spans="1:14" x14ac:dyDescent="0.3">
      <c r="A31">
        <v>30</v>
      </c>
      <c r="B31">
        <v>3</v>
      </c>
      <c r="C31">
        <v>4</v>
      </c>
      <c r="D31">
        <v>7</v>
      </c>
      <c r="E31">
        <v>13</v>
      </c>
      <c r="F31">
        <v>13</v>
      </c>
      <c r="G31">
        <v>15</v>
      </c>
      <c r="H31">
        <v>20</v>
      </c>
      <c r="I31" s="20">
        <f t="shared" si="1"/>
        <v>0.15</v>
      </c>
      <c r="J31" s="20">
        <f t="shared" si="2"/>
        <v>0.2</v>
      </c>
      <c r="K31" s="20">
        <f t="shared" si="3"/>
        <v>0.35</v>
      </c>
      <c r="L31" s="20">
        <f t="shared" si="4"/>
        <v>0.65</v>
      </c>
      <c r="M31" s="20">
        <f t="shared" si="5"/>
        <v>0.65</v>
      </c>
      <c r="N31" s="20">
        <f t="shared" si="6"/>
        <v>0.75</v>
      </c>
    </row>
    <row r="32" spans="1:14" x14ac:dyDescent="0.3">
      <c r="A32">
        <v>31</v>
      </c>
      <c r="B32">
        <v>1</v>
      </c>
      <c r="C32">
        <v>4</v>
      </c>
      <c r="D32">
        <v>8</v>
      </c>
      <c r="E32">
        <v>18</v>
      </c>
      <c r="F32">
        <v>18</v>
      </c>
      <c r="G32">
        <v>18</v>
      </c>
      <c r="H32">
        <v>20</v>
      </c>
      <c r="I32" s="20">
        <f t="shared" si="1"/>
        <v>0.05</v>
      </c>
      <c r="J32" s="20">
        <f t="shared" si="2"/>
        <v>0.2</v>
      </c>
      <c r="K32" s="20">
        <f t="shared" si="3"/>
        <v>0.4</v>
      </c>
      <c r="L32" s="20">
        <f t="shared" si="4"/>
        <v>0.9</v>
      </c>
      <c r="M32" s="20">
        <f t="shared" si="5"/>
        <v>0.9</v>
      </c>
      <c r="N32" s="20">
        <f t="shared" si="6"/>
        <v>0.9</v>
      </c>
    </row>
    <row r="33" spans="1:14" x14ac:dyDescent="0.3">
      <c r="A33">
        <v>32</v>
      </c>
      <c r="B33">
        <v>6</v>
      </c>
      <c r="C33">
        <v>6</v>
      </c>
      <c r="D33">
        <v>6</v>
      </c>
      <c r="E33">
        <v>6</v>
      </c>
      <c r="F33">
        <v>6</v>
      </c>
      <c r="G33">
        <v>6</v>
      </c>
      <c r="H33">
        <v>6</v>
      </c>
      <c r="I33" s="20">
        <f t="shared" si="1"/>
        <v>1</v>
      </c>
      <c r="J33" s="20">
        <f t="shared" si="2"/>
        <v>1</v>
      </c>
      <c r="K33" s="20">
        <f t="shared" si="3"/>
        <v>1</v>
      </c>
      <c r="L33" s="20">
        <f t="shared" si="4"/>
        <v>1</v>
      </c>
      <c r="M33" s="20">
        <f t="shared" si="5"/>
        <v>1</v>
      </c>
      <c r="N33" s="20">
        <f t="shared" si="6"/>
        <v>1</v>
      </c>
    </row>
    <row r="34" spans="1:14" x14ac:dyDescent="0.3">
      <c r="A34">
        <v>33</v>
      </c>
      <c r="B34">
        <v>6</v>
      </c>
      <c r="C34">
        <v>10</v>
      </c>
      <c r="D34">
        <v>11</v>
      </c>
      <c r="E34">
        <v>11</v>
      </c>
      <c r="F34">
        <v>15</v>
      </c>
      <c r="G34">
        <v>12</v>
      </c>
      <c r="H34">
        <v>20</v>
      </c>
      <c r="I34" s="20">
        <f t="shared" si="1"/>
        <v>0.3</v>
      </c>
      <c r="J34" s="20">
        <f t="shared" si="2"/>
        <v>0.5</v>
      </c>
      <c r="K34" s="20">
        <f t="shared" si="3"/>
        <v>0.55000000000000004</v>
      </c>
      <c r="L34" s="20">
        <f t="shared" si="4"/>
        <v>0.55000000000000004</v>
      </c>
      <c r="M34" s="20">
        <f t="shared" si="5"/>
        <v>0.75</v>
      </c>
      <c r="N34" s="20">
        <f t="shared" si="6"/>
        <v>0.6</v>
      </c>
    </row>
    <row r="35" spans="1:14" x14ac:dyDescent="0.3">
      <c r="A35">
        <v>34</v>
      </c>
      <c r="B35">
        <v>3</v>
      </c>
      <c r="C35">
        <v>2</v>
      </c>
      <c r="D35">
        <v>4</v>
      </c>
      <c r="E35">
        <v>19</v>
      </c>
      <c r="F35">
        <v>19</v>
      </c>
      <c r="G35">
        <v>20</v>
      </c>
      <c r="H35">
        <v>20</v>
      </c>
      <c r="I35" s="20">
        <f t="shared" si="1"/>
        <v>0.15</v>
      </c>
      <c r="J35" s="20">
        <f t="shared" si="2"/>
        <v>0.1</v>
      </c>
      <c r="K35" s="20">
        <f t="shared" si="3"/>
        <v>0.2</v>
      </c>
      <c r="L35" s="20">
        <f t="shared" si="4"/>
        <v>0.95</v>
      </c>
      <c r="M35" s="20">
        <f t="shared" si="5"/>
        <v>0.95</v>
      </c>
      <c r="N35" s="20">
        <f t="shared" si="6"/>
        <v>1</v>
      </c>
    </row>
    <row r="36" spans="1:14" x14ac:dyDescent="0.3">
      <c r="A36">
        <v>35</v>
      </c>
      <c r="B36">
        <v>7</v>
      </c>
      <c r="C36">
        <v>16</v>
      </c>
      <c r="D36">
        <v>19</v>
      </c>
      <c r="E36">
        <v>11</v>
      </c>
      <c r="F36">
        <v>16</v>
      </c>
      <c r="G36">
        <v>19</v>
      </c>
      <c r="H36">
        <v>20</v>
      </c>
      <c r="I36" s="20">
        <f t="shared" si="1"/>
        <v>0.35</v>
      </c>
      <c r="J36" s="20">
        <f t="shared" si="2"/>
        <v>0.8</v>
      </c>
      <c r="K36" s="20">
        <f t="shared" si="3"/>
        <v>0.95</v>
      </c>
      <c r="L36" s="20">
        <f t="shared" si="4"/>
        <v>0.55000000000000004</v>
      </c>
      <c r="M36" s="20">
        <f t="shared" si="5"/>
        <v>0.8</v>
      </c>
      <c r="N36" s="20">
        <f t="shared" si="6"/>
        <v>0.95</v>
      </c>
    </row>
    <row r="37" spans="1:14" x14ac:dyDescent="0.3">
      <c r="A37">
        <v>36</v>
      </c>
      <c r="B37">
        <v>2</v>
      </c>
      <c r="C37">
        <v>5</v>
      </c>
      <c r="D37">
        <v>7</v>
      </c>
      <c r="E37">
        <v>10</v>
      </c>
      <c r="F37">
        <v>11</v>
      </c>
      <c r="G37">
        <v>11</v>
      </c>
      <c r="H37">
        <v>20</v>
      </c>
      <c r="I37" s="20">
        <f t="shared" si="1"/>
        <v>0.1</v>
      </c>
      <c r="J37" s="20">
        <f t="shared" si="2"/>
        <v>0.25</v>
      </c>
      <c r="K37" s="20">
        <f t="shared" si="3"/>
        <v>0.35</v>
      </c>
      <c r="L37" s="20">
        <f t="shared" si="4"/>
        <v>0.5</v>
      </c>
      <c r="M37" s="20">
        <f t="shared" si="5"/>
        <v>0.55000000000000004</v>
      </c>
      <c r="N37" s="20">
        <f t="shared" si="6"/>
        <v>0.55000000000000004</v>
      </c>
    </row>
    <row r="38" spans="1:14" x14ac:dyDescent="0.3">
      <c r="A38">
        <v>37</v>
      </c>
      <c r="B38">
        <v>2</v>
      </c>
      <c r="C38">
        <v>15</v>
      </c>
      <c r="D38">
        <v>19</v>
      </c>
      <c r="E38">
        <v>19</v>
      </c>
      <c r="F38">
        <v>19</v>
      </c>
      <c r="G38">
        <v>19</v>
      </c>
      <c r="H38">
        <v>20</v>
      </c>
      <c r="I38" s="20">
        <f t="shared" si="1"/>
        <v>0.1</v>
      </c>
      <c r="J38" s="20">
        <f t="shared" si="2"/>
        <v>0.75</v>
      </c>
      <c r="K38" s="20">
        <f t="shared" si="3"/>
        <v>0.95</v>
      </c>
      <c r="L38" s="20">
        <f t="shared" si="4"/>
        <v>0.95</v>
      </c>
      <c r="M38" s="20">
        <f t="shared" si="5"/>
        <v>0.95</v>
      </c>
      <c r="N38" s="20">
        <f t="shared" si="6"/>
        <v>0.95</v>
      </c>
    </row>
    <row r="39" spans="1:14" x14ac:dyDescent="0.3">
      <c r="A39">
        <v>38</v>
      </c>
      <c r="B39">
        <v>2</v>
      </c>
      <c r="C39">
        <v>3</v>
      </c>
      <c r="D39">
        <v>4</v>
      </c>
      <c r="E39">
        <v>17</v>
      </c>
      <c r="F39">
        <v>18</v>
      </c>
      <c r="G39">
        <v>18</v>
      </c>
      <c r="H39">
        <v>20</v>
      </c>
      <c r="I39" s="20">
        <f t="shared" si="1"/>
        <v>0.1</v>
      </c>
      <c r="J39" s="20">
        <f t="shared" si="2"/>
        <v>0.15</v>
      </c>
      <c r="K39" s="20">
        <f t="shared" si="3"/>
        <v>0.2</v>
      </c>
      <c r="L39" s="20">
        <f t="shared" si="4"/>
        <v>0.85</v>
      </c>
      <c r="M39" s="20">
        <f t="shared" si="5"/>
        <v>0.9</v>
      </c>
      <c r="N39" s="20">
        <f t="shared" si="6"/>
        <v>0.9</v>
      </c>
    </row>
    <row r="40" spans="1:14" x14ac:dyDescent="0.3">
      <c r="A40">
        <v>39</v>
      </c>
      <c r="B40">
        <v>5</v>
      </c>
      <c r="C40">
        <v>5</v>
      </c>
      <c r="D40">
        <v>7</v>
      </c>
      <c r="E40">
        <v>15</v>
      </c>
      <c r="F40">
        <v>15</v>
      </c>
      <c r="G40">
        <v>19</v>
      </c>
      <c r="H40">
        <v>20</v>
      </c>
      <c r="I40" s="20">
        <f t="shared" si="1"/>
        <v>0.25</v>
      </c>
      <c r="J40" s="20">
        <f t="shared" si="2"/>
        <v>0.25</v>
      </c>
      <c r="K40" s="20">
        <f t="shared" si="3"/>
        <v>0.35</v>
      </c>
      <c r="L40" s="20">
        <f t="shared" si="4"/>
        <v>0.75</v>
      </c>
      <c r="M40" s="20">
        <f t="shared" si="5"/>
        <v>0.75</v>
      </c>
      <c r="N40" s="20">
        <f t="shared" si="6"/>
        <v>0.95</v>
      </c>
    </row>
    <row r="41" spans="1:14" x14ac:dyDescent="0.3">
      <c r="A41">
        <v>40</v>
      </c>
      <c r="B41">
        <v>4</v>
      </c>
      <c r="C41">
        <v>1</v>
      </c>
      <c r="D41">
        <v>2</v>
      </c>
      <c r="E41">
        <v>4</v>
      </c>
      <c r="F41">
        <v>4</v>
      </c>
      <c r="G41">
        <v>4</v>
      </c>
      <c r="H41">
        <v>4</v>
      </c>
      <c r="I41" s="20">
        <f t="shared" si="1"/>
        <v>1</v>
      </c>
      <c r="J41" s="20">
        <f t="shared" si="2"/>
        <v>0.25</v>
      </c>
      <c r="K41" s="20">
        <f t="shared" si="3"/>
        <v>0.5</v>
      </c>
      <c r="L41" s="20">
        <f t="shared" si="4"/>
        <v>1</v>
      </c>
      <c r="M41" s="20">
        <f t="shared" si="5"/>
        <v>1</v>
      </c>
      <c r="N41" s="20">
        <f t="shared" si="6"/>
        <v>1</v>
      </c>
    </row>
    <row r="42" spans="1:14" x14ac:dyDescent="0.3">
      <c r="A42">
        <v>41</v>
      </c>
      <c r="B42">
        <v>1</v>
      </c>
      <c r="C42">
        <v>6</v>
      </c>
      <c r="D42">
        <v>8</v>
      </c>
      <c r="E42">
        <v>13</v>
      </c>
      <c r="F42">
        <v>13</v>
      </c>
      <c r="G42">
        <v>17</v>
      </c>
      <c r="H42">
        <v>20</v>
      </c>
      <c r="I42" s="20">
        <f t="shared" si="1"/>
        <v>0.05</v>
      </c>
      <c r="J42" s="20">
        <f t="shared" si="2"/>
        <v>0.3</v>
      </c>
      <c r="K42" s="20">
        <f t="shared" si="3"/>
        <v>0.4</v>
      </c>
      <c r="L42" s="20">
        <f t="shared" si="4"/>
        <v>0.65</v>
      </c>
      <c r="M42" s="20">
        <f t="shared" si="5"/>
        <v>0.65</v>
      </c>
      <c r="N42" s="20">
        <f t="shared" si="6"/>
        <v>0.85</v>
      </c>
    </row>
    <row r="43" spans="1:14" x14ac:dyDescent="0.3">
      <c r="A43">
        <v>42</v>
      </c>
      <c r="B43">
        <v>7</v>
      </c>
      <c r="C43">
        <v>15</v>
      </c>
      <c r="D43">
        <v>17</v>
      </c>
      <c r="E43">
        <v>12</v>
      </c>
      <c r="F43">
        <v>17</v>
      </c>
      <c r="G43">
        <v>15</v>
      </c>
      <c r="H43">
        <v>20</v>
      </c>
      <c r="I43" s="20">
        <f t="shared" si="1"/>
        <v>0.35</v>
      </c>
      <c r="J43" s="20">
        <f t="shared" si="2"/>
        <v>0.75</v>
      </c>
      <c r="K43" s="20">
        <f t="shared" si="3"/>
        <v>0.85</v>
      </c>
      <c r="L43" s="20">
        <f t="shared" si="4"/>
        <v>0.6</v>
      </c>
      <c r="M43" s="20">
        <f t="shared" si="5"/>
        <v>0.85</v>
      </c>
      <c r="N43" s="20">
        <f t="shared" si="6"/>
        <v>0.75</v>
      </c>
    </row>
    <row r="44" spans="1:14" x14ac:dyDescent="0.3">
      <c r="A44">
        <v>43</v>
      </c>
      <c r="B44">
        <v>8</v>
      </c>
      <c r="C44">
        <v>6</v>
      </c>
      <c r="D44">
        <v>6</v>
      </c>
      <c r="E44">
        <v>8</v>
      </c>
      <c r="F44">
        <v>8</v>
      </c>
      <c r="G44">
        <v>8</v>
      </c>
      <c r="H44">
        <v>9</v>
      </c>
      <c r="I44" s="20">
        <f t="shared" si="1"/>
        <v>0.88888888888888884</v>
      </c>
      <c r="J44" s="20">
        <f t="shared" si="2"/>
        <v>0.66666666666666663</v>
      </c>
      <c r="K44" s="20">
        <f t="shared" si="3"/>
        <v>0.66666666666666663</v>
      </c>
      <c r="L44" s="20">
        <f t="shared" si="4"/>
        <v>0.88888888888888884</v>
      </c>
      <c r="M44" s="20">
        <f t="shared" si="5"/>
        <v>0.88888888888888884</v>
      </c>
      <c r="N44" s="20">
        <f t="shared" si="6"/>
        <v>0.88888888888888884</v>
      </c>
    </row>
    <row r="45" spans="1:14" x14ac:dyDescent="0.3">
      <c r="A45">
        <v>44</v>
      </c>
      <c r="B45">
        <v>8</v>
      </c>
      <c r="C45">
        <v>10</v>
      </c>
      <c r="D45">
        <v>11</v>
      </c>
      <c r="E45">
        <v>10</v>
      </c>
      <c r="F45">
        <v>13</v>
      </c>
      <c r="G45">
        <v>10</v>
      </c>
      <c r="H45">
        <v>14</v>
      </c>
      <c r="I45" s="20">
        <f t="shared" si="1"/>
        <v>0.5714285714285714</v>
      </c>
      <c r="J45" s="20">
        <f t="shared" si="2"/>
        <v>0.7142857142857143</v>
      </c>
      <c r="K45" s="20">
        <f t="shared" si="3"/>
        <v>0.7857142857142857</v>
      </c>
      <c r="L45" s="20">
        <f t="shared" si="4"/>
        <v>0.7142857142857143</v>
      </c>
      <c r="M45" s="20">
        <f t="shared" si="5"/>
        <v>0.9285714285714286</v>
      </c>
      <c r="N45" s="20">
        <f t="shared" si="6"/>
        <v>0.7142857142857143</v>
      </c>
    </row>
    <row r="46" spans="1:14" x14ac:dyDescent="0.3">
      <c r="A46">
        <v>45</v>
      </c>
      <c r="B46">
        <v>7</v>
      </c>
      <c r="C46">
        <v>6</v>
      </c>
      <c r="D46">
        <v>12</v>
      </c>
      <c r="E46">
        <v>18</v>
      </c>
      <c r="F46">
        <v>18</v>
      </c>
      <c r="G46">
        <v>19</v>
      </c>
      <c r="H46">
        <v>20</v>
      </c>
      <c r="I46" s="20">
        <f t="shared" si="1"/>
        <v>0.35</v>
      </c>
      <c r="J46" s="20">
        <f t="shared" si="2"/>
        <v>0.3</v>
      </c>
      <c r="K46" s="20">
        <f t="shared" si="3"/>
        <v>0.6</v>
      </c>
      <c r="L46" s="20">
        <f t="shared" si="4"/>
        <v>0.9</v>
      </c>
      <c r="M46" s="20">
        <f t="shared" si="5"/>
        <v>0.9</v>
      </c>
      <c r="N46" s="20">
        <f t="shared" si="6"/>
        <v>0.95</v>
      </c>
    </row>
    <row r="47" spans="1:14" x14ac:dyDescent="0.3">
      <c r="A47">
        <v>46</v>
      </c>
      <c r="B47">
        <v>8</v>
      </c>
      <c r="C47">
        <v>6</v>
      </c>
      <c r="D47">
        <v>8</v>
      </c>
      <c r="E47">
        <v>19</v>
      </c>
      <c r="F47">
        <v>19</v>
      </c>
      <c r="G47">
        <v>19</v>
      </c>
      <c r="H47">
        <v>19</v>
      </c>
      <c r="I47" s="20">
        <f t="shared" si="1"/>
        <v>0.42105263157894735</v>
      </c>
      <c r="J47" s="20">
        <f t="shared" si="2"/>
        <v>0.31578947368421051</v>
      </c>
      <c r="K47" s="20">
        <f t="shared" si="3"/>
        <v>0.42105263157894735</v>
      </c>
      <c r="L47" s="20">
        <f t="shared" si="4"/>
        <v>1</v>
      </c>
      <c r="M47" s="20">
        <f t="shared" si="5"/>
        <v>1</v>
      </c>
      <c r="N47" s="20">
        <f t="shared" si="6"/>
        <v>1</v>
      </c>
    </row>
    <row r="48" spans="1:14" x14ac:dyDescent="0.3">
      <c r="A48">
        <v>47</v>
      </c>
      <c r="B48">
        <v>7</v>
      </c>
      <c r="C48">
        <v>17</v>
      </c>
      <c r="D48">
        <v>19</v>
      </c>
      <c r="E48">
        <v>18</v>
      </c>
      <c r="F48">
        <v>18</v>
      </c>
      <c r="G48">
        <v>18</v>
      </c>
      <c r="H48">
        <v>20</v>
      </c>
      <c r="I48" s="20">
        <f t="shared" si="1"/>
        <v>0.35</v>
      </c>
      <c r="J48" s="20">
        <f t="shared" si="2"/>
        <v>0.85</v>
      </c>
      <c r="K48" s="20">
        <f t="shared" si="3"/>
        <v>0.95</v>
      </c>
      <c r="L48" s="20">
        <f t="shared" si="4"/>
        <v>0.9</v>
      </c>
      <c r="M48" s="20">
        <f t="shared" si="5"/>
        <v>0.9</v>
      </c>
      <c r="N48" s="20">
        <f t="shared" si="6"/>
        <v>0.9</v>
      </c>
    </row>
    <row r="49" spans="1:14" x14ac:dyDescent="0.3">
      <c r="A49">
        <v>48</v>
      </c>
      <c r="B49">
        <v>9</v>
      </c>
      <c r="C49">
        <v>11</v>
      </c>
      <c r="D49">
        <v>11</v>
      </c>
      <c r="E49">
        <v>18</v>
      </c>
      <c r="F49">
        <v>18</v>
      </c>
      <c r="G49">
        <v>18</v>
      </c>
      <c r="H49">
        <v>19</v>
      </c>
      <c r="I49" s="20">
        <f t="shared" si="1"/>
        <v>0.47368421052631576</v>
      </c>
      <c r="J49" s="20">
        <f t="shared" si="2"/>
        <v>0.57894736842105265</v>
      </c>
      <c r="K49" s="20">
        <f t="shared" si="3"/>
        <v>0.57894736842105265</v>
      </c>
      <c r="L49" s="20">
        <f t="shared" si="4"/>
        <v>0.94736842105263153</v>
      </c>
      <c r="M49" s="20">
        <f t="shared" si="5"/>
        <v>0.94736842105263153</v>
      </c>
      <c r="N49" s="20">
        <f t="shared" si="6"/>
        <v>0.94736842105263153</v>
      </c>
    </row>
    <row r="50" spans="1:14" x14ac:dyDescent="0.3">
      <c r="A50">
        <v>49</v>
      </c>
      <c r="B50">
        <v>0</v>
      </c>
      <c r="C50">
        <v>3</v>
      </c>
      <c r="D50">
        <v>3</v>
      </c>
      <c r="E50">
        <v>11</v>
      </c>
      <c r="F50">
        <v>11</v>
      </c>
      <c r="G50">
        <v>16</v>
      </c>
      <c r="H50">
        <v>20</v>
      </c>
      <c r="I50" s="20">
        <f t="shared" si="1"/>
        <v>0</v>
      </c>
      <c r="J50" s="20">
        <f t="shared" si="2"/>
        <v>0.15</v>
      </c>
      <c r="K50" s="20">
        <f t="shared" si="3"/>
        <v>0.15</v>
      </c>
      <c r="L50" s="20">
        <f t="shared" si="4"/>
        <v>0.55000000000000004</v>
      </c>
      <c r="M50" s="20">
        <f t="shared" si="5"/>
        <v>0.55000000000000004</v>
      </c>
      <c r="N50" s="20">
        <f t="shared" si="6"/>
        <v>0.8</v>
      </c>
    </row>
    <row r="51" spans="1:14" x14ac:dyDescent="0.3">
      <c r="A51">
        <v>50</v>
      </c>
      <c r="B51">
        <v>4</v>
      </c>
      <c r="C51">
        <v>6</v>
      </c>
      <c r="D51">
        <v>8</v>
      </c>
      <c r="E51">
        <v>17</v>
      </c>
      <c r="F51">
        <v>18</v>
      </c>
      <c r="G51">
        <v>18</v>
      </c>
      <c r="H51">
        <v>20</v>
      </c>
      <c r="I51" s="20">
        <f t="shared" si="1"/>
        <v>0.2</v>
      </c>
      <c r="J51" s="20">
        <f t="shared" si="2"/>
        <v>0.3</v>
      </c>
      <c r="K51" s="20">
        <f t="shared" si="3"/>
        <v>0.4</v>
      </c>
      <c r="L51" s="20">
        <f t="shared" si="4"/>
        <v>0.85</v>
      </c>
      <c r="M51" s="20">
        <f t="shared" si="5"/>
        <v>0.9</v>
      </c>
      <c r="N51" s="20">
        <f t="shared" si="6"/>
        <v>0.9</v>
      </c>
    </row>
    <row r="52" spans="1:14" x14ac:dyDescent="0.3">
      <c r="A52">
        <v>51</v>
      </c>
      <c r="B52">
        <v>2</v>
      </c>
      <c r="C52">
        <v>0</v>
      </c>
      <c r="D52">
        <v>0</v>
      </c>
      <c r="E52">
        <v>2</v>
      </c>
      <c r="F52">
        <v>2</v>
      </c>
      <c r="G52">
        <v>2</v>
      </c>
      <c r="H52">
        <v>2</v>
      </c>
      <c r="I52" s="20">
        <f t="shared" si="1"/>
        <v>1</v>
      </c>
      <c r="J52" s="20">
        <f t="shared" si="2"/>
        <v>0</v>
      </c>
      <c r="K52" s="20">
        <f t="shared" si="3"/>
        <v>0</v>
      </c>
      <c r="L52" s="20">
        <f t="shared" si="4"/>
        <v>1</v>
      </c>
      <c r="M52" s="20">
        <f t="shared" si="5"/>
        <v>1</v>
      </c>
      <c r="N52" s="20">
        <f t="shared" si="6"/>
        <v>1</v>
      </c>
    </row>
    <row r="53" spans="1:14" x14ac:dyDescent="0.3">
      <c r="A53">
        <v>52</v>
      </c>
      <c r="B53">
        <v>8</v>
      </c>
      <c r="C53">
        <v>11</v>
      </c>
      <c r="D53">
        <v>13</v>
      </c>
      <c r="E53">
        <v>14</v>
      </c>
      <c r="F53">
        <v>14</v>
      </c>
      <c r="G53">
        <v>20</v>
      </c>
      <c r="H53">
        <v>20</v>
      </c>
      <c r="I53" s="20">
        <f t="shared" si="1"/>
        <v>0.4</v>
      </c>
      <c r="J53" s="20">
        <f t="shared" si="2"/>
        <v>0.55000000000000004</v>
      </c>
      <c r="K53" s="20">
        <f t="shared" si="3"/>
        <v>0.65</v>
      </c>
      <c r="L53" s="20">
        <f t="shared" si="4"/>
        <v>0.7</v>
      </c>
      <c r="M53" s="20">
        <f t="shared" si="5"/>
        <v>0.7</v>
      </c>
      <c r="N53" s="20">
        <f t="shared" si="6"/>
        <v>1</v>
      </c>
    </row>
    <row r="54" spans="1:14" x14ac:dyDescent="0.3">
      <c r="A54">
        <v>53</v>
      </c>
      <c r="B54">
        <v>1</v>
      </c>
      <c r="C54">
        <v>1</v>
      </c>
      <c r="D54">
        <v>3</v>
      </c>
      <c r="E54">
        <v>4</v>
      </c>
      <c r="F54">
        <v>4</v>
      </c>
      <c r="G54">
        <v>4</v>
      </c>
      <c r="H54">
        <v>4</v>
      </c>
      <c r="I54" s="20">
        <f t="shared" si="1"/>
        <v>0.25</v>
      </c>
      <c r="J54" s="20">
        <f t="shared" si="2"/>
        <v>0.25</v>
      </c>
      <c r="K54" s="20">
        <f t="shared" si="3"/>
        <v>0.75</v>
      </c>
      <c r="L54" s="20">
        <f t="shared" si="4"/>
        <v>1</v>
      </c>
      <c r="M54" s="20">
        <f t="shared" si="5"/>
        <v>1</v>
      </c>
      <c r="N54" s="20">
        <f t="shared" si="6"/>
        <v>1</v>
      </c>
    </row>
    <row r="55" spans="1:14" x14ac:dyDescent="0.3">
      <c r="A55">
        <v>54</v>
      </c>
      <c r="B55">
        <v>9</v>
      </c>
      <c r="C55">
        <v>1</v>
      </c>
      <c r="D55">
        <v>3</v>
      </c>
      <c r="E55">
        <v>9</v>
      </c>
      <c r="F55">
        <v>9</v>
      </c>
      <c r="G55">
        <v>9</v>
      </c>
      <c r="H55">
        <v>9</v>
      </c>
      <c r="I55" s="20">
        <f t="shared" si="1"/>
        <v>1</v>
      </c>
      <c r="J55" s="20">
        <f t="shared" si="2"/>
        <v>0.1111111111111111</v>
      </c>
      <c r="K55" s="20">
        <f t="shared" si="3"/>
        <v>0.33333333333333331</v>
      </c>
      <c r="L55" s="20">
        <f t="shared" si="4"/>
        <v>1</v>
      </c>
      <c r="M55" s="20">
        <f t="shared" si="5"/>
        <v>1</v>
      </c>
      <c r="N55" s="20">
        <f t="shared" si="6"/>
        <v>1</v>
      </c>
    </row>
    <row r="56" spans="1:14" x14ac:dyDescent="0.3">
      <c r="A56">
        <v>55</v>
      </c>
      <c r="B56">
        <v>3</v>
      </c>
      <c r="C56">
        <v>2</v>
      </c>
      <c r="D56">
        <v>2</v>
      </c>
      <c r="E56">
        <v>3</v>
      </c>
      <c r="F56">
        <v>3</v>
      </c>
      <c r="G56">
        <v>3</v>
      </c>
      <c r="H56">
        <v>3</v>
      </c>
      <c r="I56" s="20">
        <f t="shared" si="1"/>
        <v>1</v>
      </c>
      <c r="J56" s="20">
        <f t="shared" si="2"/>
        <v>0.66666666666666663</v>
      </c>
      <c r="K56" s="20">
        <f t="shared" si="3"/>
        <v>0.66666666666666663</v>
      </c>
      <c r="L56" s="20">
        <f t="shared" si="4"/>
        <v>1</v>
      </c>
      <c r="M56" s="20">
        <f t="shared" si="5"/>
        <v>1</v>
      </c>
      <c r="N56" s="20">
        <f t="shared" si="6"/>
        <v>1</v>
      </c>
    </row>
    <row r="57" spans="1:14" x14ac:dyDescent="0.3">
      <c r="A57">
        <v>56</v>
      </c>
      <c r="B57">
        <v>1</v>
      </c>
      <c r="C57">
        <v>1</v>
      </c>
      <c r="D57">
        <v>1</v>
      </c>
      <c r="E57">
        <v>1</v>
      </c>
      <c r="F57">
        <v>1</v>
      </c>
      <c r="G57">
        <v>1</v>
      </c>
      <c r="H57">
        <v>1</v>
      </c>
      <c r="I57" s="20">
        <f t="shared" si="1"/>
        <v>1</v>
      </c>
      <c r="J57" s="20">
        <f t="shared" si="2"/>
        <v>1</v>
      </c>
      <c r="K57" s="20">
        <f t="shared" si="3"/>
        <v>1</v>
      </c>
      <c r="L57" s="20">
        <f t="shared" si="4"/>
        <v>1</v>
      </c>
      <c r="M57" s="20">
        <f t="shared" si="5"/>
        <v>1</v>
      </c>
      <c r="N57" s="20">
        <f t="shared" si="6"/>
        <v>1</v>
      </c>
    </row>
    <row r="58" spans="1:14" x14ac:dyDescent="0.3">
      <c r="A58">
        <v>57</v>
      </c>
      <c r="B58">
        <v>1</v>
      </c>
      <c r="C58">
        <v>1</v>
      </c>
      <c r="D58">
        <v>1</v>
      </c>
      <c r="E58">
        <v>1</v>
      </c>
      <c r="F58">
        <v>1</v>
      </c>
      <c r="G58">
        <v>1</v>
      </c>
      <c r="H58">
        <v>1</v>
      </c>
      <c r="I58" s="20">
        <f t="shared" si="1"/>
        <v>1</v>
      </c>
      <c r="J58" s="20">
        <f t="shared" si="2"/>
        <v>1</v>
      </c>
      <c r="K58" s="20">
        <f t="shared" si="3"/>
        <v>1</v>
      </c>
      <c r="L58" s="20">
        <f t="shared" si="4"/>
        <v>1</v>
      </c>
      <c r="M58" s="20">
        <f t="shared" si="5"/>
        <v>1</v>
      </c>
      <c r="N58" s="20">
        <f t="shared" si="6"/>
        <v>1</v>
      </c>
    </row>
    <row r="59" spans="1:14" x14ac:dyDescent="0.3">
      <c r="A59">
        <v>58</v>
      </c>
      <c r="B59">
        <v>2</v>
      </c>
      <c r="C59">
        <v>2</v>
      </c>
      <c r="D59">
        <v>2</v>
      </c>
      <c r="E59">
        <v>2</v>
      </c>
      <c r="F59">
        <v>2</v>
      </c>
      <c r="G59">
        <v>2</v>
      </c>
      <c r="H59">
        <v>2</v>
      </c>
      <c r="I59" s="20">
        <f t="shared" si="1"/>
        <v>1</v>
      </c>
      <c r="J59" s="20">
        <f t="shared" si="2"/>
        <v>1</v>
      </c>
      <c r="K59" s="20">
        <f t="shared" si="3"/>
        <v>1</v>
      </c>
      <c r="L59" s="20">
        <f t="shared" si="4"/>
        <v>1</v>
      </c>
      <c r="M59" s="20">
        <f t="shared" si="5"/>
        <v>1</v>
      </c>
      <c r="N59" s="20">
        <f t="shared" si="6"/>
        <v>1</v>
      </c>
    </row>
    <row r="60" spans="1:14" x14ac:dyDescent="0.3">
      <c r="A60">
        <v>59</v>
      </c>
      <c r="B60">
        <v>2</v>
      </c>
      <c r="C60">
        <v>0</v>
      </c>
      <c r="D60">
        <v>0</v>
      </c>
      <c r="E60">
        <v>2</v>
      </c>
      <c r="F60">
        <v>2</v>
      </c>
      <c r="G60">
        <v>2</v>
      </c>
      <c r="H60">
        <v>2</v>
      </c>
      <c r="I60" s="20">
        <f t="shared" si="1"/>
        <v>1</v>
      </c>
      <c r="J60" s="20">
        <f t="shared" si="2"/>
        <v>0</v>
      </c>
      <c r="K60" s="20">
        <f t="shared" si="3"/>
        <v>0</v>
      </c>
      <c r="L60" s="20">
        <f t="shared" si="4"/>
        <v>1</v>
      </c>
      <c r="M60" s="20">
        <f t="shared" si="5"/>
        <v>1</v>
      </c>
      <c r="N60" s="20">
        <f t="shared" si="6"/>
        <v>1</v>
      </c>
    </row>
    <row r="61" spans="1:14" x14ac:dyDescent="0.3">
      <c r="A61">
        <v>60</v>
      </c>
      <c r="B61">
        <v>10</v>
      </c>
      <c r="C61">
        <v>16</v>
      </c>
      <c r="D61">
        <v>18</v>
      </c>
      <c r="E61">
        <v>20</v>
      </c>
      <c r="F61">
        <v>20</v>
      </c>
      <c r="G61">
        <v>20</v>
      </c>
      <c r="H61">
        <v>20</v>
      </c>
      <c r="I61" s="20">
        <f t="shared" si="1"/>
        <v>0.5</v>
      </c>
      <c r="J61" s="20">
        <f t="shared" si="2"/>
        <v>0.8</v>
      </c>
      <c r="K61" s="20">
        <f t="shared" si="3"/>
        <v>0.9</v>
      </c>
      <c r="L61" s="20">
        <f t="shared" si="4"/>
        <v>1</v>
      </c>
      <c r="M61" s="20">
        <f t="shared" si="5"/>
        <v>1</v>
      </c>
      <c r="N61" s="20">
        <f t="shared" si="6"/>
        <v>1</v>
      </c>
    </row>
    <row r="62" spans="1:14" x14ac:dyDescent="0.3">
      <c r="A62">
        <v>61</v>
      </c>
      <c r="B62">
        <v>1</v>
      </c>
      <c r="C62">
        <v>1</v>
      </c>
      <c r="D62">
        <v>1</v>
      </c>
      <c r="E62">
        <v>1</v>
      </c>
      <c r="F62">
        <v>1</v>
      </c>
      <c r="G62">
        <v>1</v>
      </c>
      <c r="H62">
        <v>1</v>
      </c>
      <c r="I62" s="20">
        <f t="shared" si="1"/>
        <v>1</v>
      </c>
      <c r="J62" s="20">
        <f t="shared" si="2"/>
        <v>1</v>
      </c>
      <c r="K62" s="20">
        <f t="shared" si="3"/>
        <v>1</v>
      </c>
      <c r="L62" s="20">
        <f t="shared" si="4"/>
        <v>1</v>
      </c>
      <c r="M62" s="20">
        <f t="shared" si="5"/>
        <v>1</v>
      </c>
      <c r="N62" s="20">
        <f t="shared" si="6"/>
        <v>1</v>
      </c>
    </row>
    <row r="63" spans="1:14" x14ac:dyDescent="0.3">
      <c r="A63">
        <v>62</v>
      </c>
      <c r="B63">
        <v>3</v>
      </c>
      <c r="C63">
        <v>3</v>
      </c>
      <c r="D63">
        <v>3</v>
      </c>
      <c r="E63">
        <v>3</v>
      </c>
      <c r="F63">
        <v>3</v>
      </c>
      <c r="G63">
        <v>3</v>
      </c>
      <c r="H63">
        <v>3</v>
      </c>
      <c r="I63" s="20">
        <f t="shared" si="1"/>
        <v>1</v>
      </c>
      <c r="J63" s="20">
        <f t="shared" si="2"/>
        <v>1</v>
      </c>
      <c r="K63" s="20">
        <f t="shared" si="3"/>
        <v>1</v>
      </c>
      <c r="L63" s="20">
        <f t="shared" si="4"/>
        <v>1</v>
      </c>
      <c r="M63" s="20">
        <f t="shared" si="5"/>
        <v>1</v>
      </c>
      <c r="N63" s="20">
        <f t="shared" si="6"/>
        <v>1</v>
      </c>
    </row>
    <row r="64" spans="1:14" x14ac:dyDescent="0.3">
      <c r="A64">
        <v>63</v>
      </c>
      <c r="B64">
        <v>8</v>
      </c>
      <c r="C64">
        <v>2</v>
      </c>
      <c r="D64">
        <v>5</v>
      </c>
      <c r="E64">
        <v>8</v>
      </c>
      <c r="F64">
        <v>8</v>
      </c>
      <c r="G64">
        <v>8</v>
      </c>
      <c r="H64">
        <v>8</v>
      </c>
      <c r="I64" s="20">
        <f t="shared" si="1"/>
        <v>1</v>
      </c>
      <c r="J64" s="20">
        <f t="shared" si="2"/>
        <v>0.25</v>
      </c>
      <c r="K64" s="20">
        <f t="shared" si="3"/>
        <v>0.625</v>
      </c>
      <c r="L64" s="20">
        <f t="shared" si="4"/>
        <v>1</v>
      </c>
      <c r="M64" s="20">
        <f t="shared" si="5"/>
        <v>1</v>
      </c>
      <c r="N64" s="20">
        <f t="shared" si="6"/>
        <v>1</v>
      </c>
    </row>
    <row r="65" spans="1:14" x14ac:dyDescent="0.3">
      <c r="A65">
        <v>64</v>
      </c>
      <c r="B65">
        <v>2</v>
      </c>
      <c r="C65">
        <v>10</v>
      </c>
      <c r="D65">
        <v>12</v>
      </c>
      <c r="E65">
        <v>16</v>
      </c>
      <c r="F65">
        <v>16</v>
      </c>
      <c r="G65">
        <v>16</v>
      </c>
      <c r="H65">
        <v>16</v>
      </c>
      <c r="I65" s="20">
        <f t="shared" si="1"/>
        <v>0.125</v>
      </c>
      <c r="J65" s="20">
        <f t="shared" si="2"/>
        <v>0.625</v>
      </c>
      <c r="K65" s="20">
        <f t="shared" si="3"/>
        <v>0.75</v>
      </c>
      <c r="L65" s="20">
        <f t="shared" si="4"/>
        <v>1</v>
      </c>
      <c r="M65" s="20">
        <f t="shared" si="5"/>
        <v>1</v>
      </c>
      <c r="N65" s="20">
        <f t="shared" si="6"/>
        <v>1</v>
      </c>
    </row>
    <row r="66" spans="1:14" x14ac:dyDescent="0.3">
      <c r="A66">
        <v>65</v>
      </c>
      <c r="B66">
        <v>2</v>
      </c>
      <c r="C66">
        <v>1</v>
      </c>
      <c r="D66">
        <v>1</v>
      </c>
      <c r="E66">
        <v>3</v>
      </c>
      <c r="F66">
        <v>3</v>
      </c>
      <c r="G66">
        <v>3</v>
      </c>
      <c r="H66">
        <v>3</v>
      </c>
      <c r="I66" s="20">
        <f t="shared" si="1"/>
        <v>0.66666666666666663</v>
      </c>
      <c r="J66" s="20">
        <f t="shared" si="2"/>
        <v>0.33333333333333331</v>
      </c>
      <c r="K66" s="20">
        <f t="shared" si="3"/>
        <v>0.33333333333333331</v>
      </c>
      <c r="L66" s="20">
        <f t="shared" si="4"/>
        <v>1</v>
      </c>
      <c r="M66" s="20">
        <f t="shared" si="5"/>
        <v>1</v>
      </c>
      <c r="N66" s="20">
        <f t="shared" si="6"/>
        <v>1</v>
      </c>
    </row>
    <row r="67" spans="1:14" x14ac:dyDescent="0.3">
      <c r="A67">
        <v>66</v>
      </c>
      <c r="B67">
        <v>4</v>
      </c>
      <c r="C67">
        <v>1</v>
      </c>
      <c r="D67">
        <v>1</v>
      </c>
      <c r="E67">
        <v>4</v>
      </c>
      <c r="F67">
        <v>4</v>
      </c>
      <c r="G67">
        <v>4</v>
      </c>
      <c r="H67">
        <v>4</v>
      </c>
      <c r="I67" s="20">
        <f t="shared" ref="I67:I106" si="7">B67/$H67</f>
        <v>1</v>
      </c>
      <c r="J67" s="20">
        <f t="shared" ref="J67:J106" si="8">C67/$H67</f>
        <v>0.25</v>
      </c>
      <c r="K67" s="20">
        <f t="shared" ref="K67:K106" si="9">D67/$H67</f>
        <v>0.25</v>
      </c>
      <c r="L67" s="20">
        <f t="shared" ref="L67:L106" si="10">E67/$H67</f>
        <v>1</v>
      </c>
      <c r="M67" s="20">
        <f t="shared" ref="M67:M106" si="11">F67/$H67</f>
        <v>1</v>
      </c>
      <c r="N67" s="20">
        <f t="shared" ref="N67:N106" si="12">G67/$H67</f>
        <v>1</v>
      </c>
    </row>
    <row r="68" spans="1:14" x14ac:dyDescent="0.3">
      <c r="A68">
        <v>67</v>
      </c>
      <c r="B68">
        <v>7</v>
      </c>
      <c r="C68">
        <v>6</v>
      </c>
      <c r="D68">
        <v>12</v>
      </c>
      <c r="E68">
        <v>20</v>
      </c>
      <c r="F68">
        <v>20</v>
      </c>
      <c r="G68">
        <v>20</v>
      </c>
      <c r="H68">
        <v>20</v>
      </c>
      <c r="I68" s="20">
        <f t="shared" si="7"/>
        <v>0.35</v>
      </c>
      <c r="J68" s="20">
        <f t="shared" si="8"/>
        <v>0.3</v>
      </c>
      <c r="K68" s="20">
        <f t="shared" si="9"/>
        <v>0.6</v>
      </c>
      <c r="L68" s="20">
        <f t="shared" si="10"/>
        <v>1</v>
      </c>
      <c r="M68" s="20">
        <f t="shared" si="11"/>
        <v>1</v>
      </c>
      <c r="N68" s="20">
        <f t="shared" si="12"/>
        <v>1</v>
      </c>
    </row>
    <row r="69" spans="1:14" x14ac:dyDescent="0.3">
      <c r="A69">
        <v>68</v>
      </c>
      <c r="B69">
        <v>1</v>
      </c>
      <c r="C69">
        <v>0</v>
      </c>
      <c r="D69">
        <v>0</v>
      </c>
      <c r="E69">
        <v>1</v>
      </c>
      <c r="F69">
        <v>1</v>
      </c>
      <c r="G69">
        <v>1</v>
      </c>
      <c r="H69">
        <v>1</v>
      </c>
      <c r="I69" s="20">
        <f t="shared" si="7"/>
        <v>1</v>
      </c>
      <c r="J69" s="20">
        <f t="shared" si="8"/>
        <v>0</v>
      </c>
      <c r="K69" s="20">
        <f t="shared" si="9"/>
        <v>0</v>
      </c>
      <c r="L69" s="20">
        <f t="shared" si="10"/>
        <v>1</v>
      </c>
      <c r="M69" s="20">
        <f t="shared" si="11"/>
        <v>1</v>
      </c>
      <c r="N69" s="20">
        <f t="shared" si="12"/>
        <v>1</v>
      </c>
    </row>
    <row r="70" spans="1:14" x14ac:dyDescent="0.3">
      <c r="A70">
        <v>69</v>
      </c>
      <c r="B70">
        <v>4</v>
      </c>
      <c r="C70">
        <v>4</v>
      </c>
      <c r="D70">
        <v>4</v>
      </c>
      <c r="E70">
        <v>4</v>
      </c>
      <c r="F70">
        <v>4</v>
      </c>
      <c r="G70">
        <v>4</v>
      </c>
      <c r="H70">
        <v>4</v>
      </c>
      <c r="I70" s="20">
        <f t="shared" si="7"/>
        <v>1</v>
      </c>
      <c r="J70" s="20">
        <f t="shared" si="8"/>
        <v>1</v>
      </c>
      <c r="K70" s="20">
        <f t="shared" si="9"/>
        <v>1</v>
      </c>
      <c r="L70" s="20">
        <f t="shared" si="10"/>
        <v>1</v>
      </c>
      <c r="M70" s="20">
        <f t="shared" si="11"/>
        <v>1</v>
      </c>
      <c r="N70" s="20">
        <f t="shared" si="12"/>
        <v>1</v>
      </c>
    </row>
    <row r="71" spans="1:14" x14ac:dyDescent="0.3">
      <c r="A71">
        <v>70</v>
      </c>
      <c r="B71">
        <v>5</v>
      </c>
      <c r="C71">
        <v>9</v>
      </c>
      <c r="D71">
        <v>9</v>
      </c>
      <c r="E71">
        <v>9</v>
      </c>
      <c r="F71">
        <v>9</v>
      </c>
      <c r="G71">
        <v>9</v>
      </c>
      <c r="H71">
        <v>9</v>
      </c>
      <c r="I71" s="20">
        <f t="shared" si="7"/>
        <v>0.55555555555555558</v>
      </c>
      <c r="J71" s="20">
        <f t="shared" si="8"/>
        <v>1</v>
      </c>
      <c r="K71" s="20">
        <f t="shared" si="9"/>
        <v>1</v>
      </c>
      <c r="L71" s="20">
        <f t="shared" si="10"/>
        <v>1</v>
      </c>
      <c r="M71" s="20">
        <f t="shared" si="11"/>
        <v>1</v>
      </c>
      <c r="N71" s="20">
        <f t="shared" si="12"/>
        <v>1</v>
      </c>
    </row>
    <row r="72" spans="1:14" x14ac:dyDescent="0.3">
      <c r="A72">
        <v>71</v>
      </c>
      <c r="B72">
        <v>2</v>
      </c>
      <c r="C72">
        <v>2</v>
      </c>
      <c r="D72">
        <v>3</v>
      </c>
      <c r="E72">
        <v>3</v>
      </c>
      <c r="F72">
        <v>3</v>
      </c>
      <c r="G72">
        <v>3</v>
      </c>
      <c r="H72">
        <v>3</v>
      </c>
      <c r="I72" s="20">
        <f t="shared" si="7"/>
        <v>0.66666666666666663</v>
      </c>
      <c r="J72" s="20">
        <f t="shared" si="8"/>
        <v>0.66666666666666663</v>
      </c>
      <c r="K72" s="20">
        <f t="shared" si="9"/>
        <v>1</v>
      </c>
      <c r="L72" s="20">
        <f t="shared" si="10"/>
        <v>1</v>
      </c>
      <c r="M72" s="20">
        <f t="shared" si="11"/>
        <v>1</v>
      </c>
      <c r="N72" s="20">
        <f t="shared" si="12"/>
        <v>1</v>
      </c>
    </row>
    <row r="73" spans="1:14" x14ac:dyDescent="0.3">
      <c r="A73">
        <v>72</v>
      </c>
      <c r="B73">
        <v>8</v>
      </c>
      <c r="C73">
        <v>18</v>
      </c>
      <c r="D73">
        <v>19</v>
      </c>
      <c r="E73">
        <v>17</v>
      </c>
      <c r="F73">
        <v>20</v>
      </c>
      <c r="G73">
        <v>18</v>
      </c>
      <c r="H73">
        <v>20</v>
      </c>
      <c r="I73" s="20">
        <f t="shared" si="7"/>
        <v>0.4</v>
      </c>
      <c r="J73" s="20">
        <f t="shared" si="8"/>
        <v>0.9</v>
      </c>
      <c r="K73" s="20">
        <f t="shared" si="9"/>
        <v>0.95</v>
      </c>
      <c r="L73" s="20">
        <f t="shared" si="10"/>
        <v>0.85</v>
      </c>
      <c r="M73" s="20">
        <f t="shared" si="11"/>
        <v>1</v>
      </c>
      <c r="N73" s="20">
        <f t="shared" si="12"/>
        <v>0.9</v>
      </c>
    </row>
    <row r="74" spans="1:14" x14ac:dyDescent="0.3">
      <c r="A74">
        <v>73</v>
      </c>
      <c r="B74">
        <v>2</v>
      </c>
      <c r="C74">
        <v>2</v>
      </c>
      <c r="D74">
        <v>2</v>
      </c>
      <c r="E74">
        <v>2</v>
      </c>
      <c r="F74">
        <v>2</v>
      </c>
      <c r="G74">
        <v>2</v>
      </c>
      <c r="H74">
        <v>2</v>
      </c>
      <c r="I74" s="20">
        <f t="shared" si="7"/>
        <v>1</v>
      </c>
      <c r="J74" s="20">
        <f t="shared" si="8"/>
        <v>1</v>
      </c>
      <c r="K74" s="20">
        <f t="shared" si="9"/>
        <v>1</v>
      </c>
      <c r="L74" s="20">
        <f t="shared" si="10"/>
        <v>1</v>
      </c>
      <c r="M74" s="20">
        <f t="shared" si="11"/>
        <v>1</v>
      </c>
      <c r="N74" s="20">
        <f t="shared" si="12"/>
        <v>1</v>
      </c>
    </row>
    <row r="75" spans="1:14" x14ac:dyDescent="0.3">
      <c r="A75">
        <v>74</v>
      </c>
      <c r="B75">
        <v>4</v>
      </c>
      <c r="C75">
        <v>4</v>
      </c>
      <c r="D75">
        <v>4</v>
      </c>
      <c r="E75">
        <v>4</v>
      </c>
      <c r="F75">
        <v>4</v>
      </c>
      <c r="G75">
        <v>4</v>
      </c>
      <c r="H75">
        <v>4</v>
      </c>
      <c r="I75" s="20">
        <f t="shared" si="7"/>
        <v>1</v>
      </c>
      <c r="J75" s="20">
        <f t="shared" si="8"/>
        <v>1</v>
      </c>
      <c r="K75" s="20">
        <f t="shared" si="9"/>
        <v>1</v>
      </c>
      <c r="L75" s="20">
        <f t="shared" si="10"/>
        <v>1</v>
      </c>
      <c r="M75" s="20">
        <f t="shared" si="11"/>
        <v>1</v>
      </c>
      <c r="N75" s="20">
        <f t="shared" si="12"/>
        <v>1</v>
      </c>
    </row>
    <row r="76" spans="1:14" x14ac:dyDescent="0.3">
      <c r="A76">
        <v>75</v>
      </c>
      <c r="B76">
        <v>1</v>
      </c>
      <c r="C76">
        <v>1</v>
      </c>
      <c r="D76">
        <v>1</v>
      </c>
      <c r="E76">
        <v>1</v>
      </c>
      <c r="F76">
        <v>1</v>
      </c>
      <c r="G76">
        <v>1</v>
      </c>
      <c r="H76">
        <v>1</v>
      </c>
      <c r="I76" s="20">
        <f t="shared" si="7"/>
        <v>1</v>
      </c>
      <c r="J76" s="20">
        <f t="shared" si="8"/>
        <v>1</v>
      </c>
      <c r="K76" s="20">
        <f t="shared" si="9"/>
        <v>1</v>
      </c>
      <c r="L76" s="20">
        <f t="shared" si="10"/>
        <v>1</v>
      </c>
      <c r="M76" s="20">
        <f t="shared" si="11"/>
        <v>1</v>
      </c>
      <c r="N76" s="20">
        <f t="shared" si="12"/>
        <v>1</v>
      </c>
    </row>
    <row r="77" spans="1:14" x14ac:dyDescent="0.3">
      <c r="A77">
        <v>76</v>
      </c>
      <c r="B77">
        <v>7</v>
      </c>
      <c r="C77">
        <v>7</v>
      </c>
      <c r="D77">
        <v>7</v>
      </c>
      <c r="E77">
        <v>7</v>
      </c>
      <c r="F77">
        <v>7</v>
      </c>
      <c r="G77">
        <v>7</v>
      </c>
      <c r="H77">
        <v>7</v>
      </c>
      <c r="I77" s="20">
        <f t="shared" si="7"/>
        <v>1</v>
      </c>
      <c r="J77" s="20">
        <f t="shared" si="8"/>
        <v>1</v>
      </c>
      <c r="K77" s="20">
        <f t="shared" si="9"/>
        <v>1</v>
      </c>
      <c r="L77" s="20">
        <f t="shared" si="10"/>
        <v>1</v>
      </c>
      <c r="M77" s="20">
        <f t="shared" si="11"/>
        <v>1</v>
      </c>
      <c r="N77" s="20">
        <f t="shared" si="12"/>
        <v>1</v>
      </c>
    </row>
    <row r="78" spans="1:14" x14ac:dyDescent="0.3">
      <c r="A78">
        <v>77</v>
      </c>
      <c r="B78">
        <v>1</v>
      </c>
      <c r="C78">
        <v>1</v>
      </c>
      <c r="D78">
        <v>1</v>
      </c>
      <c r="E78">
        <v>1</v>
      </c>
      <c r="F78">
        <v>1</v>
      </c>
      <c r="G78">
        <v>1</v>
      </c>
      <c r="H78">
        <v>1</v>
      </c>
      <c r="I78" s="20">
        <f t="shared" si="7"/>
        <v>1</v>
      </c>
      <c r="J78" s="20">
        <f t="shared" si="8"/>
        <v>1</v>
      </c>
      <c r="K78" s="20">
        <f t="shared" si="9"/>
        <v>1</v>
      </c>
      <c r="L78" s="20">
        <f t="shared" si="10"/>
        <v>1</v>
      </c>
      <c r="M78" s="20">
        <f t="shared" si="11"/>
        <v>1</v>
      </c>
      <c r="N78" s="20">
        <f t="shared" si="12"/>
        <v>1</v>
      </c>
    </row>
    <row r="79" spans="1:14" x14ac:dyDescent="0.3">
      <c r="A79">
        <v>78</v>
      </c>
      <c r="B79">
        <v>4</v>
      </c>
      <c r="C79">
        <v>5</v>
      </c>
      <c r="D79">
        <v>5</v>
      </c>
      <c r="E79">
        <v>5</v>
      </c>
      <c r="F79">
        <v>5</v>
      </c>
      <c r="G79">
        <v>5</v>
      </c>
      <c r="H79">
        <v>5</v>
      </c>
      <c r="I79" s="20">
        <f t="shared" si="7"/>
        <v>0.8</v>
      </c>
      <c r="J79" s="20">
        <f t="shared" si="8"/>
        <v>1</v>
      </c>
      <c r="K79" s="20">
        <f t="shared" si="9"/>
        <v>1</v>
      </c>
      <c r="L79" s="20">
        <f t="shared" si="10"/>
        <v>1</v>
      </c>
      <c r="M79" s="20">
        <f t="shared" si="11"/>
        <v>1</v>
      </c>
      <c r="N79" s="20">
        <f t="shared" si="12"/>
        <v>1</v>
      </c>
    </row>
    <row r="80" spans="1:14" x14ac:dyDescent="0.3">
      <c r="A80">
        <v>79</v>
      </c>
      <c r="B80">
        <v>2</v>
      </c>
      <c r="C80">
        <v>2</v>
      </c>
      <c r="D80">
        <v>2</v>
      </c>
      <c r="E80">
        <v>2</v>
      </c>
      <c r="F80">
        <v>2</v>
      </c>
      <c r="G80">
        <v>2</v>
      </c>
      <c r="H80">
        <v>2</v>
      </c>
      <c r="I80" s="20">
        <f t="shared" si="7"/>
        <v>1</v>
      </c>
      <c r="J80" s="20">
        <f t="shared" si="8"/>
        <v>1</v>
      </c>
      <c r="K80" s="20">
        <f t="shared" si="9"/>
        <v>1</v>
      </c>
      <c r="L80" s="20">
        <f t="shared" si="10"/>
        <v>1</v>
      </c>
      <c r="M80" s="20">
        <f t="shared" si="11"/>
        <v>1</v>
      </c>
      <c r="N80" s="20">
        <f t="shared" si="12"/>
        <v>1</v>
      </c>
    </row>
    <row r="81" spans="1:14" x14ac:dyDescent="0.3">
      <c r="A81">
        <v>80</v>
      </c>
      <c r="B81">
        <v>3</v>
      </c>
      <c r="C81">
        <v>2</v>
      </c>
      <c r="D81">
        <v>3</v>
      </c>
      <c r="E81">
        <v>3</v>
      </c>
      <c r="F81">
        <v>3</v>
      </c>
      <c r="G81">
        <v>3</v>
      </c>
      <c r="H81">
        <v>3</v>
      </c>
      <c r="I81" s="20">
        <f t="shared" si="7"/>
        <v>1</v>
      </c>
      <c r="J81" s="20">
        <f t="shared" si="8"/>
        <v>0.66666666666666663</v>
      </c>
      <c r="K81" s="20">
        <f t="shared" si="9"/>
        <v>1</v>
      </c>
      <c r="L81" s="20">
        <f t="shared" si="10"/>
        <v>1</v>
      </c>
      <c r="M81" s="20">
        <f t="shared" si="11"/>
        <v>1</v>
      </c>
      <c r="N81" s="20">
        <f t="shared" si="12"/>
        <v>1</v>
      </c>
    </row>
    <row r="82" spans="1:14" x14ac:dyDescent="0.3">
      <c r="A82">
        <v>81</v>
      </c>
      <c r="B82">
        <v>2</v>
      </c>
      <c r="C82">
        <v>2</v>
      </c>
      <c r="D82">
        <v>2</v>
      </c>
      <c r="E82">
        <v>2</v>
      </c>
      <c r="F82">
        <v>2</v>
      </c>
      <c r="G82">
        <v>2</v>
      </c>
      <c r="H82">
        <v>2</v>
      </c>
      <c r="I82" s="20">
        <f t="shared" si="7"/>
        <v>1</v>
      </c>
      <c r="J82" s="20">
        <f t="shared" si="8"/>
        <v>1</v>
      </c>
      <c r="K82" s="20">
        <f t="shared" si="9"/>
        <v>1</v>
      </c>
      <c r="L82" s="20">
        <f t="shared" si="10"/>
        <v>1</v>
      </c>
      <c r="M82" s="20">
        <f t="shared" si="11"/>
        <v>1</v>
      </c>
      <c r="N82" s="20">
        <f t="shared" si="12"/>
        <v>1</v>
      </c>
    </row>
    <row r="83" spans="1:14" x14ac:dyDescent="0.3">
      <c r="A83">
        <v>82</v>
      </c>
      <c r="B83">
        <v>1</v>
      </c>
      <c r="C83">
        <v>1</v>
      </c>
      <c r="D83">
        <v>1</v>
      </c>
      <c r="E83">
        <v>1</v>
      </c>
      <c r="F83">
        <v>1</v>
      </c>
      <c r="G83">
        <v>1</v>
      </c>
      <c r="H83">
        <v>1</v>
      </c>
      <c r="I83" s="20">
        <f t="shared" si="7"/>
        <v>1</v>
      </c>
      <c r="J83" s="20">
        <f t="shared" si="8"/>
        <v>1</v>
      </c>
      <c r="K83" s="20">
        <f t="shared" si="9"/>
        <v>1</v>
      </c>
      <c r="L83" s="20">
        <f t="shared" si="10"/>
        <v>1</v>
      </c>
      <c r="M83" s="20">
        <f t="shared" si="11"/>
        <v>1</v>
      </c>
      <c r="N83" s="20">
        <f t="shared" si="12"/>
        <v>1</v>
      </c>
    </row>
    <row r="84" spans="1:14" x14ac:dyDescent="0.3">
      <c r="A84">
        <v>83</v>
      </c>
      <c r="B84">
        <v>4</v>
      </c>
      <c r="C84">
        <v>3</v>
      </c>
      <c r="D84">
        <v>3</v>
      </c>
      <c r="E84">
        <v>4</v>
      </c>
      <c r="F84">
        <v>4</v>
      </c>
      <c r="G84">
        <v>4</v>
      </c>
      <c r="H84">
        <v>4</v>
      </c>
      <c r="I84" s="20">
        <f t="shared" si="7"/>
        <v>1</v>
      </c>
      <c r="J84" s="20">
        <f t="shared" si="8"/>
        <v>0.75</v>
      </c>
      <c r="K84" s="20">
        <f t="shared" si="9"/>
        <v>0.75</v>
      </c>
      <c r="L84" s="20">
        <f t="shared" si="10"/>
        <v>1</v>
      </c>
      <c r="M84" s="20">
        <f t="shared" si="11"/>
        <v>1</v>
      </c>
      <c r="N84" s="20">
        <f t="shared" si="12"/>
        <v>1</v>
      </c>
    </row>
    <row r="85" spans="1:14" x14ac:dyDescent="0.3">
      <c r="A85">
        <v>85</v>
      </c>
      <c r="B85">
        <v>2</v>
      </c>
      <c r="C85">
        <v>1</v>
      </c>
      <c r="D85">
        <v>3</v>
      </c>
      <c r="E85">
        <v>3</v>
      </c>
      <c r="F85">
        <v>3</v>
      </c>
      <c r="G85">
        <v>3</v>
      </c>
      <c r="H85">
        <v>3</v>
      </c>
      <c r="I85" s="20">
        <f t="shared" si="7"/>
        <v>0.66666666666666663</v>
      </c>
      <c r="J85" s="20">
        <f t="shared" si="8"/>
        <v>0.33333333333333331</v>
      </c>
      <c r="K85" s="20">
        <f t="shared" si="9"/>
        <v>1</v>
      </c>
      <c r="L85" s="20">
        <f t="shared" si="10"/>
        <v>1</v>
      </c>
      <c r="M85" s="20">
        <f t="shared" si="11"/>
        <v>1</v>
      </c>
      <c r="N85" s="20">
        <f t="shared" si="12"/>
        <v>1</v>
      </c>
    </row>
    <row r="86" spans="1:14" x14ac:dyDescent="0.3">
      <c r="A86">
        <v>86</v>
      </c>
      <c r="B86">
        <v>7</v>
      </c>
      <c r="C86">
        <v>9</v>
      </c>
      <c r="D86">
        <v>9</v>
      </c>
      <c r="E86">
        <v>11</v>
      </c>
      <c r="F86">
        <v>11</v>
      </c>
      <c r="G86">
        <v>11</v>
      </c>
      <c r="H86">
        <v>11</v>
      </c>
      <c r="I86" s="20">
        <f t="shared" si="7"/>
        <v>0.63636363636363635</v>
      </c>
      <c r="J86" s="20">
        <f t="shared" si="8"/>
        <v>0.81818181818181823</v>
      </c>
      <c r="K86" s="20">
        <f t="shared" si="9"/>
        <v>0.81818181818181823</v>
      </c>
      <c r="L86" s="20">
        <f t="shared" si="10"/>
        <v>1</v>
      </c>
      <c r="M86" s="20">
        <f t="shared" si="11"/>
        <v>1</v>
      </c>
      <c r="N86" s="20">
        <f t="shared" si="12"/>
        <v>1</v>
      </c>
    </row>
    <row r="87" spans="1:14" x14ac:dyDescent="0.3">
      <c r="A87">
        <v>87</v>
      </c>
      <c r="B87">
        <v>2</v>
      </c>
      <c r="C87">
        <v>1</v>
      </c>
      <c r="D87">
        <v>1</v>
      </c>
      <c r="E87">
        <v>2</v>
      </c>
      <c r="F87">
        <v>2</v>
      </c>
      <c r="G87">
        <v>2</v>
      </c>
      <c r="H87">
        <v>2</v>
      </c>
      <c r="I87" s="20">
        <f t="shared" si="7"/>
        <v>1</v>
      </c>
      <c r="J87" s="20">
        <f t="shared" si="8"/>
        <v>0.5</v>
      </c>
      <c r="K87" s="20">
        <f t="shared" si="9"/>
        <v>0.5</v>
      </c>
      <c r="L87" s="20">
        <f t="shared" si="10"/>
        <v>1</v>
      </c>
      <c r="M87" s="20">
        <f t="shared" si="11"/>
        <v>1</v>
      </c>
      <c r="N87" s="20">
        <f t="shared" si="12"/>
        <v>1</v>
      </c>
    </row>
    <row r="88" spans="1:14" x14ac:dyDescent="0.3">
      <c r="A88">
        <v>88</v>
      </c>
      <c r="B88">
        <v>3</v>
      </c>
      <c r="C88">
        <v>3</v>
      </c>
      <c r="D88">
        <v>3</v>
      </c>
      <c r="E88">
        <v>3</v>
      </c>
      <c r="F88">
        <v>3</v>
      </c>
      <c r="G88">
        <v>3</v>
      </c>
      <c r="H88">
        <v>3</v>
      </c>
      <c r="I88" s="20">
        <f t="shared" si="7"/>
        <v>1</v>
      </c>
      <c r="J88" s="20">
        <f t="shared" si="8"/>
        <v>1</v>
      </c>
      <c r="K88" s="20">
        <f t="shared" si="9"/>
        <v>1</v>
      </c>
      <c r="L88" s="20">
        <f t="shared" si="10"/>
        <v>1</v>
      </c>
      <c r="M88" s="20">
        <f t="shared" si="11"/>
        <v>1</v>
      </c>
      <c r="N88" s="20">
        <f t="shared" si="12"/>
        <v>1</v>
      </c>
    </row>
    <row r="89" spans="1:14" x14ac:dyDescent="0.3">
      <c r="A89">
        <v>90</v>
      </c>
      <c r="B89">
        <v>2</v>
      </c>
      <c r="C89">
        <v>2</v>
      </c>
      <c r="D89">
        <v>2</v>
      </c>
      <c r="E89">
        <v>3</v>
      </c>
      <c r="F89">
        <v>3</v>
      </c>
      <c r="G89">
        <v>3</v>
      </c>
      <c r="H89">
        <v>3</v>
      </c>
      <c r="I89" s="20">
        <f t="shared" si="7"/>
        <v>0.66666666666666663</v>
      </c>
      <c r="J89" s="20">
        <f t="shared" si="8"/>
        <v>0.66666666666666663</v>
      </c>
      <c r="K89" s="20">
        <f t="shared" si="9"/>
        <v>0.66666666666666663</v>
      </c>
      <c r="L89" s="20">
        <f t="shared" si="10"/>
        <v>1</v>
      </c>
      <c r="M89" s="20">
        <f t="shared" si="11"/>
        <v>1</v>
      </c>
      <c r="N89" s="20">
        <f t="shared" si="12"/>
        <v>1</v>
      </c>
    </row>
    <row r="90" spans="1:14" x14ac:dyDescent="0.3">
      <c r="A90">
        <v>91</v>
      </c>
      <c r="B90">
        <v>1</v>
      </c>
      <c r="C90">
        <v>2</v>
      </c>
      <c r="D90">
        <v>2</v>
      </c>
      <c r="E90">
        <v>1</v>
      </c>
      <c r="F90">
        <v>2</v>
      </c>
      <c r="G90">
        <v>1</v>
      </c>
      <c r="H90">
        <v>2</v>
      </c>
      <c r="I90" s="20">
        <f t="shared" si="7"/>
        <v>0.5</v>
      </c>
      <c r="J90" s="20">
        <f t="shared" si="8"/>
        <v>1</v>
      </c>
      <c r="K90" s="20">
        <f t="shared" si="9"/>
        <v>1</v>
      </c>
      <c r="L90" s="20">
        <f t="shared" si="10"/>
        <v>0.5</v>
      </c>
      <c r="M90" s="20">
        <f t="shared" si="11"/>
        <v>1</v>
      </c>
      <c r="N90" s="20">
        <f t="shared" si="12"/>
        <v>0.5</v>
      </c>
    </row>
    <row r="91" spans="1:14" x14ac:dyDescent="0.3">
      <c r="A91">
        <v>92</v>
      </c>
      <c r="B91">
        <v>1</v>
      </c>
      <c r="C91">
        <v>1</v>
      </c>
      <c r="D91">
        <v>1</v>
      </c>
      <c r="E91">
        <v>1</v>
      </c>
      <c r="F91">
        <v>1</v>
      </c>
      <c r="G91">
        <v>1</v>
      </c>
      <c r="H91">
        <v>1</v>
      </c>
      <c r="I91" s="20">
        <f t="shared" si="7"/>
        <v>1</v>
      </c>
      <c r="J91" s="20">
        <f t="shared" si="8"/>
        <v>1</v>
      </c>
      <c r="K91" s="20">
        <f t="shared" si="9"/>
        <v>1</v>
      </c>
      <c r="L91" s="20">
        <f t="shared" si="10"/>
        <v>1</v>
      </c>
      <c r="M91" s="20">
        <f t="shared" si="11"/>
        <v>1</v>
      </c>
      <c r="N91" s="20">
        <f t="shared" si="12"/>
        <v>1</v>
      </c>
    </row>
    <row r="92" spans="1:14" x14ac:dyDescent="0.3">
      <c r="A92">
        <v>93</v>
      </c>
      <c r="B92">
        <v>1</v>
      </c>
      <c r="C92">
        <v>1</v>
      </c>
      <c r="D92">
        <v>1</v>
      </c>
      <c r="E92">
        <v>1</v>
      </c>
      <c r="F92">
        <v>1</v>
      </c>
      <c r="G92">
        <v>1</v>
      </c>
      <c r="H92">
        <v>1</v>
      </c>
      <c r="I92" s="20">
        <f t="shared" si="7"/>
        <v>1</v>
      </c>
      <c r="J92" s="20">
        <f t="shared" si="8"/>
        <v>1</v>
      </c>
      <c r="K92" s="20">
        <f t="shared" si="9"/>
        <v>1</v>
      </c>
      <c r="L92" s="20">
        <f t="shared" si="10"/>
        <v>1</v>
      </c>
      <c r="M92" s="20">
        <f t="shared" si="11"/>
        <v>1</v>
      </c>
      <c r="N92" s="20">
        <f t="shared" si="12"/>
        <v>1</v>
      </c>
    </row>
    <row r="93" spans="1:14" x14ac:dyDescent="0.3">
      <c r="A93">
        <v>94</v>
      </c>
      <c r="B93">
        <v>6</v>
      </c>
      <c r="C93">
        <v>2</v>
      </c>
      <c r="D93">
        <v>4</v>
      </c>
      <c r="E93">
        <v>8</v>
      </c>
      <c r="F93">
        <v>8</v>
      </c>
      <c r="G93">
        <v>8</v>
      </c>
      <c r="H93">
        <v>8</v>
      </c>
      <c r="I93" s="20">
        <f t="shared" si="7"/>
        <v>0.75</v>
      </c>
      <c r="J93" s="20">
        <f t="shared" si="8"/>
        <v>0.25</v>
      </c>
      <c r="K93" s="20">
        <f t="shared" si="9"/>
        <v>0.5</v>
      </c>
      <c r="L93" s="20">
        <f t="shared" si="10"/>
        <v>1</v>
      </c>
      <c r="M93" s="20">
        <f t="shared" si="11"/>
        <v>1</v>
      </c>
      <c r="N93" s="20">
        <f t="shared" si="12"/>
        <v>1</v>
      </c>
    </row>
    <row r="94" spans="1:14" x14ac:dyDescent="0.3">
      <c r="A94">
        <v>95</v>
      </c>
      <c r="B94">
        <v>8</v>
      </c>
      <c r="C94">
        <v>7</v>
      </c>
      <c r="D94">
        <v>8</v>
      </c>
      <c r="E94">
        <v>8</v>
      </c>
      <c r="F94">
        <v>8</v>
      </c>
      <c r="G94">
        <v>8</v>
      </c>
      <c r="H94">
        <v>8</v>
      </c>
      <c r="I94" s="20">
        <f t="shared" si="7"/>
        <v>1</v>
      </c>
      <c r="J94" s="20">
        <f t="shared" si="8"/>
        <v>0.875</v>
      </c>
      <c r="K94" s="20">
        <f t="shared" si="9"/>
        <v>1</v>
      </c>
      <c r="L94" s="20">
        <f t="shared" si="10"/>
        <v>1</v>
      </c>
      <c r="M94" s="20">
        <f t="shared" si="11"/>
        <v>1</v>
      </c>
      <c r="N94" s="20">
        <f t="shared" si="12"/>
        <v>1</v>
      </c>
    </row>
    <row r="95" spans="1:14" x14ac:dyDescent="0.3">
      <c r="A95">
        <v>96</v>
      </c>
      <c r="B95">
        <v>1</v>
      </c>
      <c r="C95">
        <v>1</v>
      </c>
      <c r="D95">
        <v>1</v>
      </c>
      <c r="E95">
        <v>1</v>
      </c>
      <c r="F95">
        <v>1</v>
      </c>
      <c r="G95">
        <v>1</v>
      </c>
      <c r="H95">
        <v>1</v>
      </c>
      <c r="I95" s="20">
        <f t="shared" si="7"/>
        <v>1</v>
      </c>
      <c r="J95" s="20">
        <f t="shared" si="8"/>
        <v>1</v>
      </c>
      <c r="K95" s="20">
        <f t="shared" si="9"/>
        <v>1</v>
      </c>
      <c r="L95" s="20">
        <f t="shared" si="10"/>
        <v>1</v>
      </c>
      <c r="M95" s="20">
        <f t="shared" si="11"/>
        <v>1</v>
      </c>
      <c r="N95" s="20">
        <f t="shared" si="12"/>
        <v>1</v>
      </c>
    </row>
    <row r="96" spans="1:14" x14ac:dyDescent="0.3">
      <c r="A96">
        <v>97</v>
      </c>
      <c r="B96">
        <v>1</v>
      </c>
      <c r="C96">
        <v>1</v>
      </c>
      <c r="D96">
        <v>1</v>
      </c>
      <c r="E96">
        <v>1</v>
      </c>
      <c r="F96">
        <v>1</v>
      </c>
      <c r="G96">
        <v>1</v>
      </c>
      <c r="H96">
        <v>1</v>
      </c>
      <c r="I96" s="20">
        <f t="shared" si="7"/>
        <v>1</v>
      </c>
      <c r="J96" s="20">
        <f t="shared" si="8"/>
        <v>1</v>
      </c>
      <c r="K96" s="20">
        <f t="shared" si="9"/>
        <v>1</v>
      </c>
      <c r="L96" s="20">
        <f t="shared" si="10"/>
        <v>1</v>
      </c>
      <c r="M96" s="20">
        <f t="shared" si="11"/>
        <v>1</v>
      </c>
      <c r="N96" s="20">
        <f t="shared" si="12"/>
        <v>1</v>
      </c>
    </row>
    <row r="97" spans="1:14" x14ac:dyDescent="0.3">
      <c r="A97">
        <v>98</v>
      </c>
      <c r="B97">
        <v>2</v>
      </c>
      <c r="C97">
        <v>2</v>
      </c>
      <c r="D97">
        <v>2</v>
      </c>
      <c r="E97">
        <v>2</v>
      </c>
      <c r="F97">
        <v>2</v>
      </c>
      <c r="G97">
        <v>2</v>
      </c>
      <c r="H97">
        <v>2</v>
      </c>
      <c r="I97" s="20">
        <f t="shared" si="7"/>
        <v>1</v>
      </c>
      <c r="J97" s="20">
        <f t="shared" si="8"/>
        <v>1</v>
      </c>
      <c r="K97" s="20">
        <f t="shared" si="9"/>
        <v>1</v>
      </c>
      <c r="L97" s="20">
        <f t="shared" si="10"/>
        <v>1</v>
      </c>
      <c r="M97" s="20">
        <f t="shared" si="11"/>
        <v>1</v>
      </c>
      <c r="N97" s="20">
        <f t="shared" si="12"/>
        <v>1</v>
      </c>
    </row>
    <row r="98" spans="1:14" x14ac:dyDescent="0.3">
      <c r="A98">
        <v>99</v>
      </c>
      <c r="B98">
        <v>1</v>
      </c>
      <c r="C98">
        <v>1</v>
      </c>
      <c r="D98">
        <v>1</v>
      </c>
      <c r="E98">
        <v>1</v>
      </c>
      <c r="F98">
        <v>1</v>
      </c>
      <c r="G98">
        <v>1</v>
      </c>
      <c r="H98">
        <v>1</v>
      </c>
      <c r="I98" s="20">
        <f t="shared" si="7"/>
        <v>1</v>
      </c>
      <c r="J98" s="20">
        <f t="shared" si="8"/>
        <v>1</v>
      </c>
      <c r="K98" s="20">
        <f t="shared" si="9"/>
        <v>1</v>
      </c>
      <c r="L98" s="20">
        <f t="shared" si="10"/>
        <v>1</v>
      </c>
      <c r="M98" s="20">
        <f t="shared" si="11"/>
        <v>1</v>
      </c>
      <c r="N98" s="20">
        <f t="shared" si="12"/>
        <v>1</v>
      </c>
    </row>
    <row r="99" spans="1:14" x14ac:dyDescent="0.3">
      <c r="A99">
        <v>100</v>
      </c>
      <c r="B99">
        <v>2</v>
      </c>
      <c r="C99">
        <v>1</v>
      </c>
      <c r="D99">
        <v>1</v>
      </c>
      <c r="E99">
        <v>3</v>
      </c>
      <c r="F99">
        <v>3</v>
      </c>
      <c r="G99">
        <v>3</v>
      </c>
      <c r="H99">
        <v>3</v>
      </c>
      <c r="I99" s="20">
        <f t="shared" si="7"/>
        <v>0.66666666666666663</v>
      </c>
      <c r="J99" s="20">
        <f t="shared" si="8"/>
        <v>0.33333333333333331</v>
      </c>
      <c r="K99" s="20">
        <f t="shared" si="9"/>
        <v>0.33333333333333331</v>
      </c>
      <c r="L99" s="20">
        <f t="shared" si="10"/>
        <v>1</v>
      </c>
      <c r="M99" s="20">
        <f t="shared" si="11"/>
        <v>1</v>
      </c>
      <c r="N99" s="20">
        <f t="shared" si="12"/>
        <v>1</v>
      </c>
    </row>
    <row r="100" spans="1:14" x14ac:dyDescent="0.3">
      <c r="A100">
        <v>101</v>
      </c>
      <c r="B100">
        <v>1</v>
      </c>
      <c r="C100">
        <v>1</v>
      </c>
      <c r="D100">
        <v>1</v>
      </c>
      <c r="E100">
        <v>1</v>
      </c>
      <c r="F100">
        <v>1</v>
      </c>
      <c r="G100">
        <v>1</v>
      </c>
      <c r="H100">
        <v>1</v>
      </c>
      <c r="I100" s="20">
        <f t="shared" si="7"/>
        <v>1</v>
      </c>
      <c r="J100" s="20">
        <f t="shared" si="8"/>
        <v>1</v>
      </c>
      <c r="K100" s="20">
        <f t="shared" si="9"/>
        <v>1</v>
      </c>
      <c r="L100" s="20">
        <f t="shared" si="10"/>
        <v>1</v>
      </c>
      <c r="M100" s="20">
        <f t="shared" si="11"/>
        <v>1</v>
      </c>
      <c r="N100" s="20">
        <f t="shared" si="12"/>
        <v>1</v>
      </c>
    </row>
    <row r="101" spans="1:14" x14ac:dyDescent="0.3">
      <c r="A101">
        <v>117</v>
      </c>
      <c r="B101">
        <v>1</v>
      </c>
      <c r="C101">
        <v>0</v>
      </c>
      <c r="D101">
        <v>1</v>
      </c>
      <c r="E101">
        <v>2</v>
      </c>
      <c r="F101">
        <v>2</v>
      </c>
      <c r="G101">
        <v>2</v>
      </c>
      <c r="H101">
        <v>2</v>
      </c>
      <c r="I101" s="20">
        <f t="shared" si="7"/>
        <v>0.5</v>
      </c>
      <c r="J101" s="20">
        <f t="shared" si="8"/>
        <v>0</v>
      </c>
      <c r="K101" s="20">
        <f t="shared" si="9"/>
        <v>0.5</v>
      </c>
      <c r="L101" s="20">
        <f t="shared" si="10"/>
        <v>1</v>
      </c>
      <c r="M101" s="20">
        <f t="shared" si="11"/>
        <v>1</v>
      </c>
      <c r="N101" s="20">
        <f t="shared" si="12"/>
        <v>1</v>
      </c>
    </row>
    <row r="102" spans="1:14" x14ac:dyDescent="0.3">
      <c r="A102">
        <v>122</v>
      </c>
      <c r="B102">
        <v>1</v>
      </c>
      <c r="C102">
        <v>1</v>
      </c>
      <c r="D102">
        <v>1</v>
      </c>
      <c r="E102">
        <v>1</v>
      </c>
      <c r="F102">
        <v>1</v>
      </c>
      <c r="G102">
        <v>1</v>
      </c>
      <c r="H102">
        <v>1</v>
      </c>
      <c r="I102" s="20">
        <f t="shared" si="7"/>
        <v>1</v>
      </c>
      <c r="J102" s="20">
        <f t="shared" si="8"/>
        <v>1</v>
      </c>
      <c r="K102" s="20">
        <f t="shared" si="9"/>
        <v>1</v>
      </c>
      <c r="L102" s="20">
        <f t="shared" si="10"/>
        <v>1</v>
      </c>
      <c r="M102" s="20">
        <f t="shared" si="11"/>
        <v>1</v>
      </c>
      <c r="N102" s="20">
        <f t="shared" si="12"/>
        <v>1</v>
      </c>
    </row>
    <row r="103" spans="1:14" x14ac:dyDescent="0.3">
      <c r="A103">
        <v>137</v>
      </c>
      <c r="B103">
        <v>1</v>
      </c>
      <c r="C103">
        <v>1</v>
      </c>
      <c r="D103">
        <v>1</v>
      </c>
      <c r="E103">
        <v>1</v>
      </c>
      <c r="F103">
        <v>1</v>
      </c>
      <c r="G103">
        <v>1</v>
      </c>
      <c r="H103">
        <v>1</v>
      </c>
      <c r="I103" s="20">
        <f t="shared" si="7"/>
        <v>1</v>
      </c>
      <c r="J103" s="20">
        <f t="shared" si="8"/>
        <v>1</v>
      </c>
      <c r="K103" s="20">
        <f t="shared" si="9"/>
        <v>1</v>
      </c>
      <c r="L103" s="20">
        <f t="shared" si="10"/>
        <v>1</v>
      </c>
      <c r="M103" s="20">
        <f t="shared" si="11"/>
        <v>1</v>
      </c>
      <c r="N103" s="20">
        <f t="shared" si="12"/>
        <v>1</v>
      </c>
    </row>
    <row r="104" spans="1:14" x14ac:dyDescent="0.3">
      <c r="A104">
        <v>140</v>
      </c>
      <c r="B104">
        <v>2</v>
      </c>
      <c r="C104">
        <v>2</v>
      </c>
      <c r="D104">
        <v>2</v>
      </c>
      <c r="E104">
        <v>2</v>
      </c>
      <c r="F104">
        <v>2</v>
      </c>
      <c r="G104">
        <v>2</v>
      </c>
      <c r="H104">
        <v>2</v>
      </c>
      <c r="I104" s="20">
        <f t="shared" si="7"/>
        <v>1</v>
      </c>
      <c r="J104" s="20">
        <f t="shared" si="8"/>
        <v>1</v>
      </c>
      <c r="K104" s="20">
        <f t="shared" si="9"/>
        <v>1</v>
      </c>
      <c r="L104" s="20">
        <f t="shared" si="10"/>
        <v>1</v>
      </c>
      <c r="M104" s="20">
        <f t="shared" si="11"/>
        <v>1</v>
      </c>
      <c r="N104" s="20">
        <f t="shared" si="12"/>
        <v>1</v>
      </c>
    </row>
    <row r="105" spans="1:14" x14ac:dyDescent="0.3">
      <c r="A105">
        <v>145</v>
      </c>
      <c r="B105">
        <v>4</v>
      </c>
      <c r="C105">
        <v>4</v>
      </c>
      <c r="D105">
        <v>4</v>
      </c>
      <c r="E105">
        <v>4</v>
      </c>
      <c r="F105">
        <v>4</v>
      </c>
      <c r="G105">
        <v>4</v>
      </c>
      <c r="H105">
        <v>4</v>
      </c>
      <c r="I105" s="20">
        <f t="shared" si="7"/>
        <v>1</v>
      </c>
      <c r="J105" s="20">
        <f t="shared" si="8"/>
        <v>1</v>
      </c>
      <c r="K105" s="20">
        <f t="shared" si="9"/>
        <v>1</v>
      </c>
      <c r="L105" s="20">
        <f t="shared" si="10"/>
        <v>1</v>
      </c>
      <c r="M105" s="20">
        <f t="shared" si="11"/>
        <v>1</v>
      </c>
      <c r="N105" s="20">
        <f t="shared" si="12"/>
        <v>1</v>
      </c>
    </row>
    <row r="106" spans="1:14" x14ac:dyDescent="0.3">
      <c r="A106">
        <v>149</v>
      </c>
      <c r="B106">
        <v>1</v>
      </c>
      <c r="C106">
        <v>1</v>
      </c>
      <c r="D106">
        <v>1</v>
      </c>
      <c r="E106">
        <v>1</v>
      </c>
      <c r="F106">
        <v>1</v>
      </c>
      <c r="G106">
        <v>1</v>
      </c>
      <c r="H106">
        <v>1</v>
      </c>
      <c r="I106" s="20">
        <f t="shared" si="7"/>
        <v>1</v>
      </c>
      <c r="J106" s="20">
        <f t="shared" si="8"/>
        <v>1</v>
      </c>
      <c r="K106" s="20">
        <f t="shared" si="9"/>
        <v>1</v>
      </c>
      <c r="L106" s="20">
        <f t="shared" si="10"/>
        <v>1</v>
      </c>
      <c r="M106" s="20">
        <f t="shared" si="11"/>
        <v>1</v>
      </c>
      <c r="N106" s="20">
        <f t="shared" si="12"/>
        <v>1</v>
      </c>
    </row>
    <row r="107" spans="1:14" x14ac:dyDescent="0.3">
      <c r="A107" s="19" t="s">
        <v>256</v>
      </c>
      <c r="B107" s="17">
        <f>AVERAGE(B2:B106)</f>
        <v>3.6666666666666665</v>
      </c>
      <c r="C107" s="17">
        <f>AVERAGE(C2:C106)</f>
        <v>4.8666666666666663</v>
      </c>
      <c r="D107" s="17">
        <f t="shared" ref="D107:H107" si="13">AVERAGE(D2:D106)</f>
        <v>5.9714285714285715</v>
      </c>
      <c r="E107" s="17">
        <f>AVERAGE(E2:E106)</f>
        <v>8.8285714285714292</v>
      </c>
      <c r="F107" s="17">
        <f t="shared" si="13"/>
        <v>9.2285714285714278</v>
      </c>
      <c r="G107" s="17">
        <f>AVERAGE(G2:G106)</f>
        <v>9.7904761904761912</v>
      </c>
      <c r="H107" s="17">
        <f t="shared" si="13"/>
        <v>10.923809523809524</v>
      </c>
      <c r="I107" s="20">
        <f t="shared" ref="I107" si="14">B107/$H107</f>
        <v>0.33565823888404533</v>
      </c>
      <c r="J107" s="20">
        <f t="shared" ref="J107" si="15">C107/$H107</f>
        <v>0.44551002615518742</v>
      </c>
      <c r="K107" s="20">
        <f t="shared" ref="K107" si="16">D107/$H107</f>
        <v>0.54664341761115953</v>
      </c>
      <c r="L107" s="20">
        <f t="shared" ref="L107" si="17">E107/$H107</f>
        <v>0.80819529206625984</v>
      </c>
      <c r="M107" s="20">
        <f t="shared" ref="M107" si="18">F107/$H107</f>
        <v>0.84481255448997372</v>
      </c>
      <c r="N107" s="20">
        <f t="shared" ref="N107" si="19">G107/$H107</f>
        <v>0.89625108979947699</v>
      </c>
    </row>
    <row r="108" spans="1:14" x14ac:dyDescent="0.3">
      <c r="A108" t="s">
        <v>262</v>
      </c>
      <c r="B108" s="17">
        <f>AVERAGE(B2:B51)</f>
        <v>4.34</v>
      </c>
      <c r="C108" s="17">
        <f t="shared" ref="C108:H108" si="20">AVERAGE(C2:C51)</f>
        <v>6.88</v>
      </c>
      <c r="D108" s="17">
        <f t="shared" si="20"/>
        <v>8.64</v>
      </c>
      <c r="E108" s="17">
        <f t="shared" si="20"/>
        <v>13.74</v>
      </c>
      <c r="F108" s="17">
        <f t="shared" si="20"/>
        <v>14.5</v>
      </c>
      <c r="G108" s="17">
        <f t="shared" si="20"/>
        <v>15.62</v>
      </c>
      <c r="H108" s="17">
        <f t="shared" si="20"/>
        <v>17.940000000000001</v>
      </c>
      <c r="I108" s="20">
        <f t="shared" ref="I108:I110" si="21">B108/$H108</f>
        <v>0.24191750278706797</v>
      </c>
      <c r="J108" s="20">
        <f t="shared" ref="J108:J110" si="22">C108/$H108</f>
        <v>0.38350055741360084</v>
      </c>
      <c r="K108" s="20">
        <f t="shared" ref="K108:K110" si="23">D108/$H108</f>
        <v>0.48160535117056857</v>
      </c>
      <c r="L108" s="20">
        <f t="shared" ref="L108:L110" si="24">E108/$H108</f>
        <v>0.76588628762541799</v>
      </c>
      <c r="M108" s="20">
        <f t="shared" ref="M108:M110" si="25">F108/$H108</f>
        <v>0.8082497212931995</v>
      </c>
      <c r="N108" s="20">
        <f t="shared" ref="N108:N110" si="26">G108/$H108</f>
        <v>0.87068004459308801</v>
      </c>
    </row>
    <row r="109" spans="1:14" x14ac:dyDescent="0.3">
      <c r="A109" t="s">
        <v>263</v>
      </c>
      <c r="B109" s="17">
        <f>AVERAGE(B52:B99)</f>
        <v>3.2708333333333335</v>
      </c>
      <c r="C109" s="17">
        <f t="shared" ref="C109:H109" si="27">AVERAGE(C52:C99)</f>
        <v>3.2708333333333335</v>
      </c>
      <c r="D109" s="17">
        <f t="shared" si="27"/>
        <v>3.8333333333333335</v>
      </c>
      <c r="E109" s="17">
        <f t="shared" si="27"/>
        <v>4.75</v>
      </c>
      <c r="F109" s="17">
        <f t="shared" si="27"/>
        <v>4.833333333333333</v>
      </c>
      <c r="G109" s="17">
        <f t="shared" si="27"/>
        <v>4.895833333333333</v>
      </c>
      <c r="H109" s="17">
        <f t="shared" si="27"/>
        <v>4.958333333333333</v>
      </c>
      <c r="I109" s="20">
        <f t="shared" si="21"/>
        <v>0.65966386554621859</v>
      </c>
      <c r="J109" s="20">
        <f t="shared" si="22"/>
        <v>0.65966386554621859</v>
      </c>
      <c r="K109" s="20">
        <f t="shared" si="23"/>
        <v>0.77310924369747902</v>
      </c>
      <c r="L109" s="20">
        <f t="shared" si="24"/>
        <v>0.95798319327731096</v>
      </c>
      <c r="M109" s="20">
        <f t="shared" si="25"/>
        <v>0.97478991596638653</v>
      </c>
      <c r="N109" s="20">
        <f t="shared" si="26"/>
        <v>0.98739495798319332</v>
      </c>
    </row>
    <row r="110" spans="1:14" x14ac:dyDescent="0.3">
      <c r="A110" t="s">
        <v>264</v>
      </c>
      <c r="B110" s="17">
        <f>AVERAGE(B100:B106)</f>
        <v>1.5714285714285714</v>
      </c>
      <c r="C110" s="17">
        <f t="shared" ref="C110:H110" si="28">AVERAGE(C100:C106)</f>
        <v>1.4285714285714286</v>
      </c>
      <c r="D110" s="17">
        <f t="shared" si="28"/>
        <v>1.5714285714285714</v>
      </c>
      <c r="E110" s="17">
        <f t="shared" si="28"/>
        <v>1.7142857142857142</v>
      </c>
      <c r="F110" s="17">
        <f t="shared" si="28"/>
        <v>1.7142857142857142</v>
      </c>
      <c r="G110" s="17">
        <f t="shared" si="28"/>
        <v>1.7142857142857142</v>
      </c>
      <c r="H110" s="17">
        <f t="shared" si="28"/>
        <v>1.7142857142857142</v>
      </c>
      <c r="I110" s="20">
        <f t="shared" si="21"/>
        <v>0.91666666666666674</v>
      </c>
      <c r="J110" s="20">
        <f t="shared" si="22"/>
        <v>0.83333333333333337</v>
      </c>
      <c r="K110" s="20">
        <f t="shared" si="23"/>
        <v>0.91666666666666674</v>
      </c>
      <c r="L110" s="20">
        <f t="shared" si="24"/>
        <v>1</v>
      </c>
      <c r="M110" s="20">
        <f t="shared" si="25"/>
        <v>1</v>
      </c>
      <c r="N110" s="20">
        <f t="shared" si="26"/>
        <v>1</v>
      </c>
    </row>
  </sheetData>
  <phoneticPr fontId="5" type="noConversion"/>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05AA9-4675-4F12-A77A-BBF09D136512}">
  <dimension ref="A1:AF170"/>
  <sheetViews>
    <sheetView topLeftCell="A42" workbookViewId="0">
      <selection activeCell="L62" sqref="L62"/>
    </sheetView>
  </sheetViews>
  <sheetFormatPr defaultRowHeight="14.4" x14ac:dyDescent="0.3"/>
  <cols>
    <col min="1" max="1" width="60.6640625" bestFit="1" customWidth="1"/>
    <col min="2" max="2" width="22.44140625" hidden="1" customWidth="1"/>
    <col min="3" max="3" width="15.109375" hidden="1" customWidth="1"/>
    <col min="4" max="4" width="17.6640625" hidden="1" customWidth="1"/>
    <col min="5" max="5" width="15.77734375" hidden="1" customWidth="1"/>
    <col min="6" max="6" width="19.109375" hidden="1" customWidth="1"/>
    <col min="7" max="7" width="14.6640625" hidden="1" customWidth="1"/>
    <col min="8" max="8" width="14.6640625" bestFit="1" customWidth="1"/>
    <col min="9" max="9" width="16.33203125" bestFit="1" customWidth="1"/>
    <col min="10" max="10" width="15.6640625" hidden="1" customWidth="1"/>
    <col min="11" max="11" width="15.6640625" bestFit="1" customWidth="1"/>
    <col min="12" max="12" width="17.44140625" bestFit="1" customWidth="1"/>
    <col min="13" max="13" width="15.6640625" hidden="1" customWidth="1"/>
    <col min="14" max="14" width="15.6640625" bestFit="1" customWidth="1"/>
    <col min="15" max="15" width="17.44140625" bestFit="1" customWidth="1"/>
    <col min="16" max="16" width="15.6640625" hidden="1" customWidth="1"/>
    <col min="17" max="17" width="15.6640625" bestFit="1" customWidth="1"/>
    <col min="18" max="18" width="17.44140625" bestFit="1" customWidth="1"/>
    <col min="19" max="19" width="20" hidden="1" customWidth="1"/>
    <col min="20" max="20" width="20" bestFit="1" customWidth="1"/>
    <col min="21" max="21" width="21.77734375" hidden="1" customWidth="1"/>
    <col min="22" max="22" width="16.88671875" hidden="1" customWidth="1"/>
    <col min="23" max="23" width="16.88671875" bestFit="1" customWidth="1"/>
    <col min="24" max="24" width="18.5546875" bestFit="1" customWidth="1"/>
    <col min="25" max="25" width="21.109375" hidden="1" customWidth="1"/>
    <col min="26" max="26" width="21.109375" bestFit="1" customWidth="1"/>
    <col min="27" max="27" width="22.77734375" bestFit="1" customWidth="1"/>
    <col min="28" max="28" width="17.88671875" hidden="1" customWidth="1"/>
    <col min="29" max="29" width="17.88671875" bestFit="1" customWidth="1"/>
    <col min="30" max="30" width="19.5546875" bestFit="1" customWidth="1"/>
  </cols>
  <sheetData>
    <row r="1" spans="1:32" x14ac:dyDescent="0.3">
      <c r="A1" t="s">
        <v>301</v>
      </c>
      <c r="B1" t="s">
        <v>265</v>
      </c>
      <c r="C1" t="s">
        <v>266</v>
      </c>
      <c r="D1" t="s">
        <v>267</v>
      </c>
      <c r="E1" t="s">
        <v>268</v>
      </c>
      <c r="F1" t="s">
        <v>269</v>
      </c>
      <c r="G1" t="s">
        <v>270</v>
      </c>
      <c r="H1" t="s">
        <v>271</v>
      </c>
      <c r="I1" t="s">
        <v>272</v>
      </c>
      <c r="J1" t="s">
        <v>273</v>
      </c>
      <c r="K1" t="s">
        <v>274</v>
      </c>
      <c r="L1" t="s">
        <v>275</v>
      </c>
      <c r="M1" t="s">
        <v>276</v>
      </c>
      <c r="N1" t="s">
        <v>277</v>
      </c>
      <c r="O1" t="s">
        <v>278</v>
      </c>
      <c r="P1" t="s">
        <v>279</v>
      </c>
      <c r="Q1" t="s">
        <v>280</v>
      </c>
      <c r="R1" t="s">
        <v>281</v>
      </c>
      <c r="S1" t="s">
        <v>282</v>
      </c>
      <c r="T1" t="s">
        <v>283</v>
      </c>
      <c r="U1" t="s">
        <v>284</v>
      </c>
      <c r="V1" t="s">
        <v>285</v>
      </c>
      <c r="W1" t="s">
        <v>286</v>
      </c>
      <c r="X1" t="s">
        <v>287</v>
      </c>
      <c r="Y1" t="s">
        <v>288</v>
      </c>
      <c r="Z1" t="s">
        <v>289</v>
      </c>
      <c r="AA1" t="s">
        <v>290</v>
      </c>
      <c r="AB1" t="s">
        <v>291</v>
      </c>
      <c r="AC1" t="s">
        <v>292</v>
      </c>
      <c r="AD1" t="s">
        <v>293</v>
      </c>
    </row>
    <row r="2" spans="1:32" x14ac:dyDescent="0.3">
      <c r="A2" t="str">
        <f t="shared" ref="A2:A28" si="0">_xlfn.CONCAT(IF(AND(B2="indir_juris_tcu",F2="none"),"no_exp, ",IF(B2="indir_juris_tcu_synonym","doc_exp_termos_synonym, ",IF(B2="indir_juris_tcu_term","doc_exp_termos, ",IF(B2="indir_juris_tcu_synonym_related_term","doc_exp_termos_synonym_related, ","")))),IF(F2="none","",_xlfn.CONCAT("query_exp_",E2,IF(F2="join_30_minilm_indir","_MINILM","_PTT5"),", ")),"bm25",IF(D2="none","",IF(D2="MINILM_INDIR_400","_MINILM","_PTT5")))</f>
        <v>no_exp, bm25</v>
      </c>
      <c r="B2" t="s">
        <v>294</v>
      </c>
      <c r="C2" t="s">
        <v>295</v>
      </c>
      <c r="D2" t="s">
        <v>296</v>
      </c>
      <c r="E2">
        <v>0</v>
      </c>
      <c r="F2" t="s">
        <v>296</v>
      </c>
      <c r="G2">
        <v>150</v>
      </c>
      <c r="H2" s="17">
        <v>59.410800000000002</v>
      </c>
      <c r="I2" s="17">
        <v>62.58</v>
      </c>
      <c r="J2">
        <v>150</v>
      </c>
      <c r="K2" s="17">
        <v>55.158133333333303</v>
      </c>
      <c r="L2" s="17">
        <v>58.854999999999997</v>
      </c>
      <c r="M2">
        <v>150</v>
      </c>
      <c r="N2" s="17">
        <v>58.501733333333299</v>
      </c>
      <c r="O2" s="17">
        <v>62.905000000000001</v>
      </c>
      <c r="P2">
        <v>150</v>
      </c>
      <c r="Q2" s="17">
        <v>61.256266666666598</v>
      </c>
      <c r="R2" s="17">
        <v>65.194999999999993</v>
      </c>
      <c r="S2">
        <v>150</v>
      </c>
      <c r="T2" s="17">
        <v>12.92</v>
      </c>
      <c r="U2">
        <v>14</v>
      </c>
      <c r="V2">
        <v>150</v>
      </c>
      <c r="W2" s="17">
        <v>75.592973333333305</v>
      </c>
      <c r="X2" s="17">
        <v>81.817999999999998</v>
      </c>
      <c r="Y2">
        <v>150</v>
      </c>
      <c r="Z2" s="17">
        <v>7.1266666666666598</v>
      </c>
      <c r="AA2" s="17">
        <v>8</v>
      </c>
      <c r="AB2">
        <v>150</v>
      </c>
      <c r="AC2" s="17">
        <v>82.940466666666595</v>
      </c>
      <c r="AD2" s="17">
        <v>90</v>
      </c>
      <c r="AF2" s="17"/>
    </row>
    <row r="3" spans="1:32" x14ac:dyDescent="0.3">
      <c r="A3" t="str">
        <f t="shared" si="0"/>
        <v>doc_exp_termos_synonym, bm25</v>
      </c>
      <c r="B3" t="s">
        <v>297</v>
      </c>
      <c r="C3" t="s">
        <v>295</v>
      </c>
      <c r="D3" t="s">
        <v>296</v>
      </c>
      <c r="E3">
        <v>0</v>
      </c>
      <c r="F3" t="s">
        <v>296</v>
      </c>
      <c r="G3">
        <v>150</v>
      </c>
      <c r="H3" s="17">
        <v>58.332266666666598</v>
      </c>
      <c r="I3" s="17">
        <v>64.324999999999903</v>
      </c>
      <c r="J3">
        <v>150</v>
      </c>
      <c r="K3" s="17">
        <v>55.238666666666603</v>
      </c>
      <c r="L3" s="17">
        <v>62.414999999999999</v>
      </c>
      <c r="M3">
        <v>150</v>
      </c>
      <c r="N3" s="17">
        <v>57.717133333333301</v>
      </c>
      <c r="O3" s="17">
        <v>63.62</v>
      </c>
      <c r="P3">
        <v>150</v>
      </c>
      <c r="Q3" s="17">
        <v>60.345133333333301</v>
      </c>
      <c r="R3" s="17">
        <v>65.415000000000006</v>
      </c>
      <c r="S3">
        <v>150</v>
      </c>
      <c r="T3" s="17">
        <v>13.533333333333299</v>
      </c>
      <c r="U3">
        <v>16</v>
      </c>
      <c r="V3">
        <v>150</v>
      </c>
      <c r="W3" s="17">
        <v>79.136426666666594</v>
      </c>
      <c r="X3" s="17">
        <v>88.888999999999996</v>
      </c>
      <c r="Y3">
        <v>150</v>
      </c>
      <c r="Z3" s="17">
        <v>7.3733333333333304</v>
      </c>
      <c r="AA3" s="17">
        <v>8</v>
      </c>
      <c r="AB3">
        <v>150</v>
      </c>
      <c r="AC3" s="17">
        <v>85.822800000000001</v>
      </c>
      <c r="AD3" s="17">
        <v>90.909000000000006</v>
      </c>
      <c r="AF3" s="17"/>
    </row>
    <row r="4" spans="1:32" x14ac:dyDescent="0.3">
      <c r="A4" t="str">
        <f t="shared" si="0"/>
        <v>doc_exp_termos, bm25</v>
      </c>
      <c r="B4" t="s">
        <v>298</v>
      </c>
      <c r="C4" t="s">
        <v>295</v>
      </c>
      <c r="D4" t="s">
        <v>296</v>
      </c>
      <c r="E4">
        <v>0</v>
      </c>
      <c r="F4" t="s">
        <v>296</v>
      </c>
      <c r="G4">
        <v>150</v>
      </c>
      <c r="H4" s="17">
        <v>59.010800000000003</v>
      </c>
      <c r="I4" s="17">
        <v>63.604999999999997</v>
      </c>
      <c r="J4">
        <v>150</v>
      </c>
      <c r="K4" s="17">
        <v>55.707066666666599</v>
      </c>
      <c r="L4" s="17">
        <v>60.31</v>
      </c>
      <c r="M4">
        <v>150</v>
      </c>
      <c r="N4" s="17">
        <v>58.925466666666601</v>
      </c>
      <c r="O4" s="17">
        <v>63.835000000000001</v>
      </c>
      <c r="P4">
        <v>150</v>
      </c>
      <c r="Q4" s="17">
        <v>61.785333333333298</v>
      </c>
      <c r="R4" s="17">
        <v>65.259999999999906</v>
      </c>
      <c r="S4">
        <v>150</v>
      </c>
      <c r="T4" s="17">
        <v>13.533333333333299</v>
      </c>
      <c r="U4">
        <v>15</v>
      </c>
      <c r="V4">
        <v>150</v>
      </c>
      <c r="W4" s="17">
        <v>79.386579999999995</v>
      </c>
      <c r="X4" s="17">
        <v>90</v>
      </c>
      <c r="Y4">
        <v>150</v>
      </c>
      <c r="Z4" s="17">
        <v>7.3733333333333304</v>
      </c>
      <c r="AA4" s="17">
        <v>8</v>
      </c>
      <c r="AB4">
        <v>150</v>
      </c>
      <c r="AC4" s="17">
        <v>85.738386666666599</v>
      </c>
      <c r="AD4" s="17">
        <v>100</v>
      </c>
      <c r="AF4" s="17"/>
    </row>
    <row r="5" spans="1:32" x14ac:dyDescent="0.3">
      <c r="A5" t="str">
        <f t="shared" si="0"/>
        <v>doc_exp_termos, query_exp_5_PTT5, bm25_PTT5</v>
      </c>
      <c r="B5" t="s">
        <v>298</v>
      </c>
      <c r="C5" t="s">
        <v>295</v>
      </c>
      <c r="D5" t="s">
        <v>299</v>
      </c>
      <c r="E5">
        <v>5</v>
      </c>
      <c r="F5" t="s">
        <v>300</v>
      </c>
      <c r="G5">
        <v>150</v>
      </c>
      <c r="H5" s="17">
        <v>60.482866666666602</v>
      </c>
      <c r="I5" s="17">
        <v>65.73</v>
      </c>
      <c r="J5">
        <v>150</v>
      </c>
      <c r="K5" s="17">
        <v>56.304799999999901</v>
      </c>
      <c r="L5" s="17">
        <v>62.239999999999903</v>
      </c>
      <c r="M5">
        <v>150</v>
      </c>
      <c r="N5" s="17">
        <v>59.128466666666597</v>
      </c>
      <c r="O5" s="17">
        <v>64.08</v>
      </c>
      <c r="P5">
        <v>150</v>
      </c>
      <c r="Q5" s="17">
        <v>62.349199999999897</v>
      </c>
      <c r="R5" s="17">
        <v>68.424999999999997</v>
      </c>
      <c r="S5">
        <v>150</v>
      </c>
      <c r="T5" s="17">
        <v>13.84</v>
      </c>
      <c r="U5">
        <v>16</v>
      </c>
      <c r="V5">
        <v>150</v>
      </c>
      <c r="W5" s="17">
        <v>81.339453333333296</v>
      </c>
      <c r="X5" s="17">
        <v>90</v>
      </c>
      <c r="Y5">
        <v>150</v>
      </c>
      <c r="Z5" s="17">
        <v>7.4933333333333296</v>
      </c>
      <c r="AA5" s="17">
        <v>8</v>
      </c>
      <c r="AB5">
        <v>150</v>
      </c>
      <c r="AC5" s="17">
        <v>87.928953333333297</v>
      </c>
      <c r="AD5" s="17">
        <v>100</v>
      </c>
      <c r="AF5" s="17"/>
    </row>
    <row r="6" spans="1:32" x14ac:dyDescent="0.3">
      <c r="A6" t="str">
        <f t="shared" si="0"/>
        <v>doc_exp_termos, query_exp_6_PTT5, bm25_PTT5</v>
      </c>
      <c r="B6" t="s">
        <v>298</v>
      </c>
      <c r="C6" t="s">
        <v>295</v>
      </c>
      <c r="D6" t="s">
        <v>299</v>
      </c>
      <c r="E6">
        <v>6</v>
      </c>
      <c r="F6" t="s">
        <v>300</v>
      </c>
      <c r="G6">
        <v>150</v>
      </c>
      <c r="H6" s="17">
        <v>60.525866666666602</v>
      </c>
      <c r="I6" s="17">
        <v>65.905000000000001</v>
      </c>
      <c r="J6">
        <v>150</v>
      </c>
      <c r="K6" s="17">
        <v>56.450666666666599</v>
      </c>
      <c r="L6" s="17">
        <v>61.83</v>
      </c>
      <c r="M6">
        <v>150</v>
      </c>
      <c r="N6" s="17">
        <v>59.3588666666666</v>
      </c>
      <c r="O6" s="17">
        <v>63.994999999999997</v>
      </c>
      <c r="P6">
        <v>150</v>
      </c>
      <c r="Q6" s="17">
        <v>62.437199999999997</v>
      </c>
      <c r="R6" s="17">
        <v>68.23</v>
      </c>
      <c r="S6">
        <v>150</v>
      </c>
      <c r="T6" s="17">
        <v>13.96</v>
      </c>
      <c r="U6">
        <v>16</v>
      </c>
      <c r="V6">
        <v>150</v>
      </c>
      <c r="W6" s="17">
        <v>82.036886666666604</v>
      </c>
      <c r="X6" s="17">
        <v>90</v>
      </c>
      <c r="Y6">
        <v>150</v>
      </c>
      <c r="Z6" s="17">
        <v>7.5066666666666597</v>
      </c>
      <c r="AA6" s="17">
        <v>8</v>
      </c>
      <c r="AB6">
        <v>150</v>
      </c>
      <c r="AC6" s="17">
        <v>87.761613333333301</v>
      </c>
      <c r="AD6" s="17">
        <v>100</v>
      </c>
      <c r="AF6" s="17"/>
    </row>
    <row r="7" spans="1:32" x14ac:dyDescent="0.3">
      <c r="A7" t="str">
        <f t="shared" si="0"/>
        <v>doc_exp_termos, query_exp_10_PTT5, bm25_PTT5</v>
      </c>
      <c r="B7" t="s">
        <v>298</v>
      </c>
      <c r="C7" t="s">
        <v>295</v>
      </c>
      <c r="D7" t="s">
        <v>299</v>
      </c>
      <c r="E7">
        <v>10</v>
      </c>
      <c r="F7" t="s">
        <v>300</v>
      </c>
      <c r="G7">
        <v>150</v>
      </c>
      <c r="H7" s="17">
        <v>61.287866666666602</v>
      </c>
      <c r="I7" s="17">
        <v>66.08</v>
      </c>
      <c r="J7">
        <v>150</v>
      </c>
      <c r="K7" s="17">
        <v>56.703800000000001</v>
      </c>
      <c r="L7" s="17">
        <v>61.34</v>
      </c>
      <c r="M7">
        <v>150</v>
      </c>
      <c r="N7" s="17">
        <v>59.480600000000003</v>
      </c>
      <c r="O7" s="17">
        <v>65.63</v>
      </c>
      <c r="P7">
        <v>150</v>
      </c>
      <c r="Q7" s="17">
        <v>61.851933333333299</v>
      </c>
      <c r="R7" s="17">
        <v>67.534999999999997</v>
      </c>
      <c r="S7">
        <v>150</v>
      </c>
      <c r="T7" s="17">
        <v>13.986666666666601</v>
      </c>
      <c r="U7">
        <v>16</v>
      </c>
      <c r="V7">
        <v>150</v>
      </c>
      <c r="W7" s="17">
        <v>82.224220000000003</v>
      </c>
      <c r="X7" s="17">
        <v>90.454499999999996</v>
      </c>
      <c r="Y7">
        <v>150</v>
      </c>
      <c r="Z7" s="17">
        <v>7.5466666666666598</v>
      </c>
      <c r="AA7" s="17">
        <v>8</v>
      </c>
      <c r="AB7">
        <v>150</v>
      </c>
      <c r="AC7" s="17">
        <v>88.183666666666596</v>
      </c>
      <c r="AD7" s="17">
        <v>100</v>
      </c>
      <c r="AF7" s="17"/>
    </row>
    <row r="8" spans="1:32" x14ac:dyDescent="0.3">
      <c r="A8" t="str">
        <f t="shared" si="0"/>
        <v>doc_exp_termos, query_exp_9_PTT5, bm25_PTT5</v>
      </c>
      <c r="B8" t="s">
        <v>298</v>
      </c>
      <c r="C8" t="s">
        <v>295</v>
      </c>
      <c r="D8" t="s">
        <v>299</v>
      </c>
      <c r="E8">
        <v>9</v>
      </c>
      <c r="F8" t="s">
        <v>300</v>
      </c>
      <c r="G8">
        <v>150</v>
      </c>
      <c r="H8" s="17">
        <v>61.270399999999903</v>
      </c>
      <c r="I8" s="17">
        <v>66.125</v>
      </c>
      <c r="J8">
        <v>150</v>
      </c>
      <c r="K8" s="17">
        <v>56.758400000000002</v>
      </c>
      <c r="L8" s="17">
        <v>61.34</v>
      </c>
      <c r="M8">
        <v>150</v>
      </c>
      <c r="N8" s="17">
        <v>59.423266666666599</v>
      </c>
      <c r="O8" s="17">
        <v>65.63</v>
      </c>
      <c r="P8">
        <v>150</v>
      </c>
      <c r="Q8" s="17">
        <v>62.014933333333303</v>
      </c>
      <c r="R8" s="17">
        <v>67.754999999999995</v>
      </c>
      <c r="S8">
        <v>150</v>
      </c>
      <c r="T8" s="17">
        <v>14</v>
      </c>
      <c r="U8">
        <v>16</v>
      </c>
      <c r="V8">
        <v>150</v>
      </c>
      <c r="W8" s="17">
        <v>82.284826666666604</v>
      </c>
      <c r="X8" s="17">
        <v>90</v>
      </c>
      <c r="Y8">
        <v>150</v>
      </c>
      <c r="Z8" s="17">
        <v>7.5266666666666602</v>
      </c>
      <c r="AA8" s="17">
        <v>8</v>
      </c>
      <c r="AB8">
        <v>150</v>
      </c>
      <c r="AC8" s="17">
        <v>87.989226666666596</v>
      </c>
      <c r="AD8" s="17">
        <v>100</v>
      </c>
      <c r="AF8" s="17"/>
    </row>
    <row r="9" spans="1:32" x14ac:dyDescent="0.3">
      <c r="A9" t="str">
        <f t="shared" si="0"/>
        <v>doc_exp_termos, query_exp_7_PTT5, bm25_PTT5</v>
      </c>
      <c r="B9" t="s">
        <v>298</v>
      </c>
      <c r="C9" t="s">
        <v>295</v>
      </c>
      <c r="D9" t="s">
        <v>299</v>
      </c>
      <c r="E9">
        <v>7</v>
      </c>
      <c r="F9" t="s">
        <v>300</v>
      </c>
      <c r="G9">
        <v>150</v>
      </c>
      <c r="H9" s="17">
        <v>60.918866666666602</v>
      </c>
      <c r="I9" s="17">
        <v>66.08</v>
      </c>
      <c r="J9">
        <v>150</v>
      </c>
      <c r="K9" s="17">
        <v>56.815399999999997</v>
      </c>
      <c r="L9" s="17">
        <v>60.24</v>
      </c>
      <c r="M9">
        <v>150</v>
      </c>
      <c r="N9" s="17">
        <v>59.688466666666599</v>
      </c>
      <c r="O9" s="17">
        <v>64.45</v>
      </c>
      <c r="P9">
        <v>150</v>
      </c>
      <c r="Q9" s="17">
        <v>62.162999999999997</v>
      </c>
      <c r="R9" s="17">
        <v>67.22</v>
      </c>
      <c r="S9">
        <v>150</v>
      </c>
      <c r="T9" s="17">
        <v>13.893333333333301</v>
      </c>
      <c r="U9">
        <v>16</v>
      </c>
      <c r="V9">
        <v>150</v>
      </c>
      <c r="W9" s="17">
        <v>81.625320000000002</v>
      </c>
      <c r="X9" s="17">
        <v>90</v>
      </c>
      <c r="Y9">
        <v>150</v>
      </c>
      <c r="Z9" s="17">
        <v>7.5266666666666602</v>
      </c>
      <c r="AA9" s="17">
        <v>8</v>
      </c>
      <c r="AB9">
        <v>150</v>
      </c>
      <c r="AC9" s="17">
        <v>87.907740000000004</v>
      </c>
      <c r="AD9" s="17">
        <v>100</v>
      </c>
      <c r="AF9" s="17"/>
    </row>
    <row r="10" spans="1:32" x14ac:dyDescent="0.3">
      <c r="A10" t="str">
        <f t="shared" si="0"/>
        <v>bm25_PTT5</v>
      </c>
      <c r="B10" t="s">
        <v>303</v>
      </c>
      <c r="C10" t="s">
        <v>295</v>
      </c>
      <c r="D10" t="s">
        <v>299</v>
      </c>
      <c r="E10">
        <v>0</v>
      </c>
      <c r="F10" t="s">
        <v>296</v>
      </c>
      <c r="G10">
        <v>150</v>
      </c>
      <c r="H10" s="17">
        <v>60.798000000000002</v>
      </c>
      <c r="I10" s="17">
        <v>64.444999999999993</v>
      </c>
      <c r="J10">
        <v>150</v>
      </c>
      <c r="K10" s="17">
        <v>57.044466666666601</v>
      </c>
      <c r="L10" s="17">
        <v>60.97</v>
      </c>
      <c r="M10">
        <v>150</v>
      </c>
      <c r="N10" s="17">
        <v>60.2991999999999</v>
      </c>
      <c r="O10" s="17">
        <v>61.72</v>
      </c>
      <c r="P10">
        <v>150</v>
      </c>
      <c r="Q10" s="17">
        <v>63.202399999999997</v>
      </c>
      <c r="R10" s="17">
        <v>66.539999999999907</v>
      </c>
      <c r="S10">
        <v>150</v>
      </c>
      <c r="T10" s="17">
        <v>14.04</v>
      </c>
      <c r="U10">
        <v>16</v>
      </c>
      <c r="V10">
        <v>150</v>
      </c>
      <c r="W10" s="17">
        <v>82.020486666666599</v>
      </c>
      <c r="X10" s="17">
        <v>90</v>
      </c>
      <c r="Y10">
        <v>150</v>
      </c>
      <c r="Z10" s="17">
        <v>7.5466666666666598</v>
      </c>
      <c r="AA10" s="17">
        <v>8</v>
      </c>
      <c r="AB10">
        <v>150</v>
      </c>
      <c r="AC10" s="17">
        <v>87.965279999999893</v>
      </c>
      <c r="AD10" s="17">
        <v>100</v>
      </c>
      <c r="AF10" s="17"/>
    </row>
    <row r="11" spans="1:32" x14ac:dyDescent="0.3">
      <c r="A11" t="str">
        <f t="shared" si="0"/>
        <v>doc_exp_termos, query_exp_8_PTT5, bm25_PTT5</v>
      </c>
      <c r="B11" t="s">
        <v>298</v>
      </c>
      <c r="C11" t="s">
        <v>295</v>
      </c>
      <c r="D11" t="s">
        <v>299</v>
      </c>
      <c r="E11">
        <v>8</v>
      </c>
      <c r="F11" t="s">
        <v>300</v>
      </c>
      <c r="G11">
        <v>150</v>
      </c>
      <c r="H11" s="17">
        <v>61.612866666666598</v>
      </c>
      <c r="I11" s="17">
        <v>66.125</v>
      </c>
      <c r="J11">
        <v>150</v>
      </c>
      <c r="K11" s="17">
        <v>57.228066666666599</v>
      </c>
      <c r="L11" s="17">
        <v>62.474999999999902</v>
      </c>
      <c r="M11">
        <v>150</v>
      </c>
      <c r="N11" s="17">
        <v>59.972866666666597</v>
      </c>
      <c r="O11" s="17">
        <v>65.63</v>
      </c>
      <c r="P11">
        <v>150</v>
      </c>
      <c r="Q11" s="17">
        <v>62.626333333333299</v>
      </c>
      <c r="R11" s="17">
        <v>67.38</v>
      </c>
      <c r="S11">
        <v>150</v>
      </c>
      <c r="T11" s="17">
        <v>13.973333333333301</v>
      </c>
      <c r="U11">
        <v>16</v>
      </c>
      <c r="V11">
        <v>150</v>
      </c>
      <c r="W11" s="17">
        <v>82.127960000000002</v>
      </c>
      <c r="X11" s="17">
        <v>90.454499999999996</v>
      </c>
      <c r="Y11">
        <v>150</v>
      </c>
      <c r="Z11" s="17">
        <v>7.5133333333333301</v>
      </c>
      <c r="AA11" s="17">
        <v>8</v>
      </c>
      <c r="AB11">
        <v>150</v>
      </c>
      <c r="AC11" s="17">
        <v>87.827280000000002</v>
      </c>
      <c r="AD11" s="17">
        <v>100</v>
      </c>
      <c r="AF11" s="17"/>
    </row>
    <row r="12" spans="1:32" x14ac:dyDescent="0.3">
      <c r="A12" t="str">
        <f t="shared" si="0"/>
        <v>doc_exp_termos, query_exp_4_PTT5, bm25_PTT5</v>
      </c>
      <c r="B12" t="s">
        <v>298</v>
      </c>
      <c r="C12" t="s">
        <v>295</v>
      </c>
      <c r="D12" t="s">
        <v>299</v>
      </c>
      <c r="E12">
        <v>4</v>
      </c>
      <c r="F12" t="s">
        <v>300</v>
      </c>
      <c r="G12">
        <v>150</v>
      </c>
      <c r="H12" s="17">
        <v>62.199066666666603</v>
      </c>
      <c r="I12" s="17">
        <v>65.73</v>
      </c>
      <c r="J12">
        <v>150</v>
      </c>
      <c r="K12" s="17">
        <v>57.418333333333301</v>
      </c>
      <c r="L12" s="17">
        <v>62.519999999999897</v>
      </c>
      <c r="M12">
        <v>150</v>
      </c>
      <c r="N12" s="17">
        <v>60.698799999999999</v>
      </c>
      <c r="O12" s="17">
        <v>65.979999999999905</v>
      </c>
      <c r="P12">
        <v>150</v>
      </c>
      <c r="Q12" s="17">
        <v>63.835866666666597</v>
      </c>
      <c r="R12" s="17">
        <v>69.424999999999997</v>
      </c>
      <c r="S12">
        <v>150</v>
      </c>
      <c r="T12" s="17">
        <v>14</v>
      </c>
      <c r="U12">
        <v>16</v>
      </c>
      <c r="V12">
        <v>150</v>
      </c>
      <c r="W12" s="17">
        <v>82.449519999999893</v>
      </c>
      <c r="X12" s="17">
        <v>90.909000000000006</v>
      </c>
      <c r="Y12">
        <v>150</v>
      </c>
      <c r="Z12" s="17">
        <v>7.4733333333333301</v>
      </c>
      <c r="AA12" s="17">
        <v>8</v>
      </c>
      <c r="AB12">
        <v>150</v>
      </c>
      <c r="AC12" s="17">
        <v>87.639739999999904</v>
      </c>
      <c r="AD12" s="17">
        <v>100</v>
      </c>
      <c r="AF12" s="17"/>
    </row>
    <row r="13" spans="1:32" x14ac:dyDescent="0.3">
      <c r="A13" t="str">
        <f t="shared" si="0"/>
        <v>doc_exp_termos, query_exp_3_PTT5, bm25_PTT5</v>
      </c>
      <c r="B13" t="s">
        <v>298</v>
      </c>
      <c r="C13" t="s">
        <v>295</v>
      </c>
      <c r="D13" t="s">
        <v>299</v>
      </c>
      <c r="E13">
        <v>3</v>
      </c>
      <c r="F13" t="s">
        <v>300</v>
      </c>
      <c r="G13">
        <v>150</v>
      </c>
      <c r="H13" s="17">
        <v>62.675466666666601</v>
      </c>
      <c r="I13" s="17">
        <v>68.754999999999995</v>
      </c>
      <c r="J13">
        <v>150</v>
      </c>
      <c r="K13" s="17">
        <v>57.796133333333302</v>
      </c>
      <c r="L13" s="17">
        <v>62.43</v>
      </c>
      <c r="M13">
        <v>150</v>
      </c>
      <c r="N13" s="17">
        <v>61.535399999999903</v>
      </c>
      <c r="O13" s="17">
        <v>66.094999999999999</v>
      </c>
      <c r="P13">
        <v>150</v>
      </c>
      <c r="Q13" s="17">
        <v>64.049533333333301</v>
      </c>
      <c r="R13" s="17">
        <v>69.459999999999994</v>
      </c>
      <c r="S13">
        <v>150</v>
      </c>
      <c r="T13" s="17">
        <v>14</v>
      </c>
      <c r="U13">
        <v>16</v>
      </c>
      <c r="V13">
        <v>150</v>
      </c>
      <c r="W13" s="17">
        <v>82.306073333333302</v>
      </c>
      <c r="X13" s="17">
        <v>90.909000000000006</v>
      </c>
      <c r="Y13">
        <v>150</v>
      </c>
      <c r="Z13" s="17">
        <v>7.5466666666666598</v>
      </c>
      <c r="AA13" s="17">
        <v>8</v>
      </c>
      <c r="AB13">
        <v>150</v>
      </c>
      <c r="AC13" s="17">
        <v>88.412513333333294</v>
      </c>
      <c r="AD13" s="17">
        <v>100</v>
      </c>
      <c r="AF13" s="17"/>
    </row>
    <row r="14" spans="1:32" x14ac:dyDescent="0.3">
      <c r="A14" t="str">
        <f t="shared" si="0"/>
        <v>doc_exp_termos_synonym, bm25_PTT5</v>
      </c>
      <c r="B14" t="s">
        <v>297</v>
      </c>
      <c r="C14" t="s">
        <v>295</v>
      </c>
      <c r="D14" t="s">
        <v>299</v>
      </c>
      <c r="E14">
        <v>0</v>
      </c>
      <c r="F14" t="s">
        <v>296</v>
      </c>
      <c r="G14">
        <v>150</v>
      </c>
      <c r="H14" s="17">
        <v>61.501533333333299</v>
      </c>
      <c r="I14" s="17">
        <v>68.324999999999903</v>
      </c>
      <c r="J14">
        <v>150</v>
      </c>
      <c r="K14" s="17">
        <v>58.5591333333333</v>
      </c>
      <c r="L14" s="17">
        <v>61.17</v>
      </c>
      <c r="M14">
        <v>150</v>
      </c>
      <c r="N14" s="17">
        <v>61.426133333333297</v>
      </c>
      <c r="O14" s="17">
        <v>64.87</v>
      </c>
      <c r="P14">
        <v>150</v>
      </c>
      <c r="Q14" s="17">
        <v>64.6768</v>
      </c>
      <c r="R14" s="17">
        <v>68.5</v>
      </c>
      <c r="S14">
        <v>150</v>
      </c>
      <c r="T14" s="17">
        <v>14.6133333333333</v>
      </c>
      <c r="U14">
        <v>16</v>
      </c>
      <c r="V14">
        <v>150</v>
      </c>
      <c r="W14" s="17">
        <v>85.594920000000002</v>
      </c>
      <c r="X14" s="17">
        <v>100</v>
      </c>
      <c r="Y14">
        <v>150</v>
      </c>
      <c r="Z14" s="17">
        <v>7.78</v>
      </c>
      <c r="AA14" s="17">
        <v>9</v>
      </c>
      <c r="AB14">
        <v>150</v>
      </c>
      <c r="AC14" s="17">
        <v>90.704873333333296</v>
      </c>
      <c r="AD14" s="17">
        <v>100</v>
      </c>
      <c r="AF14" s="17"/>
    </row>
    <row r="15" spans="1:32" x14ac:dyDescent="0.3">
      <c r="A15" t="str">
        <f t="shared" si="0"/>
        <v>doc_exp_termos, query_exp_2_PTT5, bm25_PTT5</v>
      </c>
      <c r="B15" t="s">
        <v>298</v>
      </c>
      <c r="C15" t="s">
        <v>295</v>
      </c>
      <c r="D15" t="s">
        <v>299</v>
      </c>
      <c r="E15">
        <v>2</v>
      </c>
      <c r="F15" t="s">
        <v>300</v>
      </c>
      <c r="G15">
        <v>150</v>
      </c>
      <c r="H15" s="17">
        <v>63.585466666666598</v>
      </c>
      <c r="I15" s="17">
        <v>71.634999999999906</v>
      </c>
      <c r="J15">
        <v>150</v>
      </c>
      <c r="K15" s="17">
        <v>59.330800000000004</v>
      </c>
      <c r="L15" s="17">
        <v>64.17</v>
      </c>
      <c r="M15">
        <v>150</v>
      </c>
      <c r="N15" s="17">
        <v>62.211666666666602</v>
      </c>
      <c r="O15" s="17">
        <v>67.474999999999994</v>
      </c>
      <c r="P15">
        <v>150</v>
      </c>
      <c r="Q15" s="17">
        <v>64.875866666666596</v>
      </c>
      <c r="R15" s="17">
        <v>70.03</v>
      </c>
      <c r="S15">
        <v>150</v>
      </c>
      <c r="T15" s="17">
        <v>14.16</v>
      </c>
      <c r="U15">
        <v>16</v>
      </c>
      <c r="V15">
        <v>150</v>
      </c>
      <c r="W15" s="17">
        <v>83.395359999999997</v>
      </c>
      <c r="X15" s="17">
        <v>91.287999999999997</v>
      </c>
      <c r="Y15">
        <v>150</v>
      </c>
      <c r="Z15" s="17">
        <v>7.5666666666666602</v>
      </c>
      <c r="AA15" s="17">
        <v>8</v>
      </c>
      <c r="AB15">
        <v>150</v>
      </c>
      <c r="AC15" s="17">
        <v>88.727653333333294</v>
      </c>
      <c r="AD15" s="17">
        <v>100</v>
      </c>
      <c r="AF15" s="17"/>
    </row>
    <row r="16" spans="1:32" x14ac:dyDescent="0.3">
      <c r="A16" t="str">
        <f t="shared" si="0"/>
        <v>query_exp_6_PTT5, bm25_PTT5</v>
      </c>
      <c r="B16" t="s">
        <v>294</v>
      </c>
      <c r="C16" t="s">
        <v>295</v>
      </c>
      <c r="D16" t="s">
        <v>299</v>
      </c>
      <c r="E16">
        <v>6</v>
      </c>
      <c r="F16" t="s">
        <v>300</v>
      </c>
      <c r="G16">
        <v>150</v>
      </c>
      <c r="H16" s="17">
        <v>63.757399999999997</v>
      </c>
      <c r="I16" s="17">
        <v>70.084999999999994</v>
      </c>
      <c r="J16">
        <v>150</v>
      </c>
      <c r="K16" s="17">
        <v>59.619866666666603</v>
      </c>
      <c r="L16" s="17">
        <v>65</v>
      </c>
      <c r="M16">
        <v>150</v>
      </c>
      <c r="N16" s="17">
        <v>62.120066666666602</v>
      </c>
      <c r="O16" s="17">
        <v>67.935000000000002</v>
      </c>
      <c r="P16">
        <v>150</v>
      </c>
      <c r="Q16" s="17">
        <v>65.284466666666603</v>
      </c>
      <c r="R16" s="17">
        <v>70.655000000000001</v>
      </c>
      <c r="S16">
        <v>150</v>
      </c>
      <c r="T16" s="17">
        <v>13.7466666666666</v>
      </c>
      <c r="U16">
        <v>16</v>
      </c>
      <c r="V16">
        <v>150</v>
      </c>
      <c r="W16" s="17">
        <v>80.105413333333303</v>
      </c>
      <c r="X16" s="17">
        <v>89.444500000000005</v>
      </c>
      <c r="Y16">
        <v>150</v>
      </c>
      <c r="Z16" s="17">
        <v>7.24</v>
      </c>
      <c r="AA16" s="17">
        <v>8</v>
      </c>
      <c r="AB16">
        <v>150</v>
      </c>
      <c r="AC16" s="17">
        <v>84.425633333333295</v>
      </c>
      <c r="AD16" s="17">
        <v>91.667000000000002</v>
      </c>
      <c r="AF16" s="17"/>
    </row>
    <row r="17" spans="1:32" x14ac:dyDescent="0.3">
      <c r="A17" t="str">
        <f t="shared" si="0"/>
        <v>query_exp_10_PTT5, bm25_PTT5</v>
      </c>
      <c r="B17" t="s">
        <v>294</v>
      </c>
      <c r="C17" t="s">
        <v>295</v>
      </c>
      <c r="D17" t="s">
        <v>299</v>
      </c>
      <c r="E17">
        <v>10</v>
      </c>
      <c r="F17" t="s">
        <v>300</v>
      </c>
      <c r="G17">
        <v>150</v>
      </c>
      <c r="H17" s="17">
        <v>64.611800000000002</v>
      </c>
      <c r="I17" s="17">
        <v>70.084999999999994</v>
      </c>
      <c r="J17">
        <v>150</v>
      </c>
      <c r="K17" s="17">
        <v>59.627333333333297</v>
      </c>
      <c r="L17" s="17">
        <v>65.245000000000005</v>
      </c>
      <c r="M17">
        <v>150</v>
      </c>
      <c r="N17" s="17">
        <v>62.643933333333301</v>
      </c>
      <c r="O17" s="17">
        <v>66.87</v>
      </c>
      <c r="P17">
        <v>150</v>
      </c>
      <c r="Q17" s="17">
        <v>65.607333333333301</v>
      </c>
      <c r="R17" s="17">
        <v>70.11</v>
      </c>
      <c r="S17">
        <v>150</v>
      </c>
      <c r="T17" s="17">
        <v>13.733333333333301</v>
      </c>
      <c r="U17">
        <v>14</v>
      </c>
      <c r="V17">
        <v>150</v>
      </c>
      <c r="W17" s="17">
        <v>80.456933333333296</v>
      </c>
      <c r="X17" s="17">
        <v>90</v>
      </c>
      <c r="Y17">
        <v>150</v>
      </c>
      <c r="Z17" s="17">
        <v>7.32</v>
      </c>
      <c r="AA17" s="17">
        <v>8</v>
      </c>
      <c r="AB17">
        <v>150</v>
      </c>
      <c r="AC17" s="17">
        <v>85.551739999999995</v>
      </c>
      <c r="AD17" s="17">
        <v>100</v>
      </c>
      <c r="AF17" s="17"/>
    </row>
    <row r="18" spans="1:32" x14ac:dyDescent="0.3">
      <c r="A18" t="str">
        <f t="shared" si="0"/>
        <v>query_exp_5_PTT5, bm25_PTT5</v>
      </c>
      <c r="B18" t="s">
        <v>294</v>
      </c>
      <c r="C18" t="s">
        <v>295</v>
      </c>
      <c r="D18" t="s">
        <v>299</v>
      </c>
      <c r="E18">
        <v>5</v>
      </c>
      <c r="F18" t="s">
        <v>300</v>
      </c>
      <c r="G18">
        <v>150</v>
      </c>
      <c r="H18" s="17">
        <v>64.524266666666605</v>
      </c>
      <c r="I18" s="17">
        <v>71.055000000000007</v>
      </c>
      <c r="J18">
        <v>150</v>
      </c>
      <c r="K18" s="17">
        <v>59.709533333333297</v>
      </c>
      <c r="L18" s="17">
        <v>66.414999999999907</v>
      </c>
      <c r="M18">
        <v>150</v>
      </c>
      <c r="N18" s="17">
        <v>63.187866666666601</v>
      </c>
      <c r="O18" s="17">
        <v>67.5</v>
      </c>
      <c r="P18">
        <v>150</v>
      </c>
      <c r="Q18" s="17">
        <v>65.416733333333298</v>
      </c>
      <c r="R18" s="17">
        <v>71.19</v>
      </c>
      <c r="S18">
        <v>150</v>
      </c>
      <c r="T18" s="17">
        <v>13.906666666666601</v>
      </c>
      <c r="U18">
        <v>16</v>
      </c>
      <c r="V18">
        <v>150</v>
      </c>
      <c r="W18" s="17">
        <v>81.114906666666599</v>
      </c>
      <c r="X18" s="17">
        <v>90</v>
      </c>
      <c r="Y18">
        <v>150</v>
      </c>
      <c r="Z18" s="17">
        <v>7.38</v>
      </c>
      <c r="AA18" s="17">
        <v>8</v>
      </c>
      <c r="AB18">
        <v>150</v>
      </c>
      <c r="AC18" s="17">
        <v>86.028566666666606</v>
      </c>
      <c r="AD18" s="17">
        <v>100</v>
      </c>
      <c r="AF18" s="17"/>
    </row>
    <row r="19" spans="1:32" x14ac:dyDescent="0.3">
      <c r="A19" t="str">
        <f t="shared" si="0"/>
        <v>query_exp_8_PTT5, bm25_PTT5</v>
      </c>
      <c r="B19" t="s">
        <v>294</v>
      </c>
      <c r="C19" t="s">
        <v>295</v>
      </c>
      <c r="D19" t="s">
        <v>299</v>
      </c>
      <c r="E19">
        <v>8</v>
      </c>
      <c r="F19" t="s">
        <v>300</v>
      </c>
      <c r="G19">
        <v>150</v>
      </c>
      <c r="H19" s="17">
        <v>64.141266666666596</v>
      </c>
      <c r="I19" s="17">
        <v>70.64</v>
      </c>
      <c r="J19">
        <v>150</v>
      </c>
      <c r="K19" s="17">
        <v>59.738466666666604</v>
      </c>
      <c r="L19" s="17">
        <v>65.259999999999906</v>
      </c>
      <c r="M19">
        <v>150</v>
      </c>
      <c r="N19" s="17">
        <v>62.712866666666599</v>
      </c>
      <c r="O19" s="17">
        <v>67.31</v>
      </c>
      <c r="P19">
        <v>150</v>
      </c>
      <c r="Q19" s="17">
        <v>65.491533333333294</v>
      </c>
      <c r="R19" s="17">
        <v>70.015000000000001</v>
      </c>
      <c r="S19">
        <v>150</v>
      </c>
      <c r="T19" s="17">
        <v>13.8533333333333</v>
      </c>
      <c r="U19">
        <v>16</v>
      </c>
      <c r="V19">
        <v>150</v>
      </c>
      <c r="W19" s="17">
        <v>81.082086666666598</v>
      </c>
      <c r="X19" s="17">
        <v>90</v>
      </c>
      <c r="Y19">
        <v>150</v>
      </c>
      <c r="Z19" s="17">
        <v>7.3333333333333304</v>
      </c>
      <c r="AA19" s="17">
        <v>8</v>
      </c>
      <c r="AB19">
        <v>150</v>
      </c>
      <c r="AC19" s="17">
        <v>85.702746666666599</v>
      </c>
      <c r="AD19" s="17">
        <v>100</v>
      </c>
      <c r="AF19" s="17"/>
    </row>
    <row r="20" spans="1:32" x14ac:dyDescent="0.3">
      <c r="A20" t="str">
        <f t="shared" si="0"/>
        <v>query_exp_9_PTT5, bm25_PTT5</v>
      </c>
      <c r="B20" t="s">
        <v>294</v>
      </c>
      <c r="C20" t="s">
        <v>295</v>
      </c>
      <c r="D20" t="s">
        <v>299</v>
      </c>
      <c r="E20">
        <v>9</v>
      </c>
      <c r="F20" t="s">
        <v>300</v>
      </c>
      <c r="G20">
        <v>150</v>
      </c>
      <c r="H20" s="17">
        <v>64.551933333333295</v>
      </c>
      <c r="I20" s="17">
        <v>70.084999999999994</v>
      </c>
      <c r="J20">
        <v>150</v>
      </c>
      <c r="K20" s="17">
        <v>59.740666666666598</v>
      </c>
      <c r="L20" s="17">
        <v>65.245000000000005</v>
      </c>
      <c r="M20">
        <v>150</v>
      </c>
      <c r="N20" s="17">
        <v>62.838933333333301</v>
      </c>
      <c r="O20" s="17">
        <v>66.87</v>
      </c>
      <c r="P20">
        <v>150</v>
      </c>
      <c r="Q20" s="17">
        <v>65.758333333333297</v>
      </c>
      <c r="R20" s="17">
        <v>70.11</v>
      </c>
      <c r="S20">
        <v>150</v>
      </c>
      <c r="T20" s="17">
        <v>13.7733333333333</v>
      </c>
      <c r="U20">
        <v>14</v>
      </c>
      <c r="V20">
        <v>150</v>
      </c>
      <c r="W20" s="17">
        <v>80.644813333333303</v>
      </c>
      <c r="X20" s="17">
        <v>90</v>
      </c>
      <c r="Y20">
        <v>150</v>
      </c>
      <c r="Z20" s="17">
        <v>7.3466666666666596</v>
      </c>
      <c r="AA20" s="17">
        <v>8</v>
      </c>
      <c r="AB20">
        <v>150</v>
      </c>
      <c r="AC20" s="17">
        <v>85.812346666666599</v>
      </c>
      <c r="AD20" s="17">
        <v>100</v>
      </c>
      <c r="AF20" s="17"/>
    </row>
    <row r="21" spans="1:32" x14ac:dyDescent="0.3">
      <c r="A21" t="str">
        <f t="shared" si="0"/>
        <v>query_exp_7_PTT5, bm25_PTT5</v>
      </c>
      <c r="B21" t="s">
        <v>294</v>
      </c>
      <c r="C21" t="s">
        <v>295</v>
      </c>
      <c r="D21" t="s">
        <v>299</v>
      </c>
      <c r="E21">
        <v>7</v>
      </c>
      <c r="F21" t="s">
        <v>300</v>
      </c>
      <c r="G21">
        <v>150</v>
      </c>
      <c r="H21" s="17">
        <v>63.786133333333296</v>
      </c>
      <c r="I21" s="17">
        <v>68.849999999999994</v>
      </c>
      <c r="J21">
        <v>150</v>
      </c>
      <c r="K21" s="17">
        <v>59.759266666666598</v>
      </c>
      <c r="L21" s="17">
        <v>64.45</v>
      </c>
      <c r="M21">
        <v>150</v>
      </c>
      <c r="N21" s="17">
        <v>62.472266666666599</v>
      </c>
      <c r="O21" s="17">
        <v>67.935000000000002</v>
      </c>
      <c r="P21">
        <v>150</v>
      </c>
      <c r="Q21" s="17">
        <v>65.144266666666596</v>
      </c>
      <c r="R21" s="17">
        <v>70.495000000000005</v>
      </c>
      <c r="S21">
        <v>150</v>
      </c>
      <c r="T21" s="17">
        <v>13.7866666666666</v>
      </c>
      <c r="U21">
        <v>16</v>
      </c>
      <c r="V21">
        <v>150</v>
      </c>
      <c r="W21" s="17">
        <v>80.640680000000003</v>
      </c>
      <c r="X21" s="17">
        <v>89.444500000000005</v>
      </c>
      <c r="Y21">
        <v>150</v>
      </c>
      <c r="Z21" s="17">
        <v>7.2933333333333303</v>
      </c>
      <c r="AA21" s="17">
        <v>8</v>
      </c>
      <c r="AB21">
        <v>150</v>
      </c>
      <c r="AC21" s="17">
        <v>85.203253333333294</v>
      </c>
      <c r="AD21" s="17">
        <v>95.833500000000001</v>
      </c>
      <c r="AF21" s="17"/>
    </row>
    <row r="22" spans="1:32" x14ac:dyDescent="0.3">
      <c r="A22" t="str">
        <f t="shared" si="0"/>
        <v>doc_exp_termos, query_exp_1_PTT5, bm25_PTT5</v>
      </c>
      <c r="B22" t="s">
        <v>298</v>
      </c>
      <c r="C22" t="s">
        <v>295</v>
      </c>
      <c r="D22" t="s">
        <v>299</v>
      </c>
      <c r="E22">
        <v>1</v>
      </c>
      <c r="F22" t="s">
        <v>300</v>
      </c>
      <c r="G22">
        <v>150</v>
      </c>
      <c r="H22" s="17">
        <v>63.984199999999902</v>
      </c>
      <c r="I22" s="17">
        <v>70.664999999999907</v>
      </c>
      <c r="J22">
        <v>150</v>
      </c>
      <c r="K22" s="17">
        <v>60.213133333333303</v>
      </c>
      <c r="L22" s="17">
        <v>65.155000000000001</v>
      </c>
      <c r="M22">
        <v>150</v>
      </c>
      <c r="N22" s="17">
        <v>63.685866666666598</v>
      </c>
      <c r="O22" s="17">
        <v>69.509999999999906</v>
      </c>
      <c r="P22">
        <v>150</v>
      </c>
      <c r="Q22" s="17">
        <v>66.139399999999995</v>
      </c>
      <c r="R22" s="17">
        <v>70.194999999999993</v>
      </c>
      <c r="S22">
        <v>150</v>
      </c>
      <c r="T22" s="17">
        <v>14.4133333333333</v>
      </c>
      <c r="U22">
        <v>16</v>
      </c>
      <c r="V22">
        <v>150</v>
      </c>
      <c r="W22" s="17">
        <v>84.239566666666605</v>
      </c>
      <c r="X22" s="17">
        <v>100</v>
      </c>
      <c r="Y22">
        <v>150</v>
      </c>
      <c r="Z22" s="17">
        <v>7.7533333333333303</v>
      </c>
      <c r="AA22" s="17">
        <v>8.5</v>
      </c>
      <c r="AB22">
        <v>150</v>
      </c>
      <c r="AC22" s="17">
        <v>90.146586666666593</v>
      </c>
      <c r="AD22" s="17">
        <v>100</v>
      </c>
      <c r="AF22" s="17"/>
    </row>
    <row r="23" spans="1:32" x14ac:dyDescent="0.3">
      <c r="A23" t="str">
        <f t="shared" si="0"/>
        <v>query_exp_4_PTT5, bm25_PTT5</v>
      </c>
      <c r="B23" t="s">
        <v>294</v>
      </c>
      <c r="C23" t="s">
        <v>295</v>
      </c>
      <c r="D23" t="s">
        <v>299</v>
      </c>
      <c r="E23">
        <v>4</v>
      </c>
      <c r="F23" t="s">
        <v>300</v>
      </c>
      <c r="G23">
        <v>150</v>
      </c>
      <c r="H23" s="17">
        <v>65.202133333333293</v>
      </c>
      <c r="I23" s="17">
        <v>71.06</v>
      </c>
      <c r="J23">
        <v>150</v>
      </c>
      <c r="K23" s="17">
        <v>60.844000000000001</v>
      </c>
      <c r="L23" s="17">
        <v>66.525000000000006</v>
      </c>
      <c r="M23">
        <v>150</v>
      </c>
      <c r="N23" s="17">
        <v>63.562866666666601</v>
      </c>
      <c r="O23" s="17">
        <v>66.12</v>
      </c>
      <c r="P23">
        <v>150</v>
      </c>
      <c r="Q23" s="17">
        <v>65.845533333333293</v>
      </c>
      <c r="R23" s="17">
        <v>69.914999999999907</v>
      </c>
      <c r="S23">
        <v>150</v>
      </c>
      <c r="T23" s="17">
        <v>14.1066666666666</v>
      </c>
      <c r="U23">
        <v>16</v>
      </c>
      <c r="V23">
        <v>150</v>
      </c>
      <c r="W23" s="17">
        <v>82.389286666666607</v>
      </c>
      <c r="X23" s="17">
        <v>90</v>
      </c>
      <c r="Y23">
        <v>150</v>
      </c>
      <c r="Z23" s="17">
        <v>7.4533333333333296</v>
      </c>
      <c r="AA23" s="17">
        <v>8</v>
      </c>
      <c r="AB23">
        <v>150</v>
      </c>
      <c r="AC23" s="17">
        <v>86.504386666666605</v>
      </c>
      <c r="AD23" s="17">
        <v>100</v>
      </c>
      <c r="AF23" s="17"/>
    </row>
    <row r="24" spans="1:32" x14ac:dyDescent="0.3">
      <c r="A24" t="str">
        <f t="shared" si="0"/>
        <v>query_exp_2_PTT5, bm25_PTT5</v>
      </c>
      <c r="B24" t="s">
        <v>294</v>
      </c>
      <c r="C24" t="s">
        <v>295</v>
      </c>
      <c r="D24" t="s">
        <v>299</v>
      </c>
      <c r="E24">
        <v>2</v>
      </c>
      <c r="F24" t="s">
        <v>300</v>
      </c>
      <c r="G24">
        <v>150</v>
      </c>
      <c r="H24" s="17">
        <v>66.236066666666602</v>
      </c>
      <c r="I24" s="17">
        <v>72.27</v>
      </c>
      <c r="J24">
        <v>150</v>
      </c>
      <c r="K24" s="17">
        <v>60.850133333333297</v>
      </c>
      <c r="L24" s="17">
        <v>65.94</v>
      </c>
      <c r="M24">
        <v>150</v>
      </c>
      <c r="N24" s="17">
        <v>64.203133333333298</v>
      </c>
      <c r="O24" s="17">
        <v>68.239999999999995</v>
      </c>
      <c r="P24">
        <v>150</v>
      </c>
      <c r="Q24" s="17">
        <v>67.210933333333301</v>
      </c>
      <c r="R24" s="17">
        <v>71.61</v>
      </c>
      <c r="S24">
        <v>150</v>
      </c>
      <c r="T24" s="17">
        <v>14.146666666666601</v>
      </c>
      <c r="U24">
        <v>16</v>
      </c>
      <c r="V24">
        <v>150</v>
      </c>
      <c r="W24" s="17">
        <v>83.069019999999995</v>
      </c>
      <c r="X24" s="17">
        <v>90.454499999999996</v>
      </c>
      <c r="Y24">
        <v>150</v>
      </c>
      <c r="Z24" s="17">
        <v>7.4533333333333296</v>
      </c>
      <c r="AA24" s="17">
        <v>8</v>
      </c>
      <c r="AB24">
        <v>150</v>
      </c>
      <c r="AC24" s="17">
        <v>87.206853333333299</v>
      </c>
      <c r="AD24" s="17">
        <v>100</v>
      </c>
      <c r="AF24" s="17"/>
    </row>
    <row r="25" spans="1:32" x14ac:dyDescent="0.3">
      <c r="A25" t="str">
        <f t="shared" si="0"/>
        <v>query_exp_3_PTT5, bm25_PTT5</v>
      </c>
      <c r="B25" t="s">
        <v>294</v>
      </c>
      <c r="C25" t="s">
        <v>295</v>
      </c>
      <c r="D25" t="s">
        <v>299</v>
      </c>
      <c r="E25">
        <v>3</v>
      </c>
      <c r="F25" t="s">
        <v>300</v>
      </c>
      <c r="G25">
        <v>150</v>
      </c>
      <c r="H25" s="17">
        <v>65.3712666666666</v>
      </c>
      <c r="I25" s="17">
        <v>70.98</v>
      </c>
      <c r="J25">
        <v>150</v>
      </c>
      <c r="K25" s="17">
        <v>60.989333333333299</v>
      </c>
      <c r="L25" s="17">
        <v>66.400000000000006</v>
      </c>
      <c r="M25">
        <v>150</v>
      </c>
      <c r="N25" s="17">
        <v>63.593733333333297</v>
      </c>
      <c r="O25" s="17">
        <v>67.754999999999995</v>
      </c>
      <c r="P25">
        <v>150</v>
      </c>
      <c r="Q25" s="17">
        <v>66.498199999999997</v>
      </c>
      <c r="R25" s="17">
        <v>70.459999999999994</v>
      </c>
      <c r="S25">
        <v>150</v>
      </c>
      <c r="T25" s="17">
        <v>14.0266666666666</v>
      </c>
      <c r="U25">
        <v>16</v>
      </c>
      <c r="V25">
        <v>150</v>
      </c>
      <c r="W25" s="17">
        <v>82.524119999999996</v>
      </c>
      <c r="X25" s="17">
        <v>90</v>
      </c>
      <c r="Y25">
        <v>150</v>
      </c>
      <c r="Z25" s="17">
        <v>7.4133333333333304</v>
      </c>
      <c r="AA25" s="17">
        <v>8</v>
      </c>
      <c r="AB25">
        <v>150</v>
      </c>
      <c r="AC25" s="17">
        <v>86.678953333333297</v>
      </c>
      <c r="AD25" s="17">
        <v>100</v>
      </c>
      <c r="AF25" s="17"/>
    </row>
    <row r="26" spans="1:32" x14ac:dyDescent="0.3">
      <c r="A26" t="str">
        <f t="shared" si="0"/>
        <v>query_exp_1_PTT5, bm25_PTT5</v>
      </c>
      <c r="B26" t="s">
        <v>294</v>
      </c>
      <c r="C26" t="s">
        <v>295</v>
      </c>
      <c r="D26" t="s">
        <v>299</v>
      </c>
      <c r="E26">
        <v>1</v>
      </c>
      <c r="F26" t="s">
        <v>300</v>
      </c>
      <c r="G26">
        <v>150</v>
      </c>
      <c r="H26" s="17">
        <v>67.617066666666602</v>
      </c>
      <c r="I26" s="17">
        <v>72.27</v>
      </c>
      <c r="J26">
        <v>150</v>
      </c>
      <c r="K26" s="17">
        <v>62.691333333333297</v>
      </c>
      <c r="L26" s="17">
        <v>67.289999999999907</v>
      </c>
      <c r="M26">
        <v>150</v>
      </c>
      <c r="N26" s="17">
        <v>66.159733333333307</v>
      </c>
      <c r="O26" s="17">
        <v>71.3</v>
      </c>
      <c r="P26">
        <v>150</v>
      </c>
      <c r="Q26" s="17">
        <v>69.095266666666603</v>
      </c>
      <c r="R26" s="17">
        <v>73.984999999999999</v>
      </c>
      <c r="S26">
        <v>150</v>
      </c>
      <c r="T26" s="17">
        <v>14.4</v>
      </c>
      <c r="U26">
        <v>16</v>
      </c>
      <c r="V26">
        <v>150</v>
      </c>
      <c r="W26" s="17">
        <v>84.133953333333295</v>
      </c>
      <c r="X26" s="17">
        <v>90.909000000000006</v>
      </c>
      <c r="Y26">
        <v>150</v>
      </c>
      <c r="Z26" s="17">
        <v>7.58</v>
      </c>
      <c r="AA26" s="17">
        <v>8</v>
      </c>
      <c r="AB26">
        <v>150</v>
      </c>
      <c r="AC26" s="17">
        <v>88.212066666666601</v>
      </c>
      <c r="AD26" s="17">
        <v>100</v>
      </c>
      <c r="AF26" s="17"/>
    </row>
    <row r="27" spans="1:32" x14ac:dyDescent="0.3">
      <c r="A27" t="str">
        <f t="shared" si="0"/>
        <v>doc_exp_termos, bm25_PTT5</v>
      </c>
      <c r="B27" t="s">
        <v>298</v>
      </c>
      <c r="C27" t="s">
        <v>295</v>
      </c>
      <c r="D27" t="s">
        <v>299</v>
      </c>
      <c r="E27">
        <v>0</v>
      </c>
      <c r="F27" t="s">
        <v>296</v>
      </c>
      <c r="G27">
        <v>150</v>
      </c>
      <c r="H27" s="17">
        <v>67.473199999999906</v>
      </c>
      <c r="I27" s="17">
        <v>72.27</v>
      </c>
      <c r="J27">
        <v>150</v>
      </c>
      <c r="K27" s="17">
        <v>64.212133333333298</v>
      </c>
      <c r="L27" s="17">
        <v>67.805000000000007</v>
      </c>
      <c r="M27">
        <v>150</v>
      </c>
      <c r="N27" s="17">
        <v>67.683533333333301</v>
      </c>
      <c r="O27" s="17">
        <v>70.984999999999999</v>
      </c>
      <c r="P27">
        <v>150</v>
      </c>
      <c r="Q27" s="17">
        <v>70.265666666666604</v>
      </c>
      <c r="R27" s="17">
        <v>74.165000000000006</v>
      </c>
      <c r="S27">
        <v>150</v>
      </c>
      <c r="T27" s="17">
        <v>15.28</v>
      </c>
      <c r="U27">
        <v>16</v>
      </c>
      <c r="V27">
        <v>150</v>
      </c>
      <c r="W27" s="17">
        <v>88.869333333333302</v>
      </c>
      <c r="X27" s="17">
        <v>100</v>
      </c>
      <c r="Y27">
        <v>150</v>
      </c>
      <c r="Z27" s="17">
        <v>7.94</v>
      </c>
      <c r="AA27" s="17">
        <v>9</v>
      </c>
      <c r="AB27">
        <v>150</v>
      </c>
      <c r="AC27" s="17">
        <v>92.176366666666596</v>
      </c>
      <c r="AD27" s="17">
        <v>100</v>
      </c>
    </row>
    <row r="28" spans="1:32" x14ac:dyDescent="0.3">
      <c r="A28" t="str">
        <f t="shared" si="0"/>
        <v>no_exp, bm25_PTT5</v>
      </c>
      <c r="B28" t="s">
        <v>294</v>
      </c>
      <c r="C28" t="s">
        <v>295</v>
      </c>
      <c r="D28" t="s">
        <v>299</v>
      </c>
      <c r="E28">
        <v>0</v>
      </c>
      <c r="F28" t="s">
        <v>296</v>
      </c>
      <c r="G28">
        <v>150</v>
      </c>
      <c r="H28" s="17">
        <v>71.635533333333299</v>
      </c>
      <c r="I28" s="17">
        <v>76.42</v>
      </c>
      <c r="J28">
        <v>150</v>
      </c>
      <c r="K28" s="17">
        <v>67.3772666666666</v>
      </c>
      <c r="L28" s="17">
        <v>71.825000000000003</v>
      </c>
      <c r="M28">
        <v>150</v>
      </c>
      <c r="N28" s="17">
        <v>70.425066666666595</v>
      </c>
      <c r="O28" s="17">
        <v>73.004999999999995</v>
      </c>
      <c r="P28">
        <v>150</v>
      </c>
      <c r="Q28" s="17">
        <v>73.012533333333295</v>
      </c>
      <c r="R28" s="17">
        <v>76.03</v>
      </c>
      <c r="S28">
        <v>150</v>
      </c>
      <c r="T28" s="17">
        <v>15.1733333333333</v>
      </c>
      <c r="U28">
        <v>16</v>
      </c>
      <c r="V28">
        <v>150</v>
      </c>
      <c r="W28" s="17">
        <v>88.377293333333299</v>
      </c>
      <c r="X28" s="17">
        <v>100</v>
      </c>
      <c r="Y28">
        <v>150</v>
      </c>
      <c r="Z28" s="17">
        <v>7.8333333333333304</v>
      </c>
      <c r="AA28" s="17">
        <v>9</v>
      </c>
      <c r="AB28">
        <v>150</v>
      </c>
      <c r="AC28" s="17">
        <v>91.107586666666606</v>
      </c>
      <c r="AD28" s="17">
        <v>100</v>
      </c>
    </row>
    <row r="64" spans="1:30" x14ac:dyDescent="0.3">
      <c r="A64" t="s">
        <v>301</v>
      </c>
      <c r="B64" t="s">
        <v>265</v>
      </c>
      <c r="C64" t="s">
        <v>266</v>
      </c>
      <c r="D64" t="s">
        <v>267</v>
      </c>
      <c r="E64" t="s">
        <v>268</v>
      </c>
      <c r="F64" t="s">
        <v>269</v>
      </c>
      <c r="G64" t="s">
        <v>270</v>
      </c>
      <c r="H64" t="s">
        <v>271</v>
      </c>
      <c r="I64" t="s">
        <v>272</v>
      </c>
      <c r="J64" t="s">
        <v>273</v>
      </c>
      <c r="K64" t="s">
        <v>274</v>
      </c>
      <c r="L64" t="s">
        <v>275</v>
      </c>
      <c r="M64" t="s">
        <v>276</v>
      </c>
      <c r="N64" t="s">
        <v>277</v>
      </c>
      <c r="O64" t="s">
        <v>278</v>
      </c>
      <c r="P64" t="s">
        <v>279</v>
      </c>
      <c r="Q64" t="s">
        <v>280</v>
      </c>
      <c r="R64" t="s">
        <v>281</v>
      </c>
      <c r="S64" t="s">
        <v>282</v>
      </c>
      <c r="T64" t="s">
        <v>283</v>
      </c>
      <c r="U64" t="s">
        <v>284</v>
      </c>
      <c r="V64" t="s">
        <v>285</v>
      </c>
      <c r="W64" t="s">
        <v>286</v>
      </c>
      <c r="X64" t="s">
        <v>287</v>
      </c>
      <c r="Y64" t="s">
        <v>288</v>
      </c>
      <c r="Z64" t="s">
        <v>289</v>
      </c>
      <c r="AA64" t="s">
        <v>290</v>
      </c>
      <c r="AB64" t="s">
        <v>291</v>
      </c>
      <c r="AC64" t="s">
        <v>292</v>
      </c>
      <c r="AD64" t="s">
        <v>293</v>
      </c>
    </row>
    <row r="65" spans="1:30" x14ac:dyDescent="0.3">
      <c r="A65" t="str">
        <f t="shared" ref="A65:A85" si="1">_xlfn.CONCAT(IF(AND(B65="indir_juris_tcu",F65="none"),"no_exp, ",IF(B65="indir_juris_tcu_synonym","doc_exp_termos_synonym, ",IF(B65="indir_juris_tcu_term","doc_exp_termos, ",IF(B65="indir_juris_tcu_synonym_related_term","doc_exp_termos_synonym_related, ","")))),IF(F65="none","",_xlfn.CONCAT("query_exp_",E65,IF(F65="join_30_minilm_indir","_MINILM","_PTT5"),", ")),"bm25",IF(D65="none","",IF(D65="MINILM_INDIR_400","_MINILM","_PTT5")))</f>
        <v>no_exp, bm25</v>
      </c>
      <c r="B65" t="s">
        <v>294</v>
      </c>
      <c r="C65" t="s">
        <v>295</v>
      </c>
      <c r="D65" t="s">
        <v>296</v>
      </c>
      <c r="E65">
        <v>0</v>
      </c>
      <c r="F65" t="s">
        <v>296</v>
      </c>
      <c r="G65">
        <v>150</v>
      </c>
      <c r="H65" s="17">
        <v>59.410800000000002</v>
      </c>
      <c r="I65" s="17">
        <v>62.58</v>
      </c>
      <c r="J65">
        <v>150</v>
      </c>
      <c r="K65" s="17">
        <v>55.158133333333303</v>
      </c>
      <c r="L65" s="17">
        <v>58.854999999999997</v>
      </c>
      <c r="M65">
        <v>150</v>
      </c>
      <c r="N65" s="17">
        <v>58.501733333333299</v>
      </c>
      <c r="O65" s="17">
        <v>62.905000000000001</v>
      </c>
      <c r="P65">
        <v>150</v>
      </c>
      <c r="Q65" s="17">
        <v>61.256266666666598</v>
      </c>
      <c r="R65" s="17">
        <v>65.194999999999993</v>
      </c>
      <c r="S65">
        <v>150</v>
      </c>
      <c r="T65" s="17">
        <v>12.92</v>
      </c>
      <c r="U65">
        <v>14</v>
      </c>
      <c r="V65">
        <v>150</v>
      </c>
      <c r="W65" s="17">
        <v>75.592973333333305</v>
      </c>
      <c r="X65" s="17">
        <v>81.817999999999998</v>
      </c>
      <c r="Y65">
        <v>150</v>
      </c>
      <c r="Z65" s="17">
        <v>7.1266666666666598</v>
      </c>
      <c r="AA65" s="17">
        <v>8</v>
      </c>
      <c r="AB65">
        <v>150</v>
      </c>
      <c r="AC65" s="17">
        <v>82.940466666666595</v>
      </c>
      <c r="AD65" s="17">
        <v>90</v>
      </c>
    </row>
    <row r="66" spans="1:30" x14ac:dyDescent="0.3">
      <c r="A66" t="str">
        <f t="shared" si="1"/>
        <v>no_exp, bm25_MINILM</v>
      </c>
      <c r="B66" t="s">
        <v>294</v>
      </c>
      <c r="C66" t="s">
        <v>295</v>
      </c>
      <c r="D66" t="s">
        <v>304</v>
      </c>
      <c r="E66">
        <v>0</v>
      </c>
      <c r="F66" t="s">
        <v>296</v>
      </c>
      <c r="G66">
        <v>150</v>
      </c>
      <c r="H66" s="17">
        <v>46.228733333333302</v>
      </c>
      <c r="I66" s="17">
        <v>50.26</v>
      </c>
      <c r="J66">
        <v>150</v>
      </c>
      <c r="K66" s="17">
        <v>43.831666666666599</v>
      </c>
      <c r="L66" s="17">
        <v>48.35</v>
      </c>
      <c r="M66">
        <v>150</v>
      </c>
      <c r="N66" s="17">
        <v>47.097133333333304</v>
      </c>
      <c r="O66" s="17">
        <v>50.594999999999999</v>
      </c>
      <c r="P66">
        <v>150</v>
      </c>
      <c r="Q66" s="17">
        <v>49.707599999999999</v>
      </c>
      <c r="R66" s="17">
        <v>53.954999999999998</v>
      </c>
      <c r="S66">
        <v>150</v>
      </c>
      <c r="T66" s="17">
        <v>12.3333333333333</v>
      </c>
      <c r="U66">
        <v>14</v>
      </c>
      <c r="V66">
        <v>150</v>
      </c>
      <c r="W66" s="17">
        <v>71.723379999999906</v>
      </c>
      <c r="X66" s="17">
        <v>73.863500000000002</v>
      </c>
      <c r="Y66">
        <v>150</v>
      </c>
      <c r="Z66" s="17">
        <v>7.16</v>
      </c>
      <c r="AA66" s="17">
        <v>8</v>
      </c>
      <c r="AB66">
        <v>150</v>
      </c>
      <c r="AC66" s="17">
        <v>83.146473333333304</v>
      </c>
      <c r="AD66" s="17">
        <v>90</v>
      </c>
    </row>
    <row r="67" spans="1:30" x14ac:dyDescent="0.3">
      <c r="A67" t="str">
        <f t="shared" si="1"/>
        <v>doc_exp_termos_synonym, query_exp_1_MINILM, bm25</v>
      </c>
      <c r="B67" t="s">
        <v>297</v>
      </c>
      <c r="C67" t="s">
        <v>295</v>
      </c>
      <c r="D67" t="s">
        <v>296</v>
      </c>
      <c r="E67">
        <v>1</v>
      </c>
      <c r="F67" t="s">
        <v>305</v>
      </c>
      <c r="G67">
        <v>150</v>
      </c>
      <c r="H67" s="17">
        <v>54.747866666666603</v>
      </c>
      <c r="I67" s="17">
        <v>60.07</v>
      </c>
      <c r="J67">
        <v>150</v>
      </c>
      <c r="K67" s="17">
        <v>52.1494</v>
      </c>
      <c r="L67" s="17">
        <v>58.155000000000001</v>
      </c>
      <c r="M67">
        <v>150</v>
      </c>
      <c r="N67" s="17">
        <v>54.625533333333301</v>
      </c>
      <c r="O67" s="17">
        <v>58.234999999999999</v>
      </c>
      <c r="P67">
        <v>150</v>
      </c>
      <c r="Q67" s="17">
        <v>57.219933333333302</v>
      </c>
      <c r="R67" s="17">
        <v>62.224999999999902</v>
      </c>
      <c r="S67">
        <v>150</v>
      </c>
      <c r="T67" s="17">
        <v>12.906666666666601</v>
      </c>
      <c r="U67">
        <v>14</v>
      </c>
      <c r="V67">
        <v>150</v>
      </c>
      <c r="W67" s="17">
        <v>75.615126666666598</v>
      </c>
      <c r="X67" s="17">
        <v>81.817999999999998</v>
      </c>
      <c r="Y67">
        <v>150</v>
      </c>
      <c r="Z67" s="17">
        <v>7.16</v>
      </c>
      <c r="AA67" s="17">
        <v>8</v>
      </c>
      <c r="AB67">
        <v>150</v>
      </c>
      <c r="AC67" s="17">
        <v>83.210706666666596</v>
      </c>
      <c r="AD67" s="17">
        <v>100</v>
      </c>
    </row>
    <row r="68" spans="1:30" x14ac:dyDescent="0.3">
      <c r="A68" t="str">
        <f t="shared" si="1"/>
        <v>doc_exp_termos, query_exp_10_MINILM, bm25_MINILM</v>
      </c>
      <c r="B68" t="s">
        <v>298</v>
      </c>
      <c r="C68" t="s">
        <v>295</v>
      </c>
      <c r="D68" t="s">
        <v>304</v>
      </c>
      <c r="E68">
        <v>10</v>
      </c>
      <c r="F68" t="s">
        <v>305</v>
      </c>
      <c r="G68">
        <v>150</v>
      </c>
      <c r="H68" s="17">
        <v>52.195799999999998</v>
      </c>
      <c r="I68" s="17">
        <v>58.73</v>
      </c>
      <c r="J68">
        <v>150</v>
      </c>
      <c r="K68" s="17">
        <v>48.940533333333299</v>
      </c>
      <c r="L68" s="17">
        <v>55.515000000000001</v>
      </c>
      <c r="M68">
        <v>150</v>
      </c>
      <c r="N68" s="17">
        <v>51.671666666666603</v>
      </c>
      <c r="O68" s="17">
        <v>57.86</v>
      </c>
      <c r="P68">
        <v>150</v>
      </c>
      <c r="Q68" s="17">
        <v>53.838999999999999</v>
      </c>
      <c r="R68" s="17">
        <v>62.585000000000001</v>
      </c>
      <c r="S68">
        <v>150</v>
      </c>
      <c r="T68" s="17">
        <v>12.626666666666599</v>
      </c>
      <c r="U68">
        <v>12</v>
      </c>
      <c r="V68">
        <v>150</v>
      </c>
      <c r="W68" s="17">
        <v>74.125506666666595</v>
      </c>
      <c r="X68" s="17">
        <v>80</v>
      </c>
      <c r="Y68">
        <v>150</v>
      </c>
      <c r="Z68" s="17">
        <v>7.1266666666666598</v>
      </c>
      <c r="AA68" s="17">
        <v>8</v>
      </c>
      <c r="AB68">
        <v>150</v>
      </c>
      <c r="AC68" s="17">
        <v>83.258246666666594</v>
      </c>
      <c r="AD68" s="17">
        <v>90</v>
      </c>
    </row>
    <row r="69" spans="1:30" x14ac:dyDescent="0.3">
      <c r="A69" t="str">
        <f t="shared" si="1"/>
        <v>doc_exp_termos, query_exp_9_MINILM, bm25_MINILM</v>
      </c>
      <c r="B69" t="s">
        <v>298</v>
      </c>
      <c r="C69" t="s">
        <v>295</v>
      </c>
      <c r="D69" t="s">
        <v>304</v>
      </c>
      <c r="E69">
        <v>9</v>
      </c>
      <c r="F69" t="s">
        <v>305</v>
      </c>
      <c r="G69">
        <v>150</v>
      </c>
      <c r="H69" s="17">
        <v>52.172733333333298</v>
      </c>
      <c r="I69" s="17">
        <v>58.73</v>
      </c>
      <c r="J69">
        <v>150</v>
      </c>
      <c r="K69" s="17">
        <v>48.8710666666666</v>
      </c>
      <c r="L69" s="17">
        <v>55.515000000000001</v>
      </c>
      <c r="M69">
        <v>150</v>
      </c>
      <c r="N69" s="17">
        <v>51.785333333333298</v>
      </c>
      <c r="O69" s="17">
        <v>57.86</v>
      </c>
      <c r="P69">
        <v>150</v>
      </c>
      <c r="Q69" s="17">
        <v>53.858333333333299</v>
      </c>
      <c r="R69" s="17">
        <v>61.945</v>
      </c>
      <c r="S69">
        <v>150</v>
      </c>
      <c r="T69" s="17">
        <v>12.6666666666666</v>
      </c>
      <c r="U69">
        <v>12</v>
      </c>
      <c r="V69">
        <v>150</v>
      </c>
      <c r="W69" s="17">
        <v>74.304133333333297</v>
      </c>
      <c r="X69" s="17">
        <v>80</v>
      </c>
      <c r="Y69">
        <v>150</v>
      </c>
      <c r="Z69" s="17">
        <v>7.1466666666666603</v>
      </c>
      <c r="AA69" s="17">
        <v>8</v>
      </c>
      <c r="AB69">
        <v>150</v>
      </c>
      <c r="AC69" s="17">
        <v>83.443433333333303</v>
      </c>
      <c r="AD69" s="17">
        <v>90</v>
      </c>
    </row>
    <row r="70" spans="1:30" x14ac:dyDescent="0.3">
      <c r="A70" t="str">
        <f t="shared" si="1"/>
        <v>doc_exp_termos, query_exp_8_MINILM, bm25_MINILM</v>
      </c>
      <c r="B70" t="s">
        <v>298</v>
      </c>
      <c r="C70" t="s">
        <v>295</v>
      </c>
      <c r="D70" t="s">
        <v>304</v>
      </c>
      <c r="E70">
        <v>8</v>
      </c>
      <c r="F70" t="s">
        <v>305</v>
      </c>
      <c r="G70">
        <v>150</v>
      </c>
      <c r="H70" s="17">
        <v>52.682200000000002</v>
      </c>
      <c r="I70" s="17">
        <v>59.314999999999998</v>
      </c>
      <c r="J70">
        <v>150</v>
      </c>
      <c r="K70" s="17">
        <v>49.088466666666598</v>
      </c>
      <c r="L70" s="17">
        <v>54.545000000000002</v>
      </c>
      <c r="M70">
        <v>150</v>
      </c>
      <c r="N70" s="17">
        <v>51.880400000000002</v>
      </c>
      <c r="O70" s="17">
        <v>58.484999999999999</v>
      </c>
      <c r="P70">
        <v>150</v>
      </c>
      <c r="Q70" s="17">
        <v>53.997266666666597</v>
      </c>
      <c r="R70" s="17">
        <v>61.85</v>
      </c>
      <c r="S70">
        <v>150</v>
      </c>
      <c r="T70" s="17">
        <v>12.76</v>
      </c>
      <c r="U70">
        <v>13</v>
      </c>
      <c r="V70">
        <v>150</v>
      </c>
      <c r="W70" s="17">
        <v>74.812039999999996</v>
      </c>
      <c r="X70" s="17">
        <v>81.817999999999998</v>
      </c>
      <c r="Y70">
        <v>150</v>
      </c>
      <c r="Z70" s="17">
        <v>7.1533333333333298</v>
      </c>
      <c r="AA70" s="17">
        <v>8</v>
      </c>
      <c r="AB70">
        <v>150</v>
      </c>
      <c r="AC70" s="17">
        <v>83.530479999999997</v>
      </c>
      <c r="AD70" s="17">
        <v>90</v>
      </c>
    </row>
    <row r="71" spans="1:30" x14ac:dyDescent="0.3">
      <c r="A71" t="str">
        <f t="shared" si="1"/>
        <v>doc_exp_termos_synonym_related, query_exp_1_PTT5, bm25_PTT5</v>
      </c>
      <c r="B71" t="s">
        <v>306</v>
      </c>
      <c r="C71" t="s">
        <v>295</v>
      </c>
      <c r="D71" t="s">
        <v>299</v>
      </c>
      <c r="E71">
        <v>1</v>
      </c>
      <c r="F71" t="s">
        <v>300</v>
      </c>
      <c r="G71">
        <v>150</v>
      </c>
      <c r="H71" s="17">
        <v>51.291733333333298</v>
      </c>
      <c r="I71" s="17">
        <v>50.87</v>
      </c>
      <c r="J71">
        <v>150</v>
      </c>
      <c r="K71" s="17">
        <v>48.953066666666601</v>
      </c>
      <c r="L71" s="17">
        <v>49.99</v>
      </c>
      <c r="M71">
        <v>150</v>
      </c>
      <c r="N71" s="17">
        <v>52.406333333333301</v>
      </c>
      <c r="O71" s="17">
        <v>54.354999999999997</v>
      </c>
      <c r="P71">
        <v>150</v>
      </c>
      <c r="Q71" s="17">
        <v>55.673933333333302</v>
      </c>
      <c r="R71" s="17">
        <v>57.03</v>
      </c>
      <c r="S71">
        <v>150</v>
      </c>
      <c r="T71" s="17">
        <v>12.88</v>
      </c>
      <c r="U71">
        <v>14</v>
      </c>
      <c r="V71">
        <v>150</v>
      </c>
      <c r="W71" s="17">
        <v>75.745026666666604</v>
      </c>
      <c r="X71" s="17">
        <v>80</v>
      </c>
      <c r="Y71">
        <v>150</v>
      </c>
      <c r="Z71" s="17">
        <v>7.1866666666666603</v>
      </c>
      <c r="AA71" s="17">
        <v>8</v>
      </c>
      <c r="AB71">
        <v>150</v>
      </c>
      <c r="AC71" s="17">
        <v>83.694086666666607</v>
      </c>
      <c r="AD71" s="17">
        <v>90.909000000000006</v>
      </c>
    </row>
    <row r="72" spans="1:30" x14ac:dyDescent="0.3">
      <c r="A72" t="str">
        <f t="shared" si="1"/>
        <v>doc_exp_termos, query_exp_4_MINILM, bm25</v>
      </c>
      <c r="B72" t="s">
        <v>298</v>
      </c>
      <c r="C72" t="s">
        <v>295</v>
      </c>
      <c r="D72" t="s">
        <v>296</v>
      </c>
      <c r="E72">
        <v>4</v>
      </c>
      <c r="F72" t="s">
        <v>305</v>
      </c>
      <c r="G72">
        <v>150</v>
      </c>
      <c r="H72" s="17">
        <v>53.886133333333298</v>
      </c>
      <c r="I72" s="17">
        <v>57.825000000000003</v>
      </c>
      <c r="J72">
        <v>150</v>
      </c>
      <c r="K72" s="17">
        <v>50.681466666666601</v>
      </c>
      <c r="L72" s="17">
        <v>56.024999999999999</v>
      </c>
      <c r="M72">
        <v>150</v>
      </c>
      <c r="N72" s="17">
        <v>53.297933333333297</v>
      </c>
      <c r="O72" s="17">
        <v>57.564999999999998</v>
      </c>
      <c r="P72">
        <v>150</v>
      </c>
      <c r="Q72" s="17">
        <v>55.533266666666599</v>
      </c>
      <c r="R72" s="17">
        <v>58.975000000000001</v>
      </c>
      <c r="S72">
        <v>150</v>
      </c>
      <c r="T72" s="17">
        <v>12.2666666666666</v>
      </c>
      <c r="U72">
        <v>12</v>
      </c>
      <c r="V72">
        <v>150</v>
      </c>
      <c r="W72" s="17">
        <v>72.887879999999996</v>
      </c>
      <c r="X72" s="17">
        <v>80</v>
      </c>
      <c r="Y72">
        <v>150</v>
      </c>
      <c r="Z72" s="17">
        <v>7.16</v>
      </c>
      <c r="AA72" s="17">
        <v>8</v>
      </c>
      <c r="AB72">
        <v>150</v>
      </c>
      <c r="AC72" s="17">
        <v>83.9823733333333</v>
      </c>
      <c r="AD72" s="17">
        <v>90.454499999999996</v>
      </c>
    </row>
    <row r="73" spans="1:30" x14ac:dyDescent="0.3">
      <c r="A73" t="str">
        <f t="shared" si="1"/>
        <v>doc_exp_termos_synonym, query_exp_4_PTT5, bm25_PTT5</v>
      </c>
      <c r="B73" t="s">
        <v>297</v>
      </c>
      <c r="C73" t="s">
        <v>295</v>
      </c>
      <c r="D73" t="s">
        <v>299</v>
      </c>
      <c r="E73">
        <v>4</v>
      </c>
      <c r="F73" t="s">
        <v>300</v>
      </c>
      <c r="G73">
        <v>150</v>
      </c>
      <c r="H73" s="17">
        <v>53.511866666666599</v>
      </c>
      <c r="I73" s="17">
        <v>60.695</v>
      </c>
      <c r="J73">
        <v>150</v>
      </c>
      <c r="K73" s="17">
        <v>50.7736666666666</v>
      </c>
      <c r="L73" s="17">
        <v>55.93</v>
      </c>
      <c r="M73">
        <v>150</v>
      </c>
      <c r="N73" s="17">
        <v>53.904066666666601</v>
      </c>
      <c r="O73" s="17">
        <v>59.835000000000001</v>
      </c>
      <c r="P73">
        <v>150</v>
      </c>
      <c r="Q73" s="17">
        <v>56.416733333333298</v>
      </c>
      <c r="R73" s="17">
        <v>63.41</v>
      </c>
      <c r="S73">
        <v>150</v>
      </c>
      <c r="T73" s="17">
        <v>12.9466666666666</v>
      </c>
      <c r="U73">
        <v>14</v>
      </c>
      <c r="V73">
        <v>150</v>
      </c>
      <c r="W73" s="17">
        <v>76.131866666666596</v>
      </c>
      <c r="X73" s="17">
        <v>88.888999999999996</v>
      </c>
      <c r="Y73">
        <v>150</v>
      </c>
      <c r="Z73" s="17">
        <v>7.1666666666666599</v>
      </c>
      <c r="AA73" s="17">
        <v>8</v>
      </c>
      <c r="AB73">
        <v>150</v>
      </c>
      <c r="AC73" s="17">
        <v>84.285733333333297</v>
      </c>
      <c r="AD73" s="17">
        <v>100</v>
      </c>
    </row>
    <row r="74" spans="1:30" x14ac:dyDescent="0.3">
      <c r="A74" t="str">
        <f t="shared" si="1"/>
        <v>doc_exp_termos_synonym, query_exp_3_PTT5, bm25_PTT5</v>
      </c>
      <c r="B74" t="s">
        <v>297</v>
      </c>
      <c r="C74" t="s">
        <v>295</v>
      </c>
      <c r="D74" t="s">
        <v>299</v>
      </c>
      <c r="E74">
        <v>3</v>
      </c>
      <c r="F74" t="s">
        <v>300</v>
      </c>
      <c r="G74">
        <v>150</v>
      </c>
      <c r="H74" s="17">
        <v>53.7969333333333</v>
      </c>
      <c r="I74" s="17">
        <v>59.765000000000001</v>
      </c>
      <c r="J74">
        <v>150</v>
      </c>
      <c r="K74" s="17">
        <v>50.835666666666597</v>
      </c>
      <c r="L74" s="17">
        <v>56.43</v>
      </c>
      <c r="M74">
        <v>150</v>
      </c>
      <c r="N74" s="17">
        <v>54.130733333333303</v>
      </c>
      <c r="O74" s="17">
        <v>58.78</v>
      </c>
      <c r="P74">
        <v>150</v>
      </c>
      <c r="Q74" s="17">
        <v>56.930666666666603</v>
      </c>
      <c r="R74" s="17">
        <v>62.844999999999999</v>
      </c>
      <c r="S74">
        <v>150</v>
      </c>
      <c r="T74" s="17">
        <v>13.0266666666666</v>
      </c>
      <c r="U74">
        <v>14</v>
      </c>
      <c r="V74">
        <v>150</v>
      </c>
      <c r="W74" s="17">
        <v>76.642926666666597</v>
      </c>
      <c r="X74" s="17">
        <v>90</v>
      </c>
      <c r="Y74">
        <v>150</v>
      </c>
      <c r="Z74" s="17">
        <v>7.1733333333333302</v>
      </c>
      <c r="AA74" s="17">
        <v>8</v>
      </c>
      <c r="AB74">
        <v>150</v>
      </c>
      <c r="AC74" s="17">
        <v>84.345713333333293</v>
      </c>
      <c r="AD74" s="17">
        <v>100</v>
      </c>
    </row>
    <row r="75" spans="1:30" x14ac:dyDescent="0.3">
      <c r="A75" t="str">
        <f t="shared" si="1"/>
        <v>query_exp_6_PTT5, bm25_PTT5</v>
      </c>
      <c r="B75" t="s">
        <v>294</v>
      </c>
      <c r="C75" t="s">
        <v>295</v>
      </c>
      <c r="D75" t="s">
        <v>299</v>
      </c>
      <c r="E75">
        <v>6</v>
      </c>
      <c r="F75" t="s">
        <v>300</v>
      </c>
      <c r="G75">
        <v>150</v>
      </c>
      <c r="H75" s="17">
        <v>63.757399999999997</v>
      </c>
      <c r="I75" s="17">
        <v>70.084999999999994</v>
      </c>
      <c r="J75">
        <v>150</v>
      </c>
      <c r="K75" s="17">
        <v>59.619866666666603</v>
      </c>
      <c r="L75" s="17">
        <v>65</v>
      </c>
      <c r="M75">
        <v>150</v>
      </c>
      <c r="N75" s="17">
        <v>62.120066666666602</v>
      </c>
      <c r="O75" s="17">
        <v>67.935000000000002</v>
      </c>
      <c r="P75">
        <v>150</v>
      </c>
      <c r="Q75" s="17">
        <v>65.284466666666603</v>
      </c>
      <c r="R75" s="17">
        <v>70.655000000000001</v>
      </c>
      <c r="S75">
        <v>150</v>
      </c>
      <c r="T75" s="17">
        <v>13.7466666666666</v>
      </c>
      <c r="U75">
        <v>16</v>
      </c>
      <c r="V75">
        <v>150</v>
      </c>
      <c r="W75" s="17">
        <v>80.105413333333303</v>
      </c>
      <c r="X75" s="17">
        <v>89.444500000000005</v>
      </c>
      <c r="Y75">
        <v>150</v>
      </c>
      <c r="Z75" s="17">
        <v>7.24</v>
      </c>
      <c r="AA75" s="17">
        <v>8</v>
      </c>
      <c r="AB75">
        <v>150</v>
      </c>
      <c r="AC75" s="17">
        <v>84.425633333333295</v>
      </c>
      <c r="AD75" s="17">
        <v>91.667000000000002</v>
      </c>
    </row>
    <row r="76" spans="1:30" x14ac:dyDescent="0.3">
      <c r="A76" t="str">
        <f t="shared" si="1"/>
        <v>doc_exp_termos, query_exp_7_MINILM, bm25_MINILM</v>
      </c>
      <c r="B76" t="s">
        <v>298</v>
      </c>
      <c r="C76" t="s">
        <v>295</v>
      </c>
      <c r="D76" t="s">
        <v>304</v>
      </c>
      <c r="E76">
        <v>7</v>
      </c>
      <c r="F76" t="s">
        <v>305</v>
      </c>
      <c r="G76">
        <v>150</v>
      </c>
      <c r="H76" s="17">
        <v>52.387066666666598</v>
      </c>
      <c r="I76" s="17">
        <v>58.29</v>
      </c>
      <c r="J76">
        <v>150</v>
      </c>
      <c r="K76" s="17">
        <v>48.870066666666602</v>
      </c>
      <c r="L76" s="17">
        <v>54.545000000000002</v>
      </c>
      <c r="M76">
        <v>150</v>
      </c>
      <c r="N76" s="17">
        <v>51.714866666666602</v>
      </c>
      <c r="O76" s="17">
        <v>57.835000000000001</v>
      </c>
      <c r="P76">
        <v>150</v>
      </c>
      <c r="Q76" s="17">
        <v>53.896533333333302</v>
      </c>
      <c r="R76" s="17">
        <v>60.254999999999903</v>
      </c>
      <c r="S76">
        <v>150</v>
      </c>
      <c r="T76" s="17">
        <v>12.813333333333301</v>
      </c>
      <c r="U76">
        <v>13</v>
      </c>
      <c r="V76">
        <v>150</v>
      </c>
      <c r="W76" s="17">
        <v>74.834426666666602</v>
      </c>
      <c r="X76" s="17">
        <v>80.908999999999907</v>
      </c>
      <c r="Y76">
        <v>150</v>
      </c>
      <c r="Z76" s="17">
        <v>7.26</v>
      </c>
      <c r="AA76" s="17">
        <v>8</v>
      </c>
      <c r="AB76">
        <v>150</v>
      </c>
      <c r="AC76" s="17">
        <v>84.625886666666602</v>
      </c>
      <c r="AD76" s="17">
        <v>90</v>
      </c>
    </row>
    <row r="77" spans="1:30" x14ac:dyDescent="0.3">
      <c r="A77" t="str">
        <f t="shared" si="1"/>
        <v>doc_exp_termos, query_exp_1_MINILM, bm25_MINILM</v>
      </c>
      <c r="B77" t="s">
        <v>298</v>
      </c>
      <c r="C77" t="s">
        <v>295</v>
      </c>
      <c r="D77" t="s">
        <v>304</v>
      </c>
      <c r="E77">
        <v>1</v>
      </c>
      <c r="F77" t="s">
        <v>305</v>
      </c>
      <c r="G77">
        <v>150</v>
      </c>
      <c r="H77" s="17">
        <v>51.292933333333302</v>
      </c>
      <c r="I77" s="17">
        <v>59.594999999999999</v>
      </c>
      <c r="J77">
        <v>150</v>
      </c>
      <c r="K77" s="17">
        <v>48.103000000000002</v>
      </c>
      <c r="L77" s="17">
        <v>54.234999999999999</v>
      </c>
      <c r="M77">
        <v>150</v>
      </c>
      <c r="N77" s="17">
        <v>50.897666666666602</v>
      </c>
      <c r="O77" s="17">
        <v>55.21</v>
      </c>
      <c r="P77">
        <v>150</v>
      </c>
      <c r="Q77" s="17">
        <v>53.303333333333299</v>
      </c>
      <c r="R77" s="17">
        <v>58.265000000000001</v>
      </c>
      <c r="S77">
        <v>150</v>
      </c>
      <c r="T77" s="17">
        <v>12.88</v>
      </c>
      <c r="U77">
        <v>14</v>
      </c>
      <c r="V77">
        <v>150</v>
      </c>
      <c r="W77" s="17">
        <v>73.832166666666595</v>
      </c>
      <c r="X77" s="17">
        <v>80</v>
      </c>
      <c r="Y77">
        <v>150</v>
      </c>
      <c r="Z77" s="17">
        <v>7.2933333333333303</v>
      </c>
      <c r="AA77" s="17">
        <v>8</v>
      </c>
      <c r="AB77">
        <v>150</v>
      </c>
      <c r="AC77" s="17">
        <v>84.634946666666593</v>
      </c>
      <c r="AD77" s="17">
        <v>90</v>
      </c>
    </row>
    <row r="78" spans="1:30" x14ac:dyDescent="0.3">
      <c r="A78" t="str">
        <f t="shared" si="1"/>
        <v>doc_exp_termos, query_exp_4_MINILM, bm25_MINILM</v>
      </c>
      <c r="B78" t="s">
        <v>298</v>
      </c>
      <c r="C78" t="s">
        <v>295</v>
      </c>
      <c r="D78" t="s">
        <v>304</v>
      </c>
      <c r="E78">
        <v>4</v>
      </c>
      <c r="F78" t="s">
        <v>305</v>
      </c>
      <c r="G78">
        <v>150</v>
      </c>
      <c r="H78" s="17">
        <v>53.356200000000001</v>
      </c>
      <c r="I78" s="17">
        <v>56.14</v>
      </c>
      <c r="J78">
        <v>150</v>
      </c>
      <c r="K78" s="17">
        <v>50.2958</v>
      </c>
      <c r="L78" s="17">
        <v>55.234999999999999</v>
      </c>
      <c r="M78">
        <v>150</v>
      </c>
      <c r="N78" s="17">
        <v>52.864466666666601</v>
      </c>
      <c r="O78" s="17">
        <v>57.625</v>
      </c>
      <c r="P78">
        <v>150</v>
      </c>
      <c r="Q78" s="17">
        <v>55.223866666666602</v>
      </c>
      <c r="R78" s="17">
        <v>60.33</v>
      </c>
      <c r="S78">
        <v>150</v>
      </c>
      <c r="T78" s="17">
        <v>12.813333333333301</v>
      </c>
      <c r="U78">
        <v>14</v>
      </c>
      <c r="V78">
        <v>150</v>
      </c>
      <c r="W78" s="17">
        <v>74.700839999999999</v>
      </c>
      <c r="X78" s="17">
        <v>80</v>
      </c>
      <c r="Y78">
        <v>150</v>
      </c>
      <c r="Z78" s="17">
        <v>7.3066666666666604</v>
      </c>
      <c r="AA78" s="17">
        <v>8</v>
      </c>
      <c r="AB78">
        <v>150</v>
      </c>
      <c r="AC78" s="17">
        <v>84.781733333333307</v>
      </c>
      <c r="AD78" s="17">
        <v>90</v>
      </c>
    </row>
    <row r="79" spans="1:30" x14ac:dyDescent="0.3">
      <c r="A79" t="str">
        <f t="shared" si="1"/>
        <v>doc_exp_termos, query_exp_5_MINILM, bm25_MINILM</v>
      </c>
      <c r="B79" t="s">
        <v>298</v>
      </c>
      <c r="C79" t="s">
        <v>295</v>
      </c>
      <c r="D79" t="s">
        <v>304</v>
      </c>
      <c r="E79">
        <v>5</v>
      </c>
      <c r="F79" t="s">
        <v>305</v>
      </c>
      <c r="G79">
        <v>150</v>
      </c>
      <c r="H79" s="17">
        <v>52.829866666666597</v>
      </c>
      <c r="I79" s="17">
        <v>59.474999999999902</v>
      </c>
      <c r="J79">
        <v>150</v>
      </c>
      <c r="K79" s="17">
        <v>49.4504666666666</v>
      </c>
      <c r="L79" s="17">
        <v>55.99</v>
      </c>
      <c r="M79">
        <v>150</v>
      </c>
      <c r="N79" s="17">
        <v>52.339866666666602</v>
      </c>
      <c r="O79" s="17">
        <v>57.965000000000003</v>
      </c>
      <c r="P79">
        <v>150</v>
      </c>
      <c r="Q79" s="17">
        <v>54.8149333333333</v>
      </c>
      <c r="R79" s="17">
        <v>61.32</v>
      </c>
      <c r="S79">
        <v>150</v>
      </c>
      <c r="T79" s="17">
        <v>12.88</v>
      </c>
      <c r="U79">
        <v>14</v>
      </c>
      <c r="V79">
        <v>150</v>
      </c>
      <c r="W79" s="17">
        <v>75.691886666666605</v>
      </c>
      <c r="X79" s="17">
        <v>80</v>
      </c>
      <c r="Y79">
        <v>150</v>
      </c>
      <c r="Z79" s="17">
        <v>7.3066666666666604</v>
      </c>
      <c r="AA79" s="17">
        <v>8</v>
      </c>
      <c r="AB79">
        <v>150</v>
      </c>
      <c r="AC79" s="17">
        <v>84.805853333333303</v>
      </c>
      <c r="AD79" s="17">
        <v>90</v>
      </c>
    </row>
    <row r="80" spans="1:30" x14ac:dyDescent="0.3">
      <c r="A80" t="str">
        <f t="shared" si="1"/>
        <v>doc_exp_termos, query_exp_2_MINILM, bm25</v>
      </c>
      <c r="B80" t="s">
        <v>298</v>
      </c>
      <c r="C80" t="s">
        <v>295</v>
      </c>
      <c r="D80" t="s">
        <v>296</v>
      </c>
      <c r="E80">
        <v>2</v>
      </c>
      <c r="F80" t="s">
        <v>305</v>
      </c>
      <c r="G80">
        <v>150</v>
      </c>
      <c r="H80" s="17">
        <v>54.905866666666597</v>
      </c>
      <c r="I80" s="17">
        <v>59.015000000000001</v>
      </c>
      <c r="J80">
        <v>150</v>
      </c>
      <c r="K80" s="17">
        <v>51.8354</v>
      </c>
      <c r="L80" s="17">
        <v>56.045000000000002</v>
      </c>
      <c r="M80">
        <v>150</v>
      </c>
      <c r="N80" s="17">
        <v>54.400466666666603</v>
      </c>
      <c r="O80" s="17">
        <v>57.43</v>
      </c>
      <c r="P80">
        <v>150</v>
      </c>
      <c r="Q80" s="17">
        <v>57.643733333333302</v>
      </c>
      <c r="R80" s="17">
        <v>62.335000000000001</v>
      </c>
      <c r="S80">
        <v>150</v>
      </c>
      <c r="T80" s="17">
        <v>13.0133333333333</v>
      </c>
      <c r="U80">
        <v>14</v>
      </c>
      <c r="V80">
        <v>150</v>
      </c>
      <c r="W80" s="17">
        <v>76.745273333333301</v>
      </c>
      <c r="X80" s="17">
        <v>87.5</v>
      </c>
      <c r="Y80">
        <v>150</v>
      </c>
      <c r="Z80" s="17">
        <v>7.28666666666666</v>
      </c>
      <c r="AA80" s="17">
        <v>8</v>
      </c>
      <c r="AB80">
        <v>150</v>
      </c>
      <c r="AC80" s="17">
        <v>84.905653333333305</v>
      </c>
      <c r="AD80" s="17">
        <v>100</v>
      </c>
    </row>
    <row r="81" spans="1:30" x14ac:dyDescent="0.3">
      <c r="A81" t="str">
        <f t="shared" si="1"/>
        <v>doc_exp_termos, query_exp_3_MINILM, bm25_MINILM</v>
      </c>
      <c r="B81" t="s">
        <v>298</v>
      </c>
      <c r="C81" t="s">
        <v>295</v>
      </c>
      <c r="D81" t="s">
        <v>304</v>
      </c>
      <c r="E81">
        <v>3</v>
      </c>
      <c r="F81" t="s">
        <v>305</v>
      </c>
      <c r="G81">
        <v>150</v>
      </c>
      <c r="H81" s="17">
        <v>52.2408</v>
      </c>
      <c r="I81" s="17">
        <v>57.8</v>
      </c>
      <c r="J81">
        <v>150</v>
      </c>
      <c r="K81" s="17">
        <v>49.143599999999999</v>
      </c>
      <c r="L81" s="17">
        <v>54.97</v>
      </c>
      <c r="M81">
        <v>150</v>
      </c>
      <c r="N81" s="17">
        <v>51.9960666666666</v>
      </c>
      <c r="O81" s="17">
        <v>56.814999999999998</v>
      </c>
      <c r="P81">
        <v>150</v>
      </c>
      <c r="Q81" s="17">
        <v>54.0386666666666</v>
      </c>
      <c r="R81" s="17">
        <v>60.49</v>
      </c>
      <c r="S81">
        <v>150</v>
      </c>
      <c r="T81" s="17">
        <v>12.626666666666599</v>
      </c>
      <c r="U81">
        <v>14</v>
      </c>
      <c r="V81">
        <v>150</v>
      </c>
      <c r="W81" s="17">
        <v>73.902699999999996</v>
      </c>
      <c r="X81" s="17">
        <v>80</v>
      </c>
      <c r="Y81">
        <v>150</v>
      </c>
      <c r="Z81" s="17">
        <v>7.3066666666666604</v>
      </c>
      <c r="AA81" s="17">
        <v>8</v>
      </c>
      <c r="AB81">
        <v>150</v>
      </c>
      <c r="AC81" s="17">
        <v>84.914379999999994</v>
      </c>
      <c r="AD81" s="17">
        <v>90</v>
      </c>
    </row>
    <row r="82" spans="1:30" x14ac:dyDescent="0.3">
      <c r="A82" t="str">
        <f t="shared" si="1"/>
        <v>doc_exp_termos, query_exp_3_MINILM, bm25</v>
      </c>
      <c r="B82" t="s">
        <v>298</v>
      </c>
      <c r="C82" t="s">
        <v>295</v>
      </c>
      <c r="D82" t="s">
        <v>296</v>
      </c>
      <c r="E82">
        <v>3</v>
      </c>
      <c r="F82" t="s">
        <v>305</v>
      </c>
      <c r="G82">
        <v>150</v>
      </c>
      <c r="H82" s="17">
        <v>53.809599999999897</v>
      </c>
      <c r="I82" s="17">
        <v>58.19</v>
      </c>
      <c r="J82">
        <v>150</v>
      </c>
      <c r="K82" s="17">
        <v>50.530066666666599</v>
      </c>
      <c r="L82" s="17">
        <v>55.314999999999998</v>
      </c>
      <c r="M82">
        <v>150</v>
      </c>
      <c r="N82" s="17">
        <v>53.632266666666602</v>
      </c>
      <c r="O82" s="17">
        <v>57.774999999999999</v>
      </c>
      <c r="P82">
        <v>150</v>
      </c>
      <c r="Q82" s="17">
        <v>56.395333333333298</v>
      </c>
      <c r="R82" s="17">
        <v>59.795000000000002</v>
      </c>
      <c r="S82">
        <v>150</v>
      </c>
      <c r="T82" s="17">
        <v>12.64</v>
      </c>
      <c r="U82">
        <v>12</v>
      </c>
      <c r="V82">
        <v>150</v>
      </c>
      <c r="W82" s="17">
        <v>74.7323733333333</v>
      </c>
      <c r="X82" s="17">
        <v>84.523499999999999</v>
      </c>
      <c r="Y82">
        <v>150</v>
      </c>
      <c r="Z82" s="17">
        <v>7.2666666666666604</v>
      </c>
      <c r="AA82" s="17">
        <v>8</v>
      </c>
      <c r="AB82">
        <v>150</v>
      </c>
      <c r="AC82" s="17">
        <v>84.932653333333306</v>
      </c>
      <c r="AD82" s="17">
        <v>100</v>
      </c>
    </row>
    <row r="83" spans="1:30" x14ac:dyDescent="0.3">
      <c r="A83" t="str">
        <f t="shared" si="1"/>
        <v>doc_exp_termos_synonym, query_exp_2_PTT5, bm25_PTT5</v>
      </c>
      <c r="B83" t="s">
        <v>297</v>
      </c>
      <c r="C83" t="s">
        <v>295</v>
      </c>
      <c r="D83" t="s">
        <v>299</v>
      </c>
      <c r="E83">
        <v>2</v>
      </c>
      <c r="F83" t="s">
        <v>300</v>
      </c>
      <c r="G83">
        <v>150</v>
      </c>
      <c r="H83" s="17">
        <v>54.397933333333299</v>
      </c>
      <c r="I83" s="17">
        <v>59.894999999999897</v>
      </c>
      <c r="J83">
        <v>150</v>
      </c>
      <c r="K83" s="17">
        <v>51.622199999999999</v>
      </c>
      <c r="L83" s="17">
        <v>55.585000000000001</v>
      </c>
      <c r="M83">
        <v>150</v>
      </c>
      <c r="N83" s="17">
        <v>54.755666666666599</v>
      </c>
      <c r="O83" s="17">
        <v>59.195</v>
      </c>
      <c r="P83">
        <v>150</v>
      </c>
      <c r="Q83" s="17">
        <v>57.6364666666666</v>
      </c>
      <c r="R83" s="17">
        <v>62.85</v>
      </c>
      <c r="S83">
        <v>150</v>
      </c>
      <c r="T83" s="17">
        <v>13.16</v>
      </c>
      <c r="U83">
        <v>14</v>
      </c>
      <c r="V83">
        <v>150</v>
      </c>
      <c r="W83" s="17">
        <v>77.838399999999993</v>
      </c>
      <c r="X83" s="17">
        <v>90</v>
      </c>
      <c r="Y83">
        <v>150</v>
      </c>
      <c r="Z83" s="17">
        <v>7.24</v>
      </c>
      <c r="AA83" s="17">
        <v>8</v>
      </c>
      <c r="AB83">
        <v>150</v>
      </c>
      <c r="AC83" s="17">
        <v>85.063513333333304</v>
      </c>
      <c r="AD83" s="17">
        <v>100</v>
      </c>
    </row>
    <row r="84" spans="1:30" x14ac:dyDescent="0.3">
      <c r="A84" t="str">
        <f t="shared" si="1"/>
        <v>doc_exp_termos, query_exp_2_MINILM, bm25_MINILM</v>
      </c>
      <c r="B84" t="s">
        <v>298</v>
      </c>
      <c r="C84" t="s">
        <v>295</v>
      </c>
      <c r="D84" t="s">
        <v>304</v>
      </c>
      <c r="E84">
        <v>2</v>
      </c>
      <c r="F84" t="s">
        <v>305</v>
      </c>
      <c r="G84">
        <v>150</v>
      </c>
      <c r="H84" s="17">
        <v>52.599133333333299</v>
      </c>
      <c r="I84" s="17">
        <v>60.18</v>
      </c>
      <c r="J84">
        <v>150</v>
      </c>
      <c r="K84" s="17">
        <v>49.069866666666599</v>
      </c>
      <c r="L84" s="17">
        <v>54.564999999999998</v>
      </c>
      <c r="M84">
        <v>150</v>
      </c>
      <c r="N84" s="17">
        <v>51.631333333333302</v>
      </c>
      <c r="O84" s="17">
        <v>57.314999999999998</v>
      </c>
      <c r="P84">
        <v>150</v>
      </c>
      <c r="Q84" s="17">
        <v>54.485533333333301</v>
      </c>
      <c r="R84" s="17">
        <v>59.484999999999999</v>
      </c>
      <c r="S84">
        <v>150</v>
      </c>
      <c r="T84" s="17">
        <v>13.0133333333333</v>
      </c>
      <c r="U84">
        <v>14</v>
      </c>
      <c r="V84">
        <v>150</v>
      </c>
      <c r="W84" s="17">
        <v>75.206919999999997</v>
      </c>
      <c r="X84" s="17">
        <v>80</v>
      </c>
      <c r="Y84">
        <v>150</v>
      </c>
      <c r="Z84" s="17">
        <v>7.36</v>
      </c>
      <c r="AA84" s="17">
        <v>8</v>
      </c>
      <c r="AB84">
        <v>150</v>
      </c>
      <c r="AC84" s="17">
        <v>85.084013333333303</v>
      </c>
      <c r="AD84" s="17">
        <v>90</v>
      </c>
    </row>
    <row r="85" spans="1:30" x14ac:dyDescent="0.3">
      <c r="A85" t="str">
        <f t="shared" si="1"/>
        <v>doc_exp_termos, query_exp_1_MINILM, bm25</v>
      </c>
      <c r="B85" t="s">
        <v>298</v>
      </c>
      <c r="C85" t="s">
        <v>295</v>
      </c>
      <c r="D85" t="s">
        <v>296</v>
      </c>
      <c r="E85">
        <v>1</v>
      </c>
      <c r="F85" t="s">
        <v>305</v>
      </c>
      <c r="G85">
        <v>150</v>
      </c>
      <c r="H85" s="17">
        <v>56.884466666666597</v>
      </c>
      <c r="I85" s="17">
        <v>62.465000000000003</v>
      </c>
      <c r="J85">
        <v>150</v>
      </c>
      <c r="K85" s="17">
        <v>53.318199999999997</v>
      </c>
      <c r="L85" s="17">
        <v>57.195</v>
      </c>
      <c r="M85">
        <v>150</v>
      </c>
      <c r="N85" s="17">
        <v>56.1828</v>
      </c>
      <c r="O85" s="17">
        <v>60.144999999999897</v>
      </c>
      <c r="P85">
        <v>150</v>
      </c>
      <c r="Q85" s="17">
        <v>59.083733333333299</v>
      </c>
      <c r="R85" s="17">
        <v>63</v>
      </c>
      <c r="S85">
        <v>150</v>
      </c>
      <c r="T85" s="17">
        <v>13.3333333333333</v>
      </c>
      <c r="U85">
        <v>15</v>
      </c>
      <c r="V85">
        <v>150</v>
      </c>
      <c r="W85" s="17">
        <v>78.112659999999906</v>
      </c>
      <c r="X85" s="17">
        <v>90</v>
      </c>
      <c r="Y85">
        <v>150</v>
      </c>
      <c r="Z85" s="17">
        <v>7.3066666666666604</v>
      </c>
      <c r="AA85" s="17">
        <v>8</v>
      </c>
      <c r="AB85">
        <v>150</v>
      </c>
      <c r="AC85" s="17">
        <v>85.186260000000004</v>
      </c>
      <c r="AD85" s="17">
        <v>100</v>
      </c>
    </row>
    <row r="86" spans="1:30" x14ac:dyDescent="0.3">
      <c r="A86" t="str">
        <f>_xlfn.CONCAT(IF(AND(B86="indir_juris_tcu",F86="none"),"no_exp, ",IF(B86="indir_juris_tcu_synonym","doc_exp_termos_synonym, ",IF(B86="indir_juris_tcu_term","doc_exp_termos, ",IF(B86="indir_juris_tcu_synonym_related_term","doc_exp_termos_synonym_related, ","")))),IF(F86="none","",_xlfn.CONCAT("query_exp_",E86,IF(F86="join_30_minilm_indir","_MINILM","_PTT5"),", ")),"bm25",IF(D86="none","",IF(D86="MINILM_INDIR_400","_MINILM","_PTT5")))</f>
        <v>query_exp_7_PTT5, bm25_PTT5</v>
      </c>
      <c r="B86" t="s">
        <v>294</v>
      </c>
      <c r="C86" t="s">
        <v>295</v>
      </c>
      <c r="D86" t="s">
        <v>299</v>
      </c>
      <c r="E86">
        <v>7</v>
      </c>
      <c r="F86" t="s">
        <v>300</v>
      </c>
      <c r="G86">
        <v>150</v>
      </c>
      <c r="H86" s="17">
        <v>63.786133333333296</v>
      </c>
      <c r="I86" s="17">
        <v>68.849999999999994</v>
      </c>
      <c r="J86">
        <v>150</v>
      </c>
      <c r="K86" s="17">
        <v>59.759266666666598</v>
      </c>
      <c r="L86" s="17">
        <v>64.45</v>
      </c>
      <c r="M86">
        <v>150</v>
      </c>
      <c r="N86" s="17">
        <v>62.472266666666599</v>
      </c>
      <c r="O86" s="17">
        <v>67.935000000000002</v>
      </c>
      <c r="P86">
        <v>150</v>
      </c>
      <c r="Q86" s="17">
        <v>65.144266666666596</v>
      </c>
      <c r="R86" s="17">
        <v>70.495000000000005</v>
      </c>
      <c r="S86">
        <v>150</v>
      </c>
      <c r="T86" s="17">
        <v>13.7866666666666</v>
      </c>
      <c r="U86">
        <v>16</v>
      </c>
      <c r="V86">
        <v>150</v>
      </c>
      <c r="W86" s="17">
        <v>80.640680000000003</v>
      </c>
      <c r="X86" s="17">
        <v>89.444500000000005</v>
      </c>
      <c r="Y86">
        <v>150</v>
      </c>
      <c r="Z86" s="17">
        <v>7.2933333333333303</v>
      </c>
      <c r="AA86" s="17">
        <v>8</v>
      </c>
      <c r="AB86">
        <v>150</v>
      </c>
      <c r="AC86" s="17">
        <v>85.203253333333294</v>
      </c>
      <c r="AD86" s="17">
        <v>95.833500000000001</v>
      </c>
    </row>
    <row r="87" spans="1:30" x14ac:dyDescent="0.3">
      <c r="A87" t="str">
        <f t="shared" ref="A87:A115" si="2">_xlfn.CONCAT(IF(AND(B87="indir_juris_tcu",F87="none"),"no_exp, ",IF(B87="indir_juris_tcu_synonym","doc_exp_termos_synonym, ",IF(B87="indir_juris_tcu_term","doc_exp_termos, ",IF(B87="indir_juris_tcu_synonym_related_term","doc_exp_termos_synonym_related, ","")))),IF(F87="none","",_xlfn.CONCAT("query_exp_",E87,IF(F87="join_30_minilm_indir","_MINILM","_PTT5"),", ")),"bm25",IF(D87="none","",IF(D87="MINILM_INDIR_400","_MINILM","_PTT5")))</f>
        <v>doc_exp_termos, query_exp_6_MINILM, bm25_MINILM</v>
      </c>
      <c r="B87" t="s">
        <v>298</v>
      </c>
      <c r="C87" t="s">
        <v>295</v>
      </c>
      <c r="D87" t="s">
        <v>304</v>
      </c>
      <c r="E87">
        <v>6</v>
      </c>
      <c r="F87" t="s">
        <v>305</v>
      </c>
      <c r="G87">
        <v>150</v>
      </c>
      <c r="H87" s="17">
        <v>53.612400000000001</v>
      </c>
      <c r="I87" s="17">
        <v>61.94</v>
      </c>
      <c r="J87">
        <v>150</v>
      </c>
      <c r="K87" s="17">
        <v>49.656333333333301</v>
      </c>
      <c r="L87" s="17">
        <v>54.715000000000003</v>
      </c>
      <c r="M87">
        <v>150</v>
      </c>
      <c r="N87" s="17">
        <v>52.144866666666601</v>
      </c>
      <c r="O87" s="17">
        <v>57.88</v>
      </c>
      <c r="P87">
        <v>150</v>
      </c>
      <c r="Q87" s="17">
        <v>54.830133333333301</v>
      </c>
      <c r="R87" s="17">
        <v>61.57</v>
      </c>
      <c r="S87">
        <v>150</v>
      </c>
      <c r="T87" s="17">
        <v>12.973333333333301</v>
      </c>
      <c r="U87">
        <v>13</v>
      </c>
      <c r="V87">
        <v>150</v>
      </c>
      <c r="W87" s="17">
        <v>76.287133333333301</v>
      </c>
      <c r="X87" s="17">
        <v>80</v>
      </c>
      <c r="Y87">
        <v>150</v>
      </c>
      <c r="Z87" s="17">
        <v>7.32</v>
      </c>
      <c r="AA87" s="17">
        <v>8</v>
      </c>
      <c r="AB87">
        <v>150</v>
      </c>
      <c r="AC87" s="17">
        <v>85.394059999999996</v>
      </c>
      <c r="AD87" s="17">
        <v>90</v>
      </c>
    </row>
    <row r="88" spans="1:30" x14ac:dyDescent="0.3">
      <c r="A88" t="str">
        <f t="shared" si="2"/>
        <v>query_exp_10_PTT5, bm25_PTT5</v>
      </c>
      <c r="B88" t="s">
        <v>294</v>
      </c>
      <c r="C88" t="s">
        <v>295</v>
      </c>
      <c r="D88" t="s">
        <v>299</v>
      </c>
      <c r="E88">
        <v>10</v>
      </c>
      <c r="F88" t="s">
        <v>300</v>
      </c>
      <c r="G88">
        <v>150</v>
      </c>
      <c r="H88" s="17">
        <v>64.611800000000002</v>
      </c>
      <c r="I88" s="17">
        <v>70.084999999999994</v>
      </c>
      <c r="J88">
        <v>150</v>
      </c>
      <c r="K88" s="17">
        <v>59.627333333333297</v>
      </c>
      <c r="L88" s="17">
        <v>65.245000000000005</v>
      </c>
      <c r="M88">
        <v>150</v>
      </c>
      <c r="N88" s="17">
        <v>62.643933333333301</v>
      </c>
      <c r="O88" s="17">
        <v>66.87</v>
      </c>
      <c r="P88">
        <v>150</v>
      </c>
      <c r="Q88" s="17">
        <v>65.607333333333301</v>
      </c>
      <c r="R88" s="17">
        <v>70.11</v>
      </c>
      <c r="S88">
        <v>150</v>
      </c>
      <c r="T88" s="17">
        <v>13.733333333333301</v>
      </c>
      <c r="U88">
        <v>14</v>
      </c>
      <c r="V88">
        <v>150</v>
      </c>
      <c r="W88" s="17">
        <v>80.456933333333296</v>
      </c>
      <c r="X88" s="17">
        <v>90</v>
      </c>
      <c r="Y88">
        <v>150</v>
      </c>
      <c r="Z88" s="17">
        <v>7.32</v>
      </c>
      <c r="AA88" s="17">
        <v>8</v>
      </c>
      <c r="AB88">
        <v>150</v>
      </c>
      <c r="AC88" s="17">
        <v>85.551739999999995</v>
      </c>
      <c r="AD88" s="17">
        <v>100</v>
      </c>
    </row>
    <row r="89" spans="1:30" x14ac:dyDescent="0.3">
      <c r="A89" t="str">
        <f t="shared" si="2"/>
        <v>query_exp_8_PTT5, bm25_PTT5</v>
      </c>
      <c r="B89" t="s">
        <v>294</v>
      </c>
      <c r="C89" t="s">
        <v>295</v>
      </c>
      <c r="D89" t="s">
        <v>299</v>
      </c>
      <c r="E89">
        <v>8</v>
      </c>
      <c r="F89" t="s">
        <v>300</v>
      </c>
      <c r="G89">
        <v>150</v>
      </c>
      <c r="H89" s="17">
        <v>64.141266666666596</v>
      </c>
      <c r="I89" s="17">
        <v>70.64</v>
      </c>
      <c r="J89">
        <v>150</v>
      </c>
      <c r="K89" s="17">
        <v>59.738466666666604</v>
      </c>
      <c r="L89" s="17">
        <v>65.259999999999906</v>
      </c>
      <c r="M89">
        <v>150</v>
      </c>
      <c r="N89" s="17">
        <v>62.712866666666599</v>
      </c>
      <c r="O89" s="17">
        <v>67.31</v>
      </c>
      <c r="P89">
        <v>150</v>
      </c>
      <c r="Q89" s="17">
        <v>65.491533333333294</v>
      </c>
      <c r="R89" s="17">
        <v>70.015000000000001</v>
      </c>
      <c r="S89">
        <v>150</v>
      </c>
      <c r="T89" s="17">
        <v>13.8533333333333</v>
      </c>
      <c r="U89">
        <v>16</v>
      </c>
      <c r="V89">
        <v>150</v>
      </c>
      <c r="W89" s="17">
        <v>81.082086666666598</v>
      </c>
      <c r="X89" s="17">
        <v>90</v>
      </c>
      <c r="Y89">
        <v>150</v>
      </c>
      <c r="Z89" s="17">
        <v>7.3333333333333304</v>
      </c>
      <c r="AA89" s="17">
        <v>8</v>
      </c>
      <c r="AB89">
        <v>150</v>
      </c>
      <c r="AC89" s="17">
        <v>85.702746666666599</v>
      </c>
      <c r="AD89" s="17">
        <v>100</v>
      </c>
    </row>
    <row r="90" spans="1:30" x14ac:dyDescent="0.3">
      <c r="A90" t="str">
        <f t="shared" si="2"/>
        <v>doc_exp_termos, bm25</v>
      </c>
      <c r="B90" t="s">
        <v>298</v>
      </c>
      <c r="C90" t="s">
        <v>295</v>
      </c>
      <c r="D90" t="s">
        <v>296</v>
      </c>
      <c r="E90">
        <v>0</v>
      </c>
      <c r="F90" t="s">
        <v>296</v>
      </c>
      <c r="G90">
        <v>150</v>
      </c>
      <c r="H90" s="17">
        <v>59.010800000000003</v>
      </c>
      <c r="I90" s="17">
        <v>63.604999999999997</v>
      </c>
      <c r="J90">
        <v>150</v>
      </c>
      <c r="K90" s="17">
        <v>55.707066666666599</v>
      </c>
      <c r="L90" s="17">
        <v>60.31</v>
      </c>
      <c r="M90">
        <v>150</v>
      </c>
      <c r="N90" s="17">
        <v>58.925466666666601</v>
      </c>
      <c r="O90" s="17">
        <v>63.835000000000001</v>
      </c>
      <c r="P90">
        <v>150</v>
      </c>
      <c r="Q90" s="17">
        <v>61.785333333333298</v>
      </c>
      <c r="R90" s="17">
        <v>65.259999999999906</v>
      </c>
      <c r="S90">
        <v>150</v>
      </c>
      <c r="T90" s="17">
        <v>13.533333333333299</v>
      </c>
      <c r="U90">
        <v>15</v>
      </c>
      <c r="V90">
        <v>150</v>
      </c>
      <c r="W90" s="17">
        <v>79.386579999999995</v>
      </c>
      <c r="X90" s="17">
        <v>90</v>
      </c>
      <c r="Y90">
        <v>150</v>
      </c>
      <c r="Z90" s="17">
        <v>7.3733333333333304</v>
      </c>
      <c r="AA90" s="17">
        <v>8</v>
      </c>
      <c r="AB90">
        <v>150</v>
      </c>
      <c r="AC90" s="17">
        <v>85.738386666666599</v>
      </c>
      <c r="AD90" s="17">
        <v>100</v>
      </c>
    </row>
    <row r="91" spans="1:30" x14ac:dyDescent="0.3">
      <c r="A91" t="str">
        <f t="shared" si="2"/>
        <v>doc_exp_termos, bm25_MINILM</v>
      </c>
      <c r="B91" t="s">
        <v>298</v>
      </c>
      <c r="C91" t="s">
        <v>295</v>
      </c>
      <c r="D91" t="s">
        <v>304</v>
      </c>
      <c r="E91">
        <v>0</v>
      </c>
      <c r="F91" t="s">
        <v>296</v>
      </c>
      <c r="G91">
        <v>150</v>
      </c>
      <c r="H91" s="17">
        <v>51.6556</v>
      </c>
      <c r="I91" s="17">
        <v>55.31</v>
      </c>
      <c r="J91">
        <v>150</v>
      </c>
      <c r="K91" s="17">
        <v>49.245933333333298</v>
      </c>
      <c r="L91" s="17">
        <v>54.334999999999901</v>
      </c>
      <c r="M91">
        <v>150</v>
      </c>
      <c r="N91" s="17">
        <v>51.4260666666666</v>
      </c>
      <c r="O91" s="17">
        <v>54.34</v>
      </c>
      <c r="P91">
        <v>150</v>
      </c>
      <c r="Q91" s="17">
        <v>54.308866666666603</v>
      </c>
      <c r="R91" s="17">
        <v>58.2</v>
      </c>
      <c r="S91">
        <v>150</v>
      </c>
      <c r="T91" s="17">
        <v>13.213333333333299</v>
      </c>
      <c r="U91">
        <v>14</v>
      </c>
      <c r="V91">
        <v>150</v>
      </c>
      <c r="W91" s="17">
        <v>76.211680000000001</v>
      </c>
      <c r="X91" s="17">
        <v>80</v>
      </c>
      <c r="Y91">
        <v>150</v>
      </c>
      <c r="Z91" s="17">
        <v>7.4066666666666601</v>
      </c>
      <c r="AA91" s="17">
        <v>8</v>
      </c>
      <c r="AB91">
        <v>150</v>
      </c>
      <c r="AC91" s="17">
        <v>85.774453333333298</v>
      </c>
      <c r="AD91" s="17">
        <v>90.909000000000006</v>
      </c>
    </row>
    <row r="92" spans="1:30" x14ac:dyDescent="0.3">
      <c r="A92" t="str">
        <f t="shared" si="2"/>
        <v>query_exp_9_PTT5, bm25_PTT5</v>
      </c>
      <c r="B92" t="s">
        <v>294</v>
      </c>
      <c r="C92" t="s">
        <v>295</v>
      </c>
      <c r="D92" t="s">
        <v>299</v>
      </c>
      <c r="E92">
        <v>9</v>
      </c>
      <c r="F92" t="s">
        <v>300</v>
      </c>
      <c r="G92">
        <v>150</v>
      </c>
      <c r="H92" s="17">
        <v>64.551933333333295</v>
      </c>
      <c r="I92" s="17">
        <v>70.084999999999994</v>
      </c>
      <c r="J92">
        <v>150</v>
      </c>
      <c r="K92" s="17">
        <v>59.740666666666598</v>
      </c>
      <c r="L92" s="17">
        <v>65.245000000000005</v>
      </c>
      <c r="M92">
        <v>150</v>
      </c>
      <c r="N92" s="17">
        <v>62.838933333333301</v>
      </c>
      <c r="O92" s="17">
        <v>66.87</v>
      </c>
      <c r="P92">
        <v>150</v>
      </c>
      <c r="Q92" s="17">
        <v>65.758333333333297</v>
      </c>
      <c r="R92" s="17">
        <v>70.11</v>
      </c>
      <c r="S92">
        <v>150</v>
      </c>
      <c r="T92" s="17">
        <v>13.7733333333333</v>
      </c>
      <c r="U92">
        <v>14</v>
      </c>
      <c r="V92">
        <v>150</v>
      </c>
      <c r="W92" s="17">
        <v>80.644813333333303</v>
      </c>
      <c r="X92" s="17">
        <v>90</v>
      </c>
      <c r="Y92">
        <v>150</v>
      </c>
      <c r="Z92" s="17">
        <v>7.3466666666666596</v>
      </c>
      <c r="AA92" s="17">
        <v>8</v>
      </c>
      <c r="AB92">
        <v>150</v>
      </c>
      <c r="AC92" s="17">
        <v>85.812346666666599</v>
      </c>
      <c r="AD92" s="17">
        <v>100</v>
      </c>
    </row>
    <row r="93" spans="1:30" x14ac:dyDescent="0.3">
      <c r="A93" t="str">
        <f t="shared" si="2"/>
        <v>doc_exp_termos_synonym, bm25</v>
      </c>
      <c r="B93" t="s">
        <v>297</v>
      </c>
      <c r="C93" t="s">
        <v>295</v>
      </c>
      <c r="D93" t="s">
        <v>296</v>
      </c>
      <c r="E93">
        <v>0</v>
      </c>
      <c r="F93" t="s">
        <v>296</v>
      </c>
      <c r="G93">
        <v>150</v>
      </c>
      <c r="H93" s="17">
        <v>58.332266666666598</v>
      </c>
      <c r="I93" s="17">
        <v>64.324999999999903</v>
      </c>
      <c r="J93">
        <v>150</v>
      </c>
      <c r="K93" s="17">
        <v>55.238666666666603</v>
      </c>
      <c r="L93" s="17">
        <v>62.414999999999999</v>
      </c>
      <c r="M93">
        <v>150</v>
      </c>
      <c r="N93" s="17">
        <v>57.717133333333301</v>
      </c>
      <c r="O93" s="17">
        <v>63.62</v>
      </c>
      <c r="P93">
        <v>150</v>
      </c>
      <c r="Q93" s="17">
        <v>60.345133333333301</v>
      </c>
      <c r="R93" s="17">
        <v>65.415000000000006</v>
      </c>
      <c r="S93">
        <v>150</v>
      </c>
      <c r="T93" s="17">
        <v>13.533333333333299</v>
      </c>
      <c r="U93">
        <v>16</v>
      </c>
      <c r="V93">
        <v>150</v>
      </c>
      <c r="W93" s="17">
        <v>79.136426666666594</v>
      </c>
      <c r="X93" s="17">
        <v>88.888999999999996</v>
      </c>
      <c r="Y93">
        <v>150</v>
      </c>
      <c r="Z93" s="17">
        <v>7.3733333333333304</v>
      </c>
      <c r="AA93" s="17">
        <v>8</v>
      </c>
      <c r="AB93">
        <v>150</v>
      </c>
      <c r="AC93" s="17">
        <v>85.822800000000001</v>
      </c>
      <c r="AD93" s="17">
        <v>90.909000000000006</v>
      </c>
    </row>
    <row r="94" spans="1:30" x14ac:dyDescent="0.3">
      <c r="A94" t="str">
        <f t="shared" si="2"/>
        <v>query_exp_1_PTT5, bm25_PTT5</v>
      </c>
      <c r="B94" t="s">
        <v>303</v>
      </c>
      <c r="C94" t="s">
        <v>295</v>
      </c>
      <c r="D94" t="s">
        <v>299</v>
      </c>
      <c r="E94">
        <v>1</v>
      </c>
      <c r="F94" t="s">
        <v>300</v>
      </c>
      <c r="G94">
        <v>150</v>
      </c>
      <c r="H94" s="17">
        <v>54.2736666666666</v>
      </c>
      <c r="I94" s="17">
        <v>57.774999999999999</v>
      </c>
      <c r="J94">
        <v>150</v>
      </c>
      <c r="K94" s="17">
        <v>52.170933333333302</v>
      </c>
      <c r="L94" s="17">
        <v>55.314999999999998</v>
      </c>
      <c r="M94">
        <v>150</v>
      </c>
      <c r="N94" s="17">
        <v>54.973666666666603</v>
      </c>
      <c r="O94" s="17">
        <v>58.914999999999999</v>
      </c>
      <c r="P94">
        <v>150</v>
      </c>
      <c r="Q94" s="17">
        <v>57.809399999999997</v>
      </c>
      <c r="R94" s="17">
        <v>59.95</v>
      </c>
      <c r="S94">
        <v>150</v>
      </c>
      <c r="T94" s="17">
        <v>13.4266666666666</v>
      </c>
      <c r="U94">
        <v>14</v>
      </c>
      <c r="V94">
        <v>150</v>
      </c>
      <c r="W94" s="17">
        <v>79.138786666666604</v>
      </c>
      <c r="X94" s="17">
        <v>89.444500000000005</v>
      </c>
      <c r="Y94">
        <v>150</v>
      </c>
      <c r="Z94" s="17">
        <v>7.4</v>
      </c>
      <c r="AA94" s="17">
        <v>8</v>
      </c>
      <c r="AB94">
        <v>150</v>
      </c>
      <c r="AC94" s="17">
        <v>85.978880000000004</v>
      </c>
      <c r="AD94" s="17">
        <v>100</v>
      </c>
    </row>
    <row r="95" spans="1:30" x14ac:dyDescent="0.3">
      <c r="A95" t="str">
        <f t="shared" si="2"/>
        <v>query_exp_5_PTT5, bm25_PTT5</v>
      </c>
      <c r="B95" t="s">
        <v>294</v>
      </c>
      <c r="C95" t="s">
        <v>295</v>
      </c>
      <c r="D95" t="s">
        <v>299</v>
      </c>
      <c r="E95">
        <v>5</v>
      </c>
      <c r="F95" t="s">
        <v>300</v>
      </c>
      <c r="G95">
        <v>150</v>
      </c>
      <c r="H95" s="17">
        <v>64.524266666666605</v>
      </c>
      <c r="I95" s="17">
        <v>71.055000000000007</v>
      </c>
      <c r="J95">
        <v>150</v>
      </c>
      <c r="K95" s="17">
        <v>59.709533333333297</v>
      </c>
      <c r="L95" s="17">
        <v>66.414999999999907</v>
      </c>
      <c r="M95">
        <v>150</v>
      </c>
      <c r="N95" s="17">
        <v>63.187866666666601</v>
      </c>
      <c r="O95" s="17">
        <v>67.5</v>
      </c>
      <c r="P95">
        <v>150</v>
      </c>
      <c r="Q95" s="17">
        <v>65.416733333333298</v>
      </c>
      <c r="R95" s="17">
        <v>71.19</v>
      </c>
      <c r="S95">
        <v>150</v>
      </c>
      <c r="T95" s="17">
        <v>13.906666666666601</v>
      </c>
      <c r="U95">
        <v>16</v>
      </c>
      <c r="V95">
        <v>150</v>
      </c>
      <c r="W95" s="17">
        <v>81.114906666666599</v>
      </c>
      <c r="X95" s="17">
        <v>90</v>
      </c>
      <c r="Y95">
        <v>150</v>
      </c>
      <c r="Z95" s="17">
        <v>7.38</v>
      </c>
      <c r="AA95" s="17">
        <v>8</v>
      </c>
      <c r="AB95">
        <v>150</v>
      </c>
      <c r="AC95" s="17">
        <v>86.028566666666606</v>
      </c>
      <c r="AD95" s="17">
        <v>100</v>
      </c>
    </row>
    <row r="96" spans="1:30" x14ac:dyDescent="0.3">
      <c r="A96" t="str">
        <f t="shared" si="2"/>
        <v>query_exp_4_PTT5, bm25_PTT5</v>
      </c>
      <c r="B96" t="s">
        <v>294</v>
      </c>
      <c r="C96" t="s">
        <v>295</v>
      </c>
      <c r="D96" t="s">
        <v>299</v>
      </c>
      <c r="E96">
        <v>4</v>
      </c>
      <c r="F96" t="s">
        <v>300</v>
      </c>
      <c r="G96">
        <v>150</v>
      </c>
      <c r="H96" s="17">
        <v>65.202133333333293</v>
      </c>
      <c r="I96" s="17">
        <v>71.06</v>
      </c>
      <c r="J96">
        <v>150</v>
      </c>
      <c r="K96" s="17">
        <v>60.844000000000001</v>
      </c>
      <c r="L96" s="17">
        <v>66.525000000000006</v>
      </c>
      <c r="M96">
        <v>150</v>
      </c>
      <c r="N96" s="17">
        <v>63.562866666666601</v>
      </c>
      <c r="O96" s="17">
        <v>66.12</v>
      </c>
      <c r="P96">
        <v>150</v>
      </c>
      <c r="Q96" s="17">
        <v>65.845533333333293</v>
      </c>
      <c r="R96" s="17">
        <v>69.914999999999907</v>
      </c>
      <c r="S96">
        <v>150</v>
      </c>
      <c r="T96" s="17">
        <v>14.1066666666666</v>
      </c>
      <c r="U96">
        <v>16</v>
      </c>
      <c r="V96">
        <v>150</v>
      </c>
      <c r="W96" s="17">
        <v>82.389286666666607</v>
      </c>
      <c r="X96" s="17">
        <v>90</v>
      </c>
      <c r="Y96">
        <v>150</v>
      </c>
      <c r="Z96" s="17">
        <v>7.4533333333333296</v>
      </c>
      <c r="AA96" s="17">
        <v>8</v>
      </c>
      <c r="AB96">
        <v>150</v>
      </c>
      <c r="AC96" s="17">
        <v>86.504386666666605</v>
      </c>
      <c r="AD96" s="17">
        <v>100</v>
      </c>
    </row>
    <row r="97" spans="1:30" x14ac:dyDescent="0.3">
      <c r="A97" t="str">
        <f t="shared" si="2"/>
        <v>doc_exp_termos_synonym, query_exp_1_PTT5, bm25_PTT5</v>
      </c>
      <c r="B97" t="s">
        <v>297</v>
      </c>
      <c r="C97" t="s">
        <v>295</v>
      </c>
      <c r="D97" t="s">
        <v>299</v>
      </c>
      <c r="E97">
        <v>1</v>
      </c>
      <c r="F97" t="s">
        <v>300</v>
      </c>
      <c r="G97">
        <v>150</v>
      </c>
      <c r="H97" s="17">
        <v>55.302599999999998</v>
      </c>
      <c r="I97" s="17">
        <v>61.604999999999997</v>
      </c>
      <c r="J97">
        <v>150</v>
      </c>
      <c r="K97" s="17">
        <v>52.403399999999998</v>
      </c>
      <c r="L97" s="17">
        <v>56.25</v>
      </c>
      <c r="M97">
        <v>150</v>
      </c>
      <c r="N97" s="17">
        <v>56.075800000000001</v>
      </c>
      <c r="O97" s="17">
        <v>60.8</v>
      </c>
      <c r="P97">
        <v>150</v>
      </c>
      <c r="Q97" s="17">
        <v>58.833266666666603</v>
      </c>
      <c r="R97" s="17">
        <v>63.134999999999998</v>
      </c>
      <c r="S97">
        <v>150</v>
      </c>
      <c r="T97" s="17">
        <v>13.4</v>
      </c>
      <c r="U97">
        <v>14</v>
      </c>
      <c r="V97">
        <v>150</v>
      </c>
      <c r="W97" s="17">
        <v>78.6321333333333</v>
      </c>
      <c r="X97" s="17">
        <v>90</v>
      </c>
      <c r="Y97">
        <v>150</v>
      </c>
      <c r="Z97" s="17">
        <v>7.4066666666666601</v>
      </c>
      <c r="AA97" s="17">
        <v>8</v>
      </c>
      <c r="AB97">
        <v>150</v>
      </c>
      <c r="AC97" s="17">
        <v>86.542226666666593</v>
      </c>
      <c r="AD97" s="17">
        <v>100</v>
      </c>
    </row>
    <row r="98" spans="1:30" x14ac:dyDescent="0.3">
      <c r="A98" t="str">
        <f t="shared" si="2"/>
        <v>query_exp_3_PTT5, bm25_PTT5</v>
      </c>
      <c r="B98" t="s">
        <v>294</v>
      </c>
      <c r="C98" t="s">
        <v>295</v>
      </c>
      <c r="D98" t="s">
        <v>299</v>
      </c>
      <c r="E98">
        <v>3</v>
      </c>
      <c r="F98" t="s">
        <v>300</v>
      </c>
      <c r="G98">
        <v>150</v>
      </c>
      <c r="H98" s="17">
        <v>65.3712666666666</v>
      </c>
      <c r="I98" s="17">
        <v>70.98</v>
      </c>
      <c r="J98">
        <v>150</v>
      </c>
      <c r="K98" s="17">
        <v>60.989333333333299</v>
      </c>
      <c r="L98" s="17">
        <v>66.400000000000006</v>
      </c>
      <c r="M98">
        <v>150</v>
      </c>
      <c r="N98" s="17">
        <v>63.593733333333297</v>
      </c>
      <c r="O98" s="17">
        <v>67.754999999999995</v>
      </c>
      <c r="P98">
        <v>150</v>
      </c>
      <c r="Q98" s="17">
        <v>66.498199999999997</v>
      </c>
      <c r="R98" s="17">
        <v>70.459999999999994</v>
      </c>
      <c r="S98">
        <v>150</v>
      </c>
      <c r="T98" s="17">
        <v>14.0266666666666</v>
      </c>
      <c r="U98">
        <v>16</v>
      </c>
      <c r="V98">
        <v>150</v>
      </c>
      <c r="W98" s="17">
        <v>82.524119999999996</v>
      </c>
      <c r="X98" s="17">
        <v>90</v>
      </c>
      <c r="Y98">
        <v>150</v>
      </c>
      <c r="Z98" s="17">
        <v>7.4133333333333304</v>
      </c>
      <c r="AA98" s="17">
        <v>8</v>
      </c>
      <c r="AB98">
        <v>150</v>
      </c>
      <c r="AC98" s="17">
        <v>86.678953333333297</v>
      </c>
      <c r="AD98" s="17">
        <v>100</v>
      </c>
    </row>
    <row r="99" spans="1:30" x14ac:dyDescent="0.3">
      <c r="A99" t="str">
        <f t="shared" si="2"/>
        <v>query_exp_2_PTT5, bm25_PTT5</v>
      </c>
      <c r="B99" t="s">
        <v>294</v>
      </c>
      <c r="C99" t="s">
        <v>295</v>
      </c>
      <c r="D99" t="s">
        <v>299</v>
      </c>
      <c r="E99">
        <v>2</v>
      </c>
      <c r="F99" t="s">
        <v>300</v>
      </c>
      <c r="G99">
        <v>150</v>
      </c>
      <c r="H99" s="17">
        <v>66.236066666666602</v>
      </c>
      <c r="I99" s="17">
        <v>72.27</v>
      </c>
      <c r="J99">
        <v>150</v>
      </c>
      <c r="K99" s="17">
        <v>60.850133333333297</v>
      </c>
      <c r="L99" s="17">
        <v>65.94</v>
      </c>
      <c r="M99">
        <v>150</v>
      </c>
      <c r="N99" s="17">
        <v>64.203133333333298</v>
      </c>
      <c r="O99" s="17">
        <v>68.239999999999995</v>
      </c>
      <c r="P99">
        <v>150</v>
      </c>
      <c r="Q99" s="17">
        <v>67.210933333333301</v>
      </c>
      <c r="R99" s="17">
        <v>71.61</v>
      </c>
      <c r="S99">
        <v>150</v>
      </c>
      <c r="T99" s="17">
        <v>14.146666666666601</v>
      </c>
      <c r="U99">
        <v>16</v>
      </c>
      <c r="V99">
        <v>150</v>
      </c>
      <c r="W99" s="17">
        <v>83.069019999999995</v>
      </c>
      <c r="X99" s="17">
        <v>90.454499999999996</v>
      </c>
      <c r="Y99">
        <v>150</v>
      </c>
      <c r="Z99" s="17">
        <v>7.4533333333333296</v>
      </c>
      <c r="AA99" s="17">
        <v>8</v>
      </c>
      <c r="AB99">
        <v>150</v>
      </c>
      <c r="AC99" s="17">
        <v>87.206853333333299</v>
      </c>
      <c r="AD99" s="17">
        <v>100</v>
      </c>
    </row>
    <row r="100" spans="1:30" x14ac:dyDescent="0.3">
      <c r="A100" t="str">
        <f t="shared" si="2"/>
        <v>doc_exp_termos_synonym_related, bm25_PTT5</v>
      </c>
      <c r="B100" t="s">
        <v>306</v>
      </c>
      <c r="C100" t="s">
        <v>295</v>
      </c>
      <c r="D100" t="s">
        <v>299</v>
      </c>
      <c r="E100">
        <v>0</v>
      </c>
      <c r="F100" t="s">
        <v>296</v>
      </c>
      <c r="G100">
        <v>150</v>
      </c>
      <c r="H100" s="17">
        <v>56.631133333333302</v>
      </c>
      <c r="I100" s="17">
        <v>60.344999999999999</v>
      </c>
      <c r="J100">
        <v>150</v>
      </c>
      <c r="K100" s="17">
        <v>53.606666666666598</v>
      </c>
      <c r="L100" s="17">
        <v>55.435000000000002</v>
      </c>
      <c r="M100">
        <v>150</v>
      </c>
      <c r="N100" s="17">
        <v>57.139733333333297</v>
      </c>
      <c r="O100" s="17">
        <v>60.35</v>
      </c>
      <c r="P100">
        <v>150</v>
      </c>
      <c r="Q100" s="17">
        <v>60.796199999999999</v>
      </c>
      <c r="R100" s="17">
        <v>63.89</v>
      </c>
      <c r="S100">
        <v>150</v>
      </c>
      <c r="T100" s="17">
        <v>13.76</v>
      </c>
      <c r="U100">
        <v>14</v>
      </c>
      <c r="V100">
        <v>150</v>
      </c>
      <c r="W100" s="17">
        <v>80.440586666666604</v>
      </c>
      <c r="X100" s="17">
        <v>89.444500000000005</v>
      </c>
      <c r="Y100">
        <v>150</v>
      </c>
      <c r="Z100" s="17">
        <v>7.4866666666666601</v>
      </c>
      <c r="AA100" s="17">
        <v>8</v>
      </c>
      <c r="AB100">
        <v>150</v>
      </c>
      <c r="AC100" s="17">
        <v>87.461253333333303</v>
      </c>
      <c r="AD100" s="17">
        <v>100</v>
      </c>
    </row>
    <row r="101" spans="1:30" x14ac:dyDescent="0.3">
      <c r="A101" t="str">
        <f t="shared" si="2"/>
        <v>doc_exp_termos, query_exp_4_PTT5, bm25_PTT5</v>
      </c>
      <c r="B101" t="s">
        <v>298</v>
      </c>
      <c r="C101" t="s">
        <v>295</v>
      </c>
      <c r="D101" t="s">
        <v>299</v>
      </c>
      <c r="E101">
        <v>4</v>
      </c>
      <c r="F101" t="s">
        <v>300</v>
      </c>
      <c r="G101">
        <v>150</v>
      </c>
      <c r="H101" s="17">
        <v>62.199066666666603</v>
      </c>
      <c r="I101" s="17">
        <v>65.73</v>
      </c>
      <c r="J101">
        <v>150</v>
      </c>
      <c r="K101" s="17">
        <v>57.418333333333301</v>
      </c>
      <c r="L101" s="17">
        <v>62.519999999999897</v>
      </c>
      <c r="M101">
        <v>150</v>
      </c>
      <c r="N101" s="17">
        <v>60.698799999999999</v>
      </c>
      <c r="O101" s="17">
        <v>65.979999999999905</v>
      </c>
      <c r="P101">
        <v>150</v>
      </c>
      <c r="Q101" s="17">
        <v>63.835866666666597</v>
      </c>
      <c r="R101" s="17">
        <v>69.424999999999997</v>
      </c>
      <c r="S101">
        <v>150</v>
      </c>
      <c r="T101" s="17">
        <v>14</v>
      </c>
      <c r="U101">
        <v>16</v>
      </c>
      <c r="V101">
        <v>150</v>
      </c>
      <c r="W101" s="17">
        <v>82.449519999999893</v>
      </c>
      <c r="X101" s="17">
        <v>90.909000000000006</v>
      </c>
      <c r="Y101">
        <v>150</v>
      </c>
      <c r="Z101" s="17">
        <v>7.4733333333333301</v>
      </c>
      <c r="AA101" s="17">
        <v>8</v>
      </c>
      <c r="AB101">
        <v>150</v>
      </c>
      <c r="AC101" s="17">
        <v>87.639739999999904</v>
      </c>
      <c r="AD101" s="17">
        <v>100</v>
      </c>
    </row>
    <row r="102" spans="1:30" x14ac:dyDescent="0.3">
      <c r="A102" t="str">
        <f t="shared" si="2"/>
        <v>doc_exp_termos, query_exp_6_PTT5, bm25_PTT5</v>
      </c>
      <c r="B102" t="s">
        <v>298</v>
      </c>
      <c r="C102" t="s">
        <v>295</v>
      </c>
      <c r="D102" t="s">
        <v>299</v>
      </c>
      <c r="E102">
        <v>6</v>
      </c>
      <c r="F102" t="s">
        <v>300</v>
      </c>
      <c r="G102">
        <v>150</v>
      </c>
      <c r="H102" s="17">
        <v>60.525866666666602</v>
      </c>
      <c r="I102" s="17">
        <v>65.905000000000001</v>
      </c>
      <c r="J102">
        <v>150</v>
      </c>
      <c r="K102" s="17">
        <v>56.450666666666599</v>
      </c>
      <c r="L102" s="17">
        <v>61.83</v>
      </c>
      <c r="M102">
        <v>150</v>
      </c>
      <c r="N102" s="17">
        <v>59.3588666666666</v>
      </c>
      <c r="O102" s="17">
        <v>63.994999999999997</v>
      </c>
      <c r="P102">
        <v>150</v>
      </c>
      <c r="Q102" s="17">
        <v>62.437199999999997</v>
      </c>
      <c r="R102" s="17">
        <v>68.23</v>
      </c>
      <c r="S102">
        <v>150</v>
      </c>
      <c r="T102" s="17">
        <v>13.96</v>
      </c>
      <c r="U102">
        <v>16</v>
      </c>
      <c r="V102">
        <v>150</v>
      </c>
      <c r="W102" s="17">
        <v>82.036886666666604</v>
      </c>
      <c r="X102" s="17">
        <v>90</v>
      </c>
      <c r="Y102">
        <v>150</v>
      </c>
      <c r="Z102" s="17">
        <v>7.5066666666666597</v>
      </c>
      <c r="AA102" s="17">
        <v>8</v>
      </c>
      <c r="AB102">
        <v>150</v>
      </c>
      <c r="AC102" s="17">
        <v>87.761613333333301</v>
      </c>
      <c r="AD102" s="17">
        <v>100</v>
      </c>
    </row>
    <row r="103" spans="1:30" x14ac:dyDescent="0.3">
      <c r="A103" t="str">
        <f t="shared" si="2"/>
        <v>doc_exp_termos, query_exp_8_PTT5, bm25_PTT5</v>
      </c>
      <c r="B103" t="s">
        <v>298</v>
      </c>
      <c r="C103" t="s">
        <v>295</v>
      </c>
      <c r="D103" t="s">
        <v>299</v>
      </c>
      <c r="E103">
        <v>8</v>
      </c>
      <c r="F103" t="s">
        <v>300</v>
      </c>
      <c r="G103">
        <v>150</v>
      </c>
      <c r="H103" s="17">
        <v>61.612866666666598</v>
      </c>
      <c r="I103" s="17">
        <v>66.125</v>
      </c>
      <c r="J103">
        <v>150</v>
      </c>
      <c r="K103" s="17">
        <v>57.228066666666599</v>
      </c>
      <c r="L103" s="17">
        <v>62.474999999999902</v>
      </c>
      <c r="M103">
        <v>150</v>
      </c>
      <c r="N103" s="17">
        <v>59.972866666666597</v>
      </c>
      <c r="O103" s="17">
        <v>65.63</v>
      </c>
      <c r="P103">
        <v>150</v>
      </c>
      <c r="Q103" s="17">
        <v>62.626333333333299</v>
      </c>
      <c r="R103" s="17">
        <v>67.38</v>
      </c>
      <c r="S103">
        <v>150</v>
      </c>
      <c r="T103" s="17">
        <v>13.973333333333301</v>
      </c>
      <c r="U103">
        <v>16</v>
      </c>
      <c r="V103">
        <v>150</v>
      </c>
      <c r="W103" s="17">
        <v>82.127960000000002</v>
      </c>
      <c r="X103" s="17">
        <v>90.454499999999996</v>
      </c>
      <c r="Y103">
        <v>150</v>
      </c>
      <c r="Z103" s="17">
        <v>7.5133333333333301</v>
      </c>
      <c r="AA103" s="17">
        <v>8</v>
      </c>
      <c r="AB103">
        <v>150</v>
      </c>
      <c r="AC103" s="17">
        <v>87.827280000000002</v>
      </c>
      <c r="AD103" s="17">
        <v>100</v>
      </c>
    </row>
    <row r="104" spans="1:30" x14ac:dyDescent="0.3">
      <c r="A104" t="str">
        <f t="shared" si="2"/>
        <v>doc_exp_termos, query_exp_7_PTT5, bm25_PTT5</v>
      </c>
      <c r="B104" t="s">
        <v>298</v>
      </c>
      <c r="C104" t="s">
        <v>295</v>
      </c>
      <c r="D104" t="s">
        <v>299</v>
      </c>
      <c r="E104">
        <v>7</v>
      </c>
      <c r="F104" t="s">
        <v>300</v>
      </c>
      <c r="G104">
        <v>150</v>
      </c>
      <c r="H104" s="17">
        <v>60.918866666666602</v>
      </c>
      <c r="I104" s="17">
        <v>66.08</v>
      </c>
      <c r="J104">
        <v>150</v>
      </c>
      <c r="K104" s="17">
        <v>56.815399999999997</v>
      </c>
      <c r="L104" s="17">
        <v>60.24</v>
      </c>
      <c r="M104">
        <v>150</v>
      </c>
      <c r="N104" s="17">
        <v>59.688466666666599</v>
      </c>
      <c r="O104" s="17">
        <v>64.45</v>
      </c>
      <c r="P104">
        <v>150</v>
      </c>
      <c r="Q104" s="17">
        <v>62.162999999999997</v>
      </c>
      <c r="R104" s="17">
        <v>67.22</v>
      </c>
      <c r="S104">
        <v>150</v>
      </c>
      <c r="T104" s="17">
        <v>13.893333333333301</v>
      </c>
      <c r="U104">
        <v>16</v>
      </c>
      <c r="V104">
        <v>150</v>
      </c>
      <c r="W104" s="17">
        <v>81.625320000000002</v>
      </c>
      <c r="X104" s="17">
        <v>90</v>
      </c>
      <c r="Y104">
        <v>150</v>
      </c>
      <c r="Z104" s="17">
        <v>7.5266666666666602</v>
      </c>
      <c r="AA104" s="17">
        <v>8</v>
      </c>
      <c r="AB104">
        <v>150</v>
      </c>
      <c r="AC104" s="17">
        <v>87.907740000000004</v>
      </c>
      <c r="AD104" s="17">
        <v>100</v>
      </c>
    </row>
    <row r="105" spans="1:30" x14ac:dyDescent="0.3">
      <c r="A105" t="str">
        <f t="shared" si="2"/>
        <v>doc_exp_termos, query_exp_5_PTT5, bm25_PTT5</v>
      </c>
      <c r="B105" t="s">
        <v>298</v>
      </c>
      <c r="C105" t="s">
        <v>295</v>
      </c>
      <c r="D105" t="s">
        <v>299</v>
      </c>
      <c r="E105">
        <v>5</v>
      </c>
      <c r="F105" t="s">
        <v>300</v>
      </c>
      <c r="G105">
        <v>150</v>
      </c>
      <c r="H105" s="17">
        <v>60.482866666666602</v>
      </c>
      <c r="I105" s="17">
        <v>65.73</v>
      </c>
      <c r="J105">
        <v>150</v>
      </c>
      <c r="K105" s="17">
        <v>56.304799999999901</v>
      </c>
      <c r="L105" s="17">
        <v>62.239999999999903</v>
      </c>
      <c r="M105">
        <v>150</v>
      </c>
      <c r="N105" s="17">
        <v>59.128466666666597</v>
      </c>
      <c r="O105" s="17">
        <v>64.08</v>
      </c>
      <c r="P105">
        <v>150</v>
      </c>
      <c r="Q105" s="17">
        <v>62.349199999999897</v>
      </c>
      <c r="R105" s="17">
        <v>68.424999999999997</v>
      </c>
      <c r="S105">
        <v>150</v>
      </c>
      <c r="T105" s="17">
        <v>13.84</v>
      </c>
      <c r="U105">
        <v>16</v>
      </c>
      <c r="V105">
        <v>150</v>
      </c>
      <c r="W105" s="17">
        <v>81.339453333333296</v>
      </c>
      <c r="X105" s="17">
        <v>90</v>
      </c>
      <c r="Y105">
        <v>150</v>
      </c>
      <c r="Z105" s="17">
        <v>7.4933333333333296</v>
      </c>
      <c r="AA105" s="17">
        <v>8</v>
      </c>
      <c r="AB105">
        <v>150</v>
      </c>
      <c r="AC105" s="17">
        <v>87.928953333333297</v>
      </c>
      <c r="AD105" s="17">
        <v>100</v>
      </c>
    </row>
    <row r="106" spans="1:30" x14ac:dyDescent="0.3">
      <c r="A106" t="str">
        <f t="shared" si="2"/>
        <v>bm25_PTT5</v>
      </c>
      <c r="B106" t="s">
        <v>303</v>
      </c>
      <c r="C106" t="s">
        <v>295</v>
      </c>
      <c r="D106" t="s">
        <v>299</v>
      </c>
      <c r="E106">
        <v>0</v>
      </c>
      <c r="F106" t="s">
        <v>296</v>
      </c>
      <c r="G106">
        <v>150</v>
      </c>
      <c r="H106" s="17">
        <v>60.798000000000002</v>
      </c>
      <c r="I106" s="17">
        <v>64.444999999999993</v>
      </c>
      <c r="J106">
        <v>150</v>
      </c>
      <c r="K106" s="17">
        <v>57.044466666666601</v>
      </c>
      <c r="L106" s="17">
        <v>60.97</v>
      </c>
      <c r="M106">
        <v>150</v>
      </c>
      <c r="N106" s="17">
        <v>60.2991999999999</v>
      </c>
      <c r="O106" s="17">
        <v>61.72</v>
      </c>
      <c r="P106">
        <v>150</v>
      </c>
      <c r="Q106" s="17">
        <v>63.202399999999997</v>
      </c>
      <c r="R106" s="17">
        <v>66.539999999999907</v>
      </c>
      <c r="S106">
        <v>150</v>
      </c>
      <c r="T106" s="17">
        <v>14.04</v>
      </c>
      <c r="U106">
        <v>16</v>
      </c>
      <c r="V106">
        <v>150</v>
      </c>
      <c r="W106" s="17">
        <v>82.020486666666599</v>
      </c>
      <c r="X106" s="17">
        <v>90</v>
      </c>
      <c r="Y106">
        <v>150</v>
      </c>
      <c r="Z106" s="17">
        <v>7.5466666666666598</v>
      </c>
      <c r="AA106" s="17">
        <v>8</v>
      </c>
      <c r="AB106">
        <v>150</v>
      </c>
      <c r="AC106" s="17">
        <v>87.965279999999893</v>
      </c>
      <c r="AD106" s="17">
        <v>100</v>
      </c>
    </row>
    <row r="107" spans="1:30" x14ac:dyDescent="0.3">
      <c r="A107" t="str">
        <f t="shared" si="2"/>
        <v>doc_exp_termos, query_exp_9_PTT5, bm25_PTT5</v>
      </c>
      <c r="B107" t="s">
        <v>298</v>
      </c>
      <c r="C107" t="s">
        <v>295</v>
      </c>
      <c r="D107" t="s">
        <v>299</v>
      </c>
      <c r="E107">
        <v>9</v>
      </c>
      <c r="F107" t="s">
        <v>300</v>
      </c>
      <c r="G107">
        <v>150</v>
      </c>
      <c r="H107" s="17">
        <v>61.270399999999903</v>
      </c>
      <c r="I107" s="17">
        <v>66.125</v>
      </c>
      <c r="J107">
        <v>150</v>
      </c>
      <c r="K107" s="17">
        <v>56.758400000000002</v>
      </c>
      <c r="L107" s="17">
        <v>61.34</v>
      </c>
      <c r="M107">
        <v>150</v>
      </c>
      <c r="N107" s="17">
        <v>59.423266666666599</v>
      </c>
      <c r="O107" s="17">
        <v>65.63</v>
      </c>
      <c r="P107">
        <v>150</v>
      </c>
      <c r="Q107" s="17">
        <v>62.014933333333303</v>
      </c>
      <c r="R107" s="17">
        <v>67.754999999999995</v>
      </c>
      <c r="S107">
        <v>150</v>
      </c>
      <c r="T107" s="17">
        <v>14</v>
      </c>
      <c r="U107">
        <v>16</v>
      </c>
      <c r="V107">
        <v>150</v>
      </c>
      <c r="W107" s="17">
        <v>82.284826666666604</v>
      </c>
      <c r="X107" s="17">
        <v>90</v>
      </c>
      <c r="Y107">
        <v>150</v>
      </c>
      <c r="Z107" s="17">
        <v>7.5266666666666602</v>
      </c>
      <c r="AA107" s="17">
        <v>8</v>
      </c>
      <c r="AB107">
        <v>150</v>
      </c>
      <c r="AC107" s="17">
        <v>87.989226666666596</v>
      </c>
      <c r="AD107" s="17">
        <v>100</v>
      </c>
    </row>
    <row r="108" spans="1:30" x14ac:dyDescent="0.3">
      <c r="A108" t="str">
        <f t="shared" si="2"/>
        <v>doc_exp_termos, query_exp_10_PTT5, bm25_PTT5</v>
      </c>
      <c r="B108" t="s">
        <v>298</v>
      </c>
      <c r="C108" t="s">
        <v>295</v>
      </c>
      <c r="D108" t="s">
        <v>299</v>
      </c>
      <c r="E108">
        <v>10</v>
      </c>
      <c r="F108" t="s">
        <v>300</v>
      </c>
      <c r="G108">
        <v>150</v>
      </c>
      <c r="H108" s="17">
        <v>61.287866666666602</v>
      </c>
      <c r="I108" s="17">
        <v>66.08</v>
      </c>
      <c r="J108">
        <v>150</v>
      </c>
      <c r="K108" s="17">
        <v>56.703800000000001</v>
      </c>
      <c r="L108" s="17">
        <v>61.34</v>
      </c>
      <c r="M108">
        <v>150</v>
      </c>
      <c r="N108" s="17">
        <v>59.480600000000003</v>
      </c>
      <c r="O108" s="17">
        <v>65.63</v>
      </c>
      <c r="P108">
        <v>150</v>
      </c>
      <c r="Q108" s="17">
        <v>61.851933333333299</v>
      </c>
      <c r="R108" s="17">
        <v>67.534999999999997</v>
      </c>
      <c r="S108">
        <v>150</v>
      </c>
      <c r="T108" s="17">
        <v>13.986666666666601</v>
      </c>
      <c r="U108">
        <v>16</v>
      </c>
      <c r="V108">
        <v>150</v>
      </c>
      <c r="W108" s="17">
        <v>82.224220000000003</v>
      </c>
      <c r="X108" s="17">
        <v>90.454499999999996</v>
      </c>
      <c r="Y108">
        <v>150</v>
      </c>
      <c r="Z108" s="17">
        <v>7.5466666666666598</v>
      </c>
      <c r="AA108" s="17">
        <v>8</v>
      </c>
      <c r="AB108">
        <v>150</v>
      </c>
      <c r="AC108" s="17">
        <v>88.183666666666596</v>
      </c>
      <c r="AD108" s="17">
        <v>100</v>
      </c>
    </row>
    <row r="109" spans="1:30" x14ac:dyDescent="0.3">
      <c r="A109" t="str">
        <f t="shared" si="2"/>
        <v>query_exp_1_PTT5, bm25_PTT5</v>
      </c>
      <c r="B109" t="s">
        <v>294</v>
      </c>
      <c r="C109" t="s">
        <v>295</v>
      </c>
      <c r="D109" t="s">
        <v>299</v>
      </c>
      <c r="E109">
        <v>1</v>
      </c>
      <c r="F109" t="s">
        <v>300</v>
      </c>
      <c r="G109">
        <v>150</v>
      </c>
      <c r="H109" s="17">
        <v>67.617066666666602</v>
      </c>
      <c r="I109" s="17">
        <v>72.27</v>
      </c>
      <c r="J109">
        <v>150</v>
      </c>
      <c r="K109" s="17">
        <v>62.691333333333297</v>
      </c>
      <c r="L109" s="17">
        <v>67.289999999999907</v>
      </c>
      <c r="M109">
        <v>150</v>
      </c>
      <c r="N109" s="17">
        <v>66.159733333333307</v>
      </c>
      <c r="O109" s="17">
        <v>71.3</v>
      </c>
      <c r="P109">
        <v>150</v>
      </c>
      <c r="Q109" s="17">
        <v>69.095266666666603</v>
      </c>
      <c r="R109" s="17">
        <v>73.984999999999999</v>
      </c>
      <c r="S109">
        <v>150</v>
      </c>
      <c r="T109" s="17">
        <v>14.4</v>
      </c>
      <c r="U109">
        <v>16</v>
      </c>
      <c r="V109">
        <v>150</v>
      </c>
      <c r="W109" s="17">
        <v>84.133953333333295</v>
      </c>
      <c r="X109" s="17">
        <v>90.909000000000006</v>
      </c>
      <c r="Y109">
        <v>150</v>
      </c>
      <c r="Z109" s="17">
        <v>7.58</v>
      </c>
      <c r="AA109" s="17">
        <v>8</v>
      </c>
      <c r="AB109">
        <v>150</v>
      </c>
      <c r="AC109" s="17">
        <v>88.212066666666601</v>
      </c>
      <c r="AD109" s="17">
        <v>100</v>
      </c>
    </row>
    <row r="110" spans="1:30" x14ac:dyDescent="0.3">
      <c r="A110" t="str">
        <f t="shared" si="2"/>
        <v>doc_exp_termos, query_exp_3_PTT5, bm25_PTT5</v>
      </c>
      <c r="B110" t="s">
        <v>298</v>
      </c>
      <c r="C110" t="s">
        <v>295</v>
      </c>
      <c r="D110" t="s">
        <v>299</v>
      </c>
      <c r="E110">
        <v>3</v>
      </c>
      <c r="F110" t="s">
        <v>300</v>
      </c>
      <c r="G110">
        <v>150</v>
      </c>
      <c r="H110" s="17">
        <v>62.675466666666601</v>
      </c>
      <c r="I110" s="17">
        <v>68.754999999999995</v>
      </c>
      <c r="J110">
        <v>150</v>
      </c>
      <c r="K110" s="17">
        <v>57.796133333333302</v>
      </c>
      <c r="L110" s="17">
        <v>62.43</v>
      </c>
      <c r="M110">
        <v>150</v>
      </c>
      <c r="N110" s="17">
        <v>61.535399999999903</v>
      </c>
      <c r="O110" s="17">
        <v>66.094999999999999</v>
      </c>
      <c r="P110">
        <v>150</v>
      </c>
      <c r="Q110" s="17">
        <v>64.049533333333301</v>
      </c>
      <c r="R110" s="17">
        <v>69.459999999999994</v>
      </c>
      <c r="S110">
        <v>150</v>
      </c>
      <c r="T110" s="17">
        <v>14</v>
      </c>
      <c r="U110">
        <v>16</v>
      </c>
      <c r="V110">
        <v>150</v>
      </c>
      <c r="W110" s="17">
        <v>82.306073333333302</v>
      </c>
      <c r="X110" s="17">
        <v>90.909000000000006</v>
      </c>
      <c r="Y110">
        <v>150</v>
      </c>
      <c r="Z110" s="17">
        <v>7.5466666666666598</v>
      </c>
      <c r="AA110" s="17">
        <v>8</v>
      </c>
      <c r="AB110">
        <v>150</v>
      </c>
      <c r="AC110" s="17">
        <v>88.412513333333294</v>
      </c>
      <c r="AD110" s="17">
        <v>100</v>
      </c>
    </row>
    <row r="111" spans="1:30" x14ac:dyDescent="0.3">
      <c r="A111" t="str">
        <f t="shared" si="2"/>
        <v>doc_exp_termos, query_exp_2_PTT5, bm25_PTT5</v>
      </c>
      <c r="B111" t="s">
        <v>298</v>
      </c>
      <c r="C111" t="s">
        <v>295</v>
      </c>
      <c r="D111" t="s">
        <v>299</v>
      </c>
      <c r="E111">
        <v>2</v>
      </c>
      <c r="F111" t="s">
        <v>300</v>
      </c>
      <c r="G111">
        <v>150</v>
      </c>
      <c r="H111" s="17">
        <v>63.585466666666598</v>
      </c>
      <c r="I111" s="17">
        <v>71.634999999999906</v>
      </c>
      <c r="J111">
        <v>150</v>
      </c>
      <c r="K111" s="17">
        <v>59.330800000000004</v>
      </c>
      <c r="L111" s="17">
        <v>64.17</v>
      </c>
      <c r="M111">
        <v>150</v>
      </c>
      <c r="N111" s="17">
        <v>62.211666666666602</v>
      </c>
      <c r="O111" s="17">
        <v>67.474999999999994</v>
      </c>
      <c r="P111">
        <v>150</v>
      </c>
      <c r="Q111" s="17">
        <v>64.875866666666596</v>
      </c>
      <c r="R111" s="17">
        <v>70.03</v>
      </c>
      <c r="S111">
        <v>150</v>
      </c>
      <c r="T111" s="17">
        <v>14.16</v>
      </c>
      <c r="U111">
        <v>16</v>
      </c>
      <c r="V111">
        <v>150</v>
      </c>
      <c r="W111" s="17">
        <v>83.395359999999997</v>
      </c>
      <c r="X111" s="17">
        <v>91.287999999999997</v>
      </c>
      <c r="Y111">
        <v>150</v>
      </c>
      <c r="Z111" s="17">
        <v>7.5666666666666602</v>
      </c>
      <c r="AA111" s="17">
        <v>8</v>
      </c>
      <c r="AB111">
        <v>150</v>
      </c>
      <c r="AC111" s="17">
        <v>88.727653333333294</v>
      </c>
      <c r="AD111" s="17">
        <v>100</v>
      </c>
    </row>
    <row r="112" spans="1:30" x14ac:dyDescent="0.3">
      <c r="A112" t="str">
        <f t="shared" si="2"/>
        <v>doc_exp_termos, query_exp_1_PTT5, bm25_PTT5</v>
      </c>
      <c r="B112" t="s">
        <v>298</v>
      </c>
      <c r="C112" t="s">
        <v>295</v>
      </c>
      <c r="D112" t="s">
        <v>299</v>
      </c>
      <c r="E112">
        <v>1</v>
      </c>
      <c r="F112" t="s">
        <v>300</v>
      </c>
      <c r="G112">
        <v>150</v>
      </c>
      <c r="H112" s="17">
        <v>63.984199999999902</v>
      </c>
      <c r="I112" s="17">
        <v>70.664999999999907</v>
      </c>
      <c r="J112">
        <v>150</v>
      </c>
      <c r="K112" s="17">
        <v>60.213133333333303</v>
      </c>
      <c r="L112" s="17">
        <v>65.155000000000001</v>
      </c>
      <c r="M112">
        <v>150</v>
      </c>
      <c r="N112" s="17">
        <v>63.685866666666598</v>
      </c>
      <c r="O112" s="17">
        <v>69.509999999999906</v>
      </c>
      <c r="P112">
        <v>150</v>
      </c>
      <c r="Q112" s="17">
        <v>66.139399999999995</v>
      </c>
      <c r="R112" s="17">
        <v>70.194999999999993</v>
      </c>
      <c r="S112">
        <v>150</v>
      </c>
      <c r="T112" s="17">
        <v>14.4133333333333</v>
      </c>
      <c r="U112">
        <v>16</v>
      </c>
      <c r="V112">
        <v>150</v>
      </c>
      <c r="W112" s="17">
        <v>84.239566666666605</v>
      </c>
      <c r="X112" s="17">
        <v>100</v>
      </c>
      <c r="Y112">
        <v>150</v>
      </c>
      <c r="Z112" s="17">
        <v>7.7533333333333303</v>
      </c>
      <c r="AA112" s="17">
        <v>8.5</v>
      </c>
      <c r="AB112">
        <v>150</v>
      </c>
      <c r="AC112" s="17">
        <v>90.146586666666593</v>
      </c>
      <c r="AD112" s="17">
        <v>100</v>
      </c>
    </row>
    <row r="113" spans="1:30" x14ac:dyDescent="0.3">
      <c r="A113" t="str">
        <f t="shared" si="2"/>
        <v>doc_exp_termos_synonym, bm25_PTT5</v>
      </c>
      <c r="B113" t="s">
        <v>297</v>
      </c>
      <c r="C113" t="s">
        <v>295</v>
      </c>
      <c r="D113" t="s">
        <v>299</v>
      </c>
      <c r="E113">
        <v>0</v>
      </c>
      <c r="F113" t="s">
        <v>296</v>
      </c>
      <c r="G113">
        <v>150</v>
      </c>
      <c r="H113" s="17">
        <v>61.501533333333299</v>
      </c>
      <c r="I113" s="17">
        <v>68.324999999999903</v>
      </c>
      <c r="J113">
        <v>150</v>
      </c>
      <c r="K113" s="17">
        <v>58.5591333333333</v>
      </c>
      <c r="L113" s="17">
        <v>61.17</v>
      </c>
      <c r="M113">
        <v>150</v>
      </c>
      <c r="N113" s="17">
        <v>61.426133333333297</v>
      </c>
      <c r="O113" s="17">
        <v>64.87</v>
      </c>
      <c r="P113">
        <v>150</v>
      </c>
      <c r="Q113" s="17">
        <v>64.6768</v>
      </c>
      <c r="R113" s="17">
        <v>68.5</v>
      </c>
      <c r="S113">
        <v>150</v>
      </c>
      <c r="T113" s="17">
        <v>14.6133333333333</v>
      </c>
      <c r="U113">
        <v>16</v>
      </c>
      <c r="V113">
        <v>150</v>
      </c>
      <c r="W113" s="17">
        <v>85.594920000000002</v>
      </c>
      <c r="X113" s="17">
        <v>100</v>
      </c>
      <c r="Y113">
        <v>150</v>
      </c>
      <c r="Z113" s="17">
        <v>7.78</v>
      </c>
      <c r="AA113" s="17">
        <v>9</v>
      </c>
      <c r="AB113">
        <v>150</v>
      </c>
      <c r="AC113" s="17">
        <v>90.704873333333296</v>
      </c>
      <c r="AD113" s="17">
        <v>100</v>
      </c>
    </row>
    <row r="114" spans="1:30" x14ac:dyDescent="0.3">
      <c r="A114" t="str">
        <f t="shared" si="2"/>
        <v>no_exp, bm25_PTT5</v>
      </c>
      <c r="B114" t="s">
        <v>294</v>
      </c>
      <c r="C114" t="s">
        <v>295</v>
      </c>
      <c r="D114" t="s">
        <v>299</v>
      </c>
      <c r="E114">
        <v>0</v>
      </c>
      <c r="F114" t="s">
        <v>296</v>
      </c>
      <c r="G114">
        <v>150</v>
      </c>
      <c r="H114" s="17">
        <v>71.635533333333299</v>
      </c>
      <c r="I114" s="17">
        <v>76.42</v>
      </c>
      <c r="J114">
        <v>150</v>
      </c>
      <c r="K114" s="17">
        <v>67.3772666666666</v>
      </c>
      <c r="L114" s="17">
        <v>71.825000000000003</v>
      </c>
      <c r="M114">
        <v>150</v>
      </c>
      <c r="N114" s="17">
        <v>70.425066666666595</v>
      </c>
      <c r="O114" s="17">
        <v>73.004999999999995</v>
      </c>
      <c r="P114">
        <v>150</v>
      </c>
      <c r="Q114" s="17">
        <v>73.012533333333295</v>
      </c>
      <c r="R114" s="17">
        <v>76.03</v>
      </c>
      <c r="S114">
        <v>150</v>
      </c>
      <c r="T114" s="17">
        <v>15.1733333333333</v>
      </c>
      <c r="U114">
        <v>16</v>
      </c>
      <c r="V114">
        <v>150</v>
      </c>
      <c r="W114" s="17">
        <v>88.377293333333299</v>
      </c>
      <c r="X114" s="17">
        <v>100</v>
      </c>
      <c r="Y114">
        <v>150</v>
      </c>
      <c r="Z114" s="17">
        <v>7.8333333333333304</v>
      </c>
      <c r="AA114" s="17">
        <v>9</v>
      </c>
      <c r="AB114">
        <v>150</v>
      </c>
      <c r="AC114" s="17">
        <v>91.107586666666606</v>
      </c>
      <c r="AD114" s="17">
        <v>100</v>
      </c>
    </row>
    <row r="115" spans="1:30" x14ac:dyDescent="0.3">
      <c r="A115" t="str">
        <f t="shared" si="2"/>
        <v>doc_exp_termos, bm25_PTT5</v>
      </c>
      <c r="B115" t="s">
        <v>298</v>
      </c>
      <c r="C115" t="s">
        <v>295</v>
      </c>
      <c r="D115" t="s">
        <v>299</v>
      </c>
      <c r="E115">
        <v>0</v>
      </c>
      <c r="F115" t="s">
        <v>296</v>
      </c>
      <c r="G115">
        <v>150</v>
      </c>
      <c r="H115" s="17">
        <v>67.473199999999906</v>
      </c>
      <c r="I115" s="17">
        <v>72.27</v>
      </c>
      <c r="J115">
        <v>150</v>
      </c>
      <c r="K115" s="17">
        <v>64.212133333333298</v>
      </c>
      <c r="L115" s="17">
        <v>67.805000000000007</v>
      </c>
      <c r="M115">
        <v>150</v>
      </c>
      <c r="N115" s="17">
        <v>67.683533333333301</v>
      </c>
      <c r="O115" s="17">
        <v>70.984999999999999</v>
      </c>
      <c r="P115">
        <v>150</v>
      </c>
      <c r="Q115" s="17">
        <v>70.265666666666604</v>
      </c>
      <c r="R115" s="17">
        <v>74.165000000000006</v>
      </c>
      <c r="S115">
        <v>150</v>
      </c>
      <c r="T115" s="17">
        <v>15.28</v>
      </c>
      <c r="U115">
        <v>16</v>
      </c>
      <c r="V115">
        <v>150</v>
      </c>
      <c r="W115" s="17">
        <v>88.869333333333302</v>
      </c>
      <c r="X115" s="17">
        <v>100</v>
      </c>
      <c r="Y115">
        <v>150</v>
      </c>
      <c r="Z115" s="17">
        <v>7.94</v>
      </c>
      <c r="AA115" s="17">
        <v>9</v>
      </c>
      <c r="AB115">
        <v>150</v>
      </c>
      <c r="AC115" s="17">
        <v>92.176366666666596</v>
      </c>
      <c r="AD115" s="17">
        <v>100</v>
      </c>
    </row>
    <row r="116" spans="1:30" x14ac:dyDescent="0.3">
      <c r="H116" s="17"/>
      <c r="I116" s="17"/>
      <c r="K116" s="17"/>
      <c r="L116" s="17"/>
      <c r="N116" s="17"/>
      <c r="O116" s="17"/>
      <c r="Q116" s="17"/>
      <c r="R116" s="17"/>
      <c r="T116" s="17"/>
      <c r="W116" s="17"/>
      <c r="X116" s="17"/>
      <c r="Z116" s="17"/>
      <c r="AA116" s="17"/>
      <c r="AC116" s="17"/>
      <c r="AD116" s="17"/>
    </row>
    <row r="117" spans="1:30" x14ac:dyDescent="0.3">
      <c r="H117" s="17"/>
      <c r="I117" s="17"/>
      <c r="K117" s="17"/>
      <c r="L117" s="17"/>
      <c r="N117" s="17"/>
      <c r="O117" s="17"/>
      <c r="Q117" s="17"/>
      <c r="R117" s="17"/>
      <c r="T117" s="17"/>
      <c r="W117" s="17"/>
      <c r="X117" s="17"/>
      <c r="Z117" s="17"/>
      <c r="AA117" s="17"/>
      <c r="AC117" s="17"/>
      <c r="AD117" s="17"/>
    </row>
    <row r="118" spans="1:30" x14ac:dyDescent="0.3">
      <c r="H118" s="17"/>
      <c r="I118" s="17"/>
      <c r="K118" s="17"/>
      <c r="L118" s="17"/>
      <c r="N118" s="17"/>
      <c r="O118" s="17"/>
      <c r="Q118" s="17"/>
      <c r="R118" s="17"/>
      <c r="T118" s="17"/>
      <c r="W118" s="17"/>
      <c r="X118" s="17"/>
      <c r="Z118" s="17"/>
      <c r="AA118" s="17"/>
      <c r="AC118" s="17"/>
      <c r="AD118" s="17"/>
    </row>
    <row r="120" spans="1:30" x14ac:dyDescent="0.3">
      <c r="A120" t="s">
        <v>301</v>
      </c>
      <c r="B120" t="s">
        <v>265</v>
      </c>
      <c r="C120" t="s">
        <v>266</v>
      </c>
      <c r="D120" t="s">
        <v>267</v>
      </c>
      <c r="E120" t="s">
        <v>268</v>
      </c>
      <c r="F120" t="s">
        <v>269</v>
      </c>
      <c r="G120" t="s">
        <v>270</v>
      </c>
      <c r="H120" t="s">
        <v>271</v>
      </c>
      <c r="I120" t="s">
        <v>272</v>
      </c>
      <c r="J120" t="s">
        <v>273</v>
      </c>
      <c r="K120" t="s">
        <v>274</v>
      </c>
      <c r="L120" t="s">
        <v>275</v>
      </c>
      <c r="M120" t="s">
        <v>276</v>
      </c>
      <c r="N120" t="s">
        <v>277</v>
      </c>
      <c r="O120" t="s">
        <v>278</v>
      </c>
      <c r="P120" t="s">
        <v>279</v>
      </c>
      <c r="Q120" t="s">
        <v>280</v>
      </c>
      <c r="R120" t="s">
        <v>281</v>
      </c>
      <c r="S120" t="s">
        <v>282</v>
      </c>
      <c r="T120" t="s">
        <v>283</v>
      </c>
      <c r="U120" t="s">
        <v>284</v>
      </c>
      <c r="V120" t="s">
        <v>285</v>
      </c>
      <c r="W120" t="s">
        <v>286</v>
      </c>
      <c r="X120" t="s">
        <v>287</v>
      </c>
      <c r="Y120" t="s">
        <v>288</v>
      </c>
      <c r="Z120" t="s">
        <v>289</v>
      </c>
      <c r="AA120" t="s">
        <v>290</v>
      </c>
      <c r="AB120" t="s">
        <v>291</v>
      </c>
      <c r="AC120" t="s">
        <v>292</v>
      </c>
      <c r="AD120" t="s">
        <v>293</v>
      </c>
    </row>
    <row r="121" spans="1:30" x14ac:dyDescent="0.3">
      <c r="A121" t="str">
        <f>_xlfn.CONCAT(IF(AND(B121="indir_juris_tcu",F121="none"),"no_exp, ",IF(B121="indir_juris_tcu_synonym","doc_exp_termos_synonym, ",IF(B121="indir_juris_tcu_term","doc_exp_termos, ",IF(B121="indir_juris_tcu_synonym_related_term","doc_exp_termos_synonym_related, ","")))),IF(F121="none","",_xlfn.CONCAT("query_exp_",E121,IF(F121="join_30_minilm_indir","_MINILM","_PTT5"),", ")),"bm25",IF(D121="none","",IF(D121="MINILM_INDIR_400","_MINILM","_PTT5")))</f>
        <v>no_exp, bm25</v>
      </c>
      <c r="B121" t="s">
        <v>294</v>
      </c>
      <c r="C121" t="s">
        <v>295</v>
      </c>
      <c r="D121" t="s">
        <v>296</v>
      </c>
      <c r="E121">
        <v>0</v>
      </c>
      <c r="F121" t="s">
        <v>296</v>
      </c>
      <c r="G121">
        <v>150</v>
      </c>
      <c r="H121" s="17">
        <v>59.410800000000002</v>
      </c>
      <c r="I121" s="17">
        <v>62.58</v>
      </c>
      <c r="J121">
        <v>150</v>
      </c>
      <c r="K121" s="17">
        <v>55.158133333333303</v>
      </c>
      <c r="L121" s="17">
        <v>58.854999999999997</v>
      </c>
      <c r="M121">
        <v>150</v>
      </c>
      <c r="N121" s="17">
        <v>58.501733333333299</v>
      </c>
      <c r="O121" s="17">
        <v>62.905000000000001</v>
      </c>
      <c r="P121">
        <v>150</v>
      </c>
      <c r="Q121" s="17">
        <v>61.256266666666598</v>
      </c>
      <c r="R121" s="17">
        <v>65.194999999999993</v>
      </c>
      <c r="S121">
        <v>150</v>
      </c>
      <c r="T121" s="17">
        <v>12.92</v>
      </c>
      <c r="U121">
        <v>14</v>
      </c>
      <c r="V121">
        <v>150</v>
      </c>
      <c r="W121" s="17">
        <v>75.592973333333305</v>
      </c>
      <c r="X121" s="17">
        <v>81.817999999999998</v>
      </c>
      <c r="Y121">
        <v>150</v>
      </c>
      <c r="Z121" s="17">
        <v>7.1266666666666598</v>
      </c>
      <c r="AA121" s="17">
        <v>8</v>
      </c>
      <c r="AB121">
        <v>150</v>
      </c>
      <c r="AC121" s="17">
        <v>82.940466666666595</v>
      </c>
      <c r="AD121" s="17">
        <v>90</v>
      </c>
    </row>
    <row r="122" spans="1:30" x14ac:dyDescent="0.3">
      <c r="A122" t="str">
        <f t="shared" ref="A121:A170" si="3">_xlfn.CONCAT(IF(AND(B122="indir_juris_tcu",F122="none"),"no_exp, ",IF(B122="indir_juris_tcu_synonym","doc_exp_termos_synonym, ",IF(B122="indir_juris_tcu_term","doc_exp_termos, ",IF(B122="indir_juris_tcu_synonym_related_term","doc_exp_termos_synonym_related, ","")))),IF(F122="none","",_xlfn.CONCAT("query_exp_",E122,IF(F122="join_30_minilm_indir","_MINILM","_PTT5"),", ")),"bm25",IF(D122="none","",IF(D122="MINILM_INDIR_400","_MINILM","_PTT5")))</f>
        <v>doc_exp_termos, query_exp_9_MINILM, bm25_MINILM</v>
      </c>
      <c r="B122" t="s">
        <v>298</v>
      </c>
      <c r="C122" t="s">
        <v>295</v>
      </c>
      <c r="D122" t="s">
        <v>304</v>
      </c>
      <c r="E122">
        <v>9</v>
      </c>
      <c r="F122" t="s">
        <v>305</v>
      </c>
      <c r="G122">
        <v>150</v>
      </c>
      <c r="H122" s="17">
        <v>52.172733333333298</v>
      </c>
      <c r="I122" s="17">
        <v>58.73</v>
      </c>
      <c r="J122">
        <v>150</v>
      </c>
      <c r="K122" s="17">
        <v>48.8710666666666</v>
      </c>
      <c r="L122" s="17">
        <v>55.515000000000001</v>
      </c>
      <c r="M122">
        <v>150</v>
      </c>
      <c r="N122" s="17">
        <v>51.785333333333298</v>
      </c>
      <c r="O122" s="17">
        <v>57.86</v>
      </c>
      <c r="P122">
        <v>150</v>
      </c>
      <c r="Q122" s="17">
        <v>53.858333333333299</v>
      </c>
      <c r="R122" s="17">
        <v>61.945</v>
      </c>
      <c r="S122">
        <v>150</v>
      </c>
      <c r="T122" s="17">
        <v>12.6666666666666</v>
      </c>
      <c r="U122">
        <v>12</v>
      </c>
      <c r="V122">
        <v>150</v>
      </c>
      <c r="W122" s="17">
        <v>74.304133333333297</v>
      </c>
      <c r="X122" s="17">
        <v>80</v>
      </c>
      <c r="Y122">
        <v>150</v>
      </c>
      <c r="Z122" s="17">
        <v>7.1466666666666603</v>
      </c>
      <c r="AA122" s="17">
        <v>8</v>
      </c>
      <c r="AB122">
        <v>150</v>
      </c>
      <c r="AC122" s="17">
        <v>83.443433333333303</v>
      </c>
      <c r="AD122" s="17">
        <v>90</v>
      </c>
    </row>
    <row r="123" spans="1:30" x14ac:dyDescent="0.3">
      <c r="A123" t="str">
        <f t="shared" si="3"/>
        <v>doc_exp_termos, query_exp_8_MINILM, bm25_MINILM</v>
      </c>
      <c r="B123" t="s">
        <v>298</v>
      </c>
      <c r="C123" t="s">
        <v>295</v>
      </c>
      <c r="D123" t="s">
        <v>304</v>
      </c>
      <c r="E123">
        <v>8</v>
      </c>
      <c r="F123" t="s">
        <v>305</v>
      </c>
      <c r="G123">
        <v>150</v>
      </c>
      <c r="H123" s="17">
        <v>52.682200000000002</v>
      </c>
      <c r="I123" s="17">
        <v>59.314999999999998</v>
      </c>
      <c r="J123">
        <v>150</v>
      </c>
      <c r="K123" s="17">
        <v>49.088466666666598</v>
      </c>
      <c r="L123" s="17">
        <v>54.545000000000002</v>
      </c>
      <c r="M123">
        <v>150</v>
      </c>
      <c r="N123" s="17">
        <v>51.880400000000002</v>
      </c>
      <c r="O123" s="17">
        <v>58.484999999999999</v>
      </c>
      <c r="P123">
        <v>150</v>
      </c>
      <c r="Q123" s="17">
        <v>53.997266666666597</v>
      </c>
      <c r="R123" s="17">
        <v>61.85</v>
      </c>
      <c r="S123">
        <v>150</v>
      </c>
      <c r="T123" s="17">
        <v>12.76</v>
      </c>
      <c r="U123">
        <v>13</v>
      </c>
      <c r="V123">
        <v>150</v>
      </c>
      <c r="W123" s="17">
        <v>74.812039999999996</v>
      </c>
      <c r="X123" s="17">
        <v>81.817999999999998</v>
      </c>
      <c r="Y123">
        <v>150</v>
      </c>
      <c r="Z123" s="17">
        <v>7.1533333333333298</v>
      </c>
      <c r="AA123" s="17">
        <v>8</v>
      </c>
      <c r="AB123">
        <v>150</v>
      </c>
      <c r="AC123" s="17">
        <v>83.530479999999997</v>
      </c>
      <c r="AD123" s="17">
        <v>90</v>
      </c>
    </row>
    <row r="124" spans="1:30" x14ac:dyDescent="0.3">
      <c r="A124" t="str">
        <f t="shared" si="3"/>
        <v>doc_exp_termos_synonym, query_exp_1_MINILM, bm25</v>
      </c>
      <c r="B124" t="s">
        <v>297</v>
      </c>
      <c r="C124" t="s">
        <v>295</v>
      </c>
      <c r="D124" t="s">
        <v>296</v>
      </c>
      <c r="E124">
        <v>1</v>
      </c>
      <c r="F124" t="s">
        <v>305</v>
      </c>
      <c r="G124">
        <v>150</v>
      </c>
      <c r="H124" s="17">
        <v>54.747866666666603</v>
      </c>
      <c r="I124" s="17">
        <v>60.07</v>
      </c>
      <c r="J124">
        <v>150</v>
      </c>
      <c r="K124" s="17">
        <v>52.1494</v>
      </c>
      <c r="L124" s="17">
        <v>58.155000000000001</v>
      </c>
      <c r="M124">
        <v>150</v>
      </c>
      <c r="N124" s="17">
        <v>54.625533333333301</v>
      </c>
      <c r="O124" s="17">
        <v>58.234999999999999</v>
      </c>
      <c r="P124">
        <v>150</v>
      </c>
      <c r="Q124" s="17">
        <v>57.219933333333302</v>
      </c>
      <c r="R124" s="17">
        <v>62.224999999999902</v>
      </c>
      <c r="S124">
        <v>150</v>
      </c>
      <c r="T124" s="17">
        <v>12.906666666666601</v>
      </c>
      <c r="U124">
        <v>14</v>
      </c>
      <c r="V124">
        <v>150</v>
      </c>
      <c r="W124" s="17">
        <v>75.615126666666598</v>
      </c>
      <c r="X124" s="17">
        <v>81.817999999999998</v>
      </c>
      <c r="Y124">
        <v>150</v>
      </c>
      <c r="Z124" s="17">
        <v>7.16</v>
      </c>
      <c r="AA124" s="17">
        <v>8</v>
      </c>
      <c r="AB124">
        <v>150</v>
      </c>
      <c r="AC124" s="17">
        <v>83.210706666666596</v>
      </c>
      <c r="AD124" s="17">
        <v>100</v>
      </c>
    </row>
    <row r="125" spans="1:30" x14ac:dyDescent="0.3">
      <c r="A125" t="str">
        <f t="shared" si="3"/>
        <v>doc_exp_termos, query_exp_4_MINILM, bm25</v>
      </c>
      <c r="B125" t="s">
        <v>298</v>
      </c>
      <c r="C125" t="s">
        <v>295</v>
      </c>
      <c r="D125" t="s">
        <v>296</v>
      </c>
      <c r="E125">
        <v>4</v>
      </c>
      <c r="F125" t="s">
        <v>305</v>
      </c>
      <c r="G125">
        <v>150</v>
      </c>
      <c r="H125" s="17">
        <v>53.886133333333298</v>
      </c>
      <c r="I125" s="17">
        <v>57.825000000000003</v>
      </c>
      <c r="J125">
        <v>150</v>
      </c>
      <c r="K125" s="17">
        <v>50.681466666666601</v>
      </c>
      <c r="L125" s="17">
        <v>56.024999999999999</v>
      </c>
      <c r="M125">
        <v>150</v>
      </c>
      <c r="N125" s="17">
        <v>53.297933333333297</v>
      </c>
      <c r="O125" s="17">
        <v>57.564999999999998</v>
      </c>
      <c r="P125">
        <v>150</v>
      </c>
      <c r="Q125" s="17">
        <v>55.533266666666599</v>
      </c>
      <c r="R125" s="17">
        <v>58.975000000000001</v>
      </c>
      <c r="S125">
        <v>150</v>
      </c>
      <c r="T125" s="17">
        <v>12.2666666666666</v>
      </c>
      <c r="U125">
        <v>12</v>
      </c>
      <c r="V125">
        <v>150</v>
      </c>
      <c r="W125" s="17">
        <v>72.887879999999996</v>
      </c>
      <c r="X125" s="17">
        <v>80</v>
      </c>
      <c r="Y125">
        <v>150</v>
      </c>
      <c r="Z125" s="17">
        <v>7.16</v>
      </c>
      <c r="AA125" s="17">
        <v>8</v>
      </c>
      <c r="AB125">
        <v>150</v>
      </c>
      <c r="AC125" s="17">
        <v>83.9823733333333</v>
      </c>
      <c r="AD125" s="17">
        <v>90.454499999999996</v>
      </c>
    </row>
    <row r="126" spans="1:30" x14ac:dyDescent="0.3">
      <c r="A126" t="str">
        <f t="shared" si="3"/>
        <v>no_exp, bm25_MINILM</v>
      </c>
      <c r="B126" t="s">
        <v>294</v>
      </c>
      <c r="C126" t="s">
        <v>295</v>
      </c>
      <c r="D126" t="s">
        <v>304</v>
      </c>
      <c r="E126">
        <v>0</v>
      </c>
      <c r="F126" t="s">
        <v>296</v>
      </c>
      <c r="G126">
        <v>150</v>
      </c>
      <c r="H126" s="17">
        <v>46.228733333333302</v>
      </c>
      <c r="I126" s="17">
        <v>50.26</v>
      </c>
      <c r="J126">
        <v>150</v>
      </c>
      <c r="K126" s="17">
        <v>43.831666666666599</v>
      </c>
      <c r="L126" s="17">
        <v>48.35</v>
      </c>
      <c r="M126">
        <v>150</v>
      </c>
      <c r="N126" s="17">
        <v>47.097133333333304</v>
      </c>
      <c r="O126" s="17">
        <v>50.594999999999999</v>
      </c>
      <c r="P126">
        <v>150</v>
      </c>
      <c r="Q126" s="17">
        <v>49.707599999999999</v>
      </c>
      <c r="R126" s="17">
        <v>53.954999999999998</v>
      </c>
      <c r="S126">
        <v>150</v>
      </c>
      <c r="T126" s="17">
        <v>12.3333333333333</v>
      </c>
      <c r="U126">
        <v>14</v>
      </c>
      <c r="V126">
        <v>150</v>
      </c>
      <c r="W126" s="17">
        <v>71.723379999999906</v>
      </c>
      <c r="X126" s="17">
        <v>73.863500000000002</v>
      </c>
      <c r="Y126">
        <v>150</v>
      </c>
      <c r="Z126" s="17">
        <v>7.16</v>
      </c>
      <c r="AA126" s="17">
        <v>8</v>
      </c>
      <c r="AB126">
        <v>150</v>
      </c>
      <c r="AC126" s="17">
        <v>83.146473333333304</v>
      </c>
      <c r="AD126" s="17">
        <v>90</v>
      </c>
    </row>
    <row r="127" spans="1:30" x14ac:dyDescent="0.3">
      <c r="A127" t="str">
        <f t="shared" si="3"/>
        <v>doc_exp_termos_synonym, query_exp_4_PTT5, bm25_PTT5</v>
      </c>
      <c r="B127" t="s">
        <v>297</v>
      </c>
      <c r="C127" t="s">
        <v>295</v>
      </c>
      <c r="D127" t="s">
        <v>299</v>
      </c>
      <c r="E127">
        <v>4</v>
      </c>
      <c r="F127" t="s">
        <v>300</v>
      </c>
      <c r="G127">
        <v>150</v>
      </c>
      <c r="H127" s="17">
        <v>53.511866666666599</v>
      </c>
      <c r="I127" s="17">
        <v>60.695</v>
      </c>
      <c r="J127">
        <v>150</v>
      </c>
      <c r="K127" s="17">
        <v>50.7736666666666</v>
      </c>
      <c r="L127" s="17">
        <v>55.93</v>
      </c>
      <c r="M127">
        <v>150</v>
      </c>
      <c r="N127" s="17">
        <v>53.904066666666601</v>
      </c>
      <c r="O127" s="17">
        <v>59.835000000000001</v>
      </c>
      <c r="P127">
        <v>150</v>
      </c>
      <c r="Q127" s="17">
        <v>56.416733333333298</v>
      </c>
      <c r="R127" s="17">
        <v>63.41</v>
      </c>
      <c r="S127">
        <v>150</v>
      </c>
      <c r="T127" s="17">
        <v>12.9466666666666</v>
      </c>
      <c r="U127">
        <v>14</v>
      </c>
      <c r="V127">
        <v>150</v>
      </c>
      <c r="W127" s="17">
        <v>76.131866666666596</v>
      </c>
      <c r="X127" s="17">
        <v>88.888999999999996</v>
      </c>
      <c r="Y127">
        <v>150</v>
      </c>
      <c r="Z127" s="17">
        <v>7.1666666666666599</v>
      </c>
      <c r="AA127" s="17">
        <v>8</v>
      </c>
      <c r="AB127">
        <v>150</v>
      </c>
      <c r="AC127" s="17">
        <v>84.285733333333297</v>
      </c>
      <c r="AD127" s="17">
        <v>100</v>
      </c>
    </row>
    <row r="128" spans="1:30" x14ac:dyDescent="0.3">
      <c r="A128" t="str">
        <f t="shared" si="3"/>
        <v>doc_exp_termos_synonym, query_exp_3_PTT5, bm25_PTT5</v>
      </c>
      <c r="B128" t="s">
        <v>297</v>
      </c>
      <c r="C128" t="s">
        <v>295</v>
      </c>
      <c r="D128" t="s">
        <v>299</v>
      </c>
      <c r="E128">
        <v>3</v>
      </c>
      <c r="F128" t="s">
        <v>300</v>
      </c>
      <c r="G128">
        <v>150</v>
      </c>
      <c r="H128" s="17">
        <v>53.7969333333333</v>
      </c>
      <c r="I128" s="17">
        <v>59.765000000000001</v>
      </c>
      <c r="J128">
        <v>150</v>
      </c>
      <c r="K128" s="17">
        <v>50.835666666666597</v>
      </c>
      <c r="L128" s="17">
        <v>56.43</v>
      </c>
      <c r="M128">
        <v>150</v>
      </c>
      <c r="N128" s="17">
        <v>54.130733333333303</v>
      </c>
      <c r="O128" s="17">
        <v>58.78</v>
      </c>
      <c r="P128">
        <v>150</v>
      </c>
      <c r="Q128" s="17">
        <v>56.930666666666603</v>
      </c>
      <c r="R128" s="17">
        <v>62.844999999999999</v>
      </c>
      <c r="S128">
        <v>150</v>
      </c>
      <c r="T128" s="17">
        <v>13.0266666666666</v>
      </c>
      <c r="U128">
        <v>14</v>
      </c>
      <c r="V128">
        <v>150</v>
      </c>
      <c r="W128" s="17">
        <v>76.642926666666597</v>
      </c>
      <c r="X128" s="17">
        <v>90</v>
      </c>
      <c r="Y128">
        <v>150</v>
      </c>
      <c r="Z128" s="17">
        <v>7.1733333333333302</v>
      </c>
      <c r="AA128" s="17">
        <v>8</v>
      </c>
      <c r="AB128">
        <v>150</v>
      </c>
      <c r="AC128" s="17">
        <v>84.345713333333293</v>
      </c>
      <c r="AD128" s="17">
        <v>100</v>
      </c>
    </row>
    <row r="129" spans="1:30" x14ac:dyDescent="0.3">
      <c r="A129" t="str">
        <f t="shared" si="3"/>
        <v>doc_exp_termos_synonym_related, query_exp_1_PTT5, bm25_PTT5</v>
      </c>
      <c r="B129" t="s">
        <v>306</v>
      </c>
      <c r="C129" t="s">
        <v>295</v>
      </c>
      <c r="D129" t="s">
        <v>299</v>
      </c>
      <c r="E129">
        <v>1</v>
      </c>
      <c r="F129" t="s">
        <v>300</v>
      </c>
      <c r="G129">
        <v>150</v>
      </c>
      <c r="H129" s="17">
        <v>51.291733333333298</v>
      </c>
      <c r="I129" s="17">
        <v>50.87</v>
      </c>
      <c r="J129">
        <v>150</v>
      </c>
      <c r="K129" s="17">
        <v>48.953066666666601</v>
      </c>
      <c r="L129" s="17">
        <v>49.99</v>
      </c>
      <c r="M129">
        <v>150</v>
      </c>
      <c r="N129" s="17">
        <v>52.406333333333301</v>
      </c>
      <c r="O129" s="17">
        <v>54.354999999999997</v>
      </c>
      <c r="P129">
        <v>150</v>
      </c>
      <c r="Q129" s="17">
        <v>55.673933333333302</v>
      </c>
      <c r="R129" s="17">
        <v>57.03</v>
      </c>
      <c r="S129">
        <v>150</v>
      </c>
      <c r="T129" s="17">
        <v>12.88</v>
      </c>
      <c r="U129">
        <v>14</v>
      </c>
      <c r="V129">
        <v>150</v>
      </c>
      <c r="W129" s="17">
        <v>75.745026666666604</v>
      </c>
      <c r="X129" s="17">
        <v>80</v>
      </c>
      <c r="Y129">
        <v>150</v>
      </c>
      <c r="Z129" s="17">
        <v>7.1866666666666603</v>
      </c>
      <c r="AA129" s="17">
        <v>8</v>
      </c>
      <c r="AB129">
        <v>150</v>
      </c>
      <c r="AC129" s="17">
        <v>83.694086666666607</v>
      </c>
      <c r="AD129" s="17">
        <v>90.909000000000006</v>
      </c>
    </row>
    <row r="130" spans="1:30" x14ac:dyDescent="0.3">
      <c r="A130" t="str">
        <f t="shared" si="3"/>
        <v>query_exp_6_PTT5, bm25_PTT5</v>
      </c>
      <c r="B130" t="s">
        <v>294</v>
      </c>
      <c r="C130" t="s">
        <v>295</v>
      </c>
      <c r="D130" t="s">
        <v>299</v>
      </c>
      <c r="E130">
        <v>6</v>
      </c>
      <c r="F130" t="s">
        <v>300</v>
      </c>
      <c r="G130">
        <v>150</v>
      </c>
      <c r="H130" s="17">
        <v>63.757399999999997</v>
      </c>
      <c r="I130" s="17">
        <v>70.084999999999994</v>
      </c>
      <c r="J130">
        <v>150</v>
      </c>
      <c r="K130" s="17">
        <v>59.619866666666603</v>
      </c>
      <c r="L130" s="17">
        <v>65</v>
      </c>
      <c r="M130">
        <v>150</v>
      </c>
      <c r="N130" s="17">
        <v>62.120066666666602</v>
      </c>
      <c r="O130" s="17">
        <v>67.935000000000002</v>
      </c>
      <c r="P130">
        <v>150</v>
      </c>
      <c r="Q130" s="17">
        <v>65.284466666666603</v>
      </c>
      <c r="R130" s="17">
        <v>70.655000000000001</v>
      </c>
      <c r="S130">
        <v>150</v>
      </c>
      <c r="T130" s="17">
        <v>13.7466666666666</v>
      </c>
      <c r="U130">
        <v>16</v>
      </c>
      <c r="V130">
        <v>150</v>
      </c>
      <c r="W130" s="17">
        <v>80.105413333333303</v>
      </c>
      <c r="X130" s="17">
        <v>89.444500000000005</v>
      </c>
      <c r="Y130">
        <v>150</v>
      </c>
      <c r="Z130" s="17">
        <v>7.24</v>
      </c>
      <c r="AA130" s="17">
        <v>8</v>
      </c>
      <c r="AB130">
        <v>150</v>
      </c>
      <c r="AC130" s="17">
        <v>84.425633333333295</v>
      </c>
      <c r="AD130" s="17">
        <v>91.667000000000002</v>
      </c>
    </row>
    <row r="131" spans="1:30" x14ac:dyDescent="0.3">
      <c r="A131" t="str">
        <f t="shared" si="3"/>
        <v>doc_exp_termos_synonym, query_exp_2_PTT5, bm25_PTT5</v>
      </c>
      <c r="B131" t="s">
        <v>297</v>
      </c>
      <c r="C131" t="s">
        <v>295</v>
      </c>
      <c r="D131" t="s">
        <v>299</v>
      </c>
      <c r="E131">
        <v>2</v>
      </c>
      <c r="F131" t="s">
        <v>300</v>
      </c>
      <c r="G131">
        <v>150</v>
      </c>
      <c r="H131" s="17">
        <v>54.397933333333299</v>
      </c>
      <c r="I131" s="17">
        <v>59.894999999999897</v>
      </c>
      <c r="J131">
        <v>150</v>
      </c>
      <c r="K131" s="17">
        <v>51.622199999999999</v>
      </c>
      <c r="L131" s="17">
        <v>55.585000000000001</v>
      </c>
      <c r="M131">
        <v>150</v>
      </c>
      <c r="N131" s="17">
        <v>54.755666666666599</v>
      </c>
      <c r="O131" s="17">
        <v>59.195</v>
      </c>
      <c r="P131">
        <v>150</v>
      </c>
      <c r="Q131" s="17">
        <v>57.6364666666666</v>
      </c>
      <c r="R131" s="17">
        <v>62.85</v>
      </c>
      <c r="S131">
        <v>150</v>
      </c>
      <c r="T131" s="17">
        <v>13.16</v>
      </c>
      <c r="U131">
        <v>14</v>
      </c>
      <c r="V131">
        <v>150</v>
      </c>
      <c r="W131" s="17">
        <v>77.838399999999993</v>
      </c>
      <c r="X131" s="17">
        <v>90</v>
      </c>
      <c r="Y131">
        <v>150</v>
      </c>
      <c r="Z131" s="17">
        <v>7.24</v>
      </c>
      <c r="AA131" s="17">
        <v>8</v>
      </c>
      <c r="AB131">
        <v>150</v>
      </c>
      <c r="AC131" s="17">
        <v>85.063513333333304</v>
      </c>
      <c r="AD131" s="17">
        <v>100</v>
      </c>
    </row>
    <row r="132" spans="1:30" x14ac:dyDescent="0.3">
      <c r="A132" t="str">
        <f t="shared" si="3"/>
        <v>doc_exp_termos, query_exp_7_MINILM, bm25_MINILM</v>
      </c>
      <c r="B132" t="s">
        <v>298</v>
      </c>
      <c r="C132" t="s">
        <v>295</v>
      </c>
      <c r="D132" t="s">
        <v>304</v>
      </c>
      <c r="E132">
        <v>7</v>
      </c>
      <c r="F132" t="s">
        <v>305</v>
      </c>
      <c r="G132">
        <v>150</v>
      </c>
      <c r="H132" s="17">
        <v>52.387066666666598</v>
      </c>
      <c r="I132" s="17">
        <v>58.29</v>
      </c>
      <c r="J132">
        <v>150</v>
      </c>
      <c r="K132" s="17">
        <v>48.870066666666602</v>
      </c>
      <c r="L132" s="17">
        <v>54.545000000000002</v>
      </c>
      <c r="M132">
        <v>150</v>
      </c>
      <c r="N132" s="17">
        <v>51.714866666666602</v>
      </c>
      <c r="O132" s="17">
        <v>57.835000000000001</v>
      </c>
      <c r="P132">
        <v>150</v>
      </c>
      <c r="Q132" s="17">
        <v>53.896533333333302</v>
      </c>
      <c r="R132" s="17">
        <v>60.254999999999903</v>
      </c>
      <c r="S132">
        <v>150</v>
      </c>
      <c r="T132" s="17">
        <v>12.813333333333301</v>
      </c>
      <c r="U132">
        <v>13</v>
      </c>
      <c r="V132">
        <v>150</v>
      </c>
      <c r="W132" s="17">
        <v>74.834426666666602</v>
      </c>
      <c r="X132" s="17">
        <v>80.908999999999907</v>
      </c>
      <c r="Y132">
        <v>150</v>
      </c>
      <c r="Z132" s="17">
        <v>7.26</v>
      </c>
      <c r="AA132" s="17">
        <v>8</v>
      </c>
      <c r="AB132">
        <v>150</v>
      </c>
      <c r="AC132" s="17">
        <v>84.625886666666602</v>
      </c>
      <c r="AD132" s="17">
        <v>90</v>
      </c>
    </row>
    <row r="133" spans="1:30" x14ac:dyDescent="0.3">
      <c r="A133" t="str">
        <f t="shared" si="3"/>
        <v>doc_exp_termos, query_exp_3_MINILM, bm25</v>
      </c>
      <c r="B133" t="s">
        <v>298</v>
      </c>
      <c r="C133" t="s">
        <v>295</v>
      </c>
      <c r="D133" t="s">
        <v>296</v>
      </c>
      <c r="E133">
        <v>3</v>
      </c>
      <c r="F133" t="s">
        <v>305</v>
      </c>
      <c r="G133">
        <v>150</v>
      </c>
      <c r="H133" s="17">
        <v>53.809599999999897</v>
      </c>
      <c r="I133" s="17">
        <v>58.19</v>
      </c>
      <c r="J133">
        <v>150</v>
      </c>
      <c r="K133" s="17">
        <v>50.530066666666599</v>
      </c>
      <c r="L133" s="17">
        <v>55.314999999999998</v>
      </c>
      <c r="M133">
        <v>150</v>
      </c>
      <c r="N133" s="17">
        <v>53.632266666666602</v>
      </c>
      <c r="O133" s="17">
        <v>57.774999999999999</v>
      </c>
      <c r="P133">
        <v>150</v>
      </c>
      <c r="Q133" s="17">
        <v>56.395333333333298</v>
      </c>
      <c r="R133" s="17">
        <v>59.795000000000002</v>
      </c>
      <c r="S133">
        <v>150</v>
      </c>
      <c r="T133" s="17">
        <v>12.64</v>
      </c>
      <c r="U133">
        <v>12</v>
      </c>
      <c r="V133">
        <v>150</v>
      </c>
      <c r="W133" s="17">
        <v>74.7323733333333</v>
      </c>
      <c r="X133" s="17">
        <v>84.523499999999999</v>
      </c>
      <c r="Y133">
        <v>150</v>
      </c>
      <c r="Z133" s="17">
        <v>7.2666666666666604</v>
      </c>
      <c r="AA133" s="17">
        <v>8</v>
      </c>
      <c r="AB133">
        <v>150</v>
      </c>
      <c r="AC133" s="17">
        <v>84.932653333333306</v>
      </c>
      <c r="AD133" s="17">
        <v>100</v>
      </c>
    </row>
    <row r="134" spans="1:30" x14ac:dyDescent="0.3">
      <c r="A134" t="str">
        <f t="shared" si="3"/>
        <v>doc_exp_termos, query_exp_2_MINILM, bm25</v>
      </c>
      <c r="B134" t="s">
        <v>298</v>
      </c>
      <c r="C134" t="s">
        <v>295</v>
      </c>
      <c r="D134" t="s">
        <v>296</v>
      </c>
      <c r="E134">
        <v>2</v>
      </c>
      <c r="F134" t="s">
        <v>305</v>
      </c>
      <c r="G134">
        <v>150</v>
      </c>
      <c r="H134" s="17">
        <v>54.905866666666597</v>
      </c>
      <c r="I134" s="17">
        <v>59.015000000000001</v>
      </c>
      <c r="J134">
        <v>150</v>
      </c>
      <c r="K134" s="17">
        <v>51.8354</v>
      </c>
      <c r="L134" s="17">
        <v>56.045000000000002</v>
      </c>
      <c r="M134">
        <v>150</v>
      </c>
      <c r="N134" s="17">
        <v>54.400466666666603</v>
      </c>
      <c r="O134" s="17">
        <v>57.43</v>
      </c>
      <c r="P134">
        <v>150</v>
      </c>
      <c r="Q134" s="17">
        <v>57.643733333333302</v>
      </c>
      <c r="R134" s="17">
        <v>62.335000000000001</v>
      </c>
      <c r="S134">
        <v>150</v>
      </c>
      <c r="T134" s="17">
        <v>13.0133333333333</v>
      </c>
      <c r="U134">
        <v>14</v>
      </c>
      <c r="V134">
        <v>150</v>
      </c>
      <c r="W134" s="17">
        <v>76.745273333333301</v>
      </c>
      <c r="X134" s="17">
        <v>87.5</v>
      </c>
      <c r="Y134">
        <v>150</v>
      </c>
      <c r="Z134" s="17">
        <v>7.28666666666666</v>
      </c>
      <c r="AA134" s="17">
        <v>8</v>
      </c>
      <c r="AB134">
        <v>150</v>
      </c>
      <c r="AC134" s="17">
        <v>84.905653333333305</v>
      </c>
      <c r="AD134" s="17">
        <v>100</v>
      </c>
    </row>
    <row r="135" spans="1:30" x14ac:dyDescent="0.3">
      <c r="A135" t="str">
        <f t="shared" si="3"/>
        <v>doc_exp_termos, query_exp_1_MINILM, bm25_MINILM</v>
      </c>
      <c r="B135" t="s">
        <v>298</v>
      </c>
      <c r="C135" t="s">
        <v>295</v>
      </c>
      <c r="D135" t="s">
        <v>304</v>
      </c>
      <c r="E135">
        <v>1</v>
      </c>
      <c r="F135" t="s">
        <v>305</v>
      </c>
      <c r="G135">
        <v>150</v>
      </c>
      <c r="H135" s="17">
        <v>51.292933333333302</v>
      </c>
      <c r="I135" s="17">
        <v>59.594999999999999</v>
      </c>
      <c r="J135">
        <v>150</v>
      </c>
      <c r="K135" s="17">
        <v>48.103000000000002</v>
      </c>
      <c r="L135" s="17">
        <v>54.234999999999999</v>
      </c>
      <c r="M135">
        <v>150</v>
      </c>
      <c r="N135" s="17">
        <v>50.897666666666602</v>
      </c>
      <c r="O135" s="17">
        <v>55.21</v>
      </c>
      <c r="P135">
        <v>150</v>
      </c>
      <c r="Q135" s="17">
        <v>53.303333333333299</v>
      </c>
      <c r="R135" s="17">
        <v>58.265000000000001</v>
      </c>
      <c r="S135">
        <v>150</v>
      </c>
      <c r="T135" s="17">
        <v>12.88</v>
      </c>
      <c r="U135">
        <v>14</v>
      </c>
      <c r="V135">
        <v>150</v>
      </c>
      <c r="W135" s="17">
        <v>73.832166666666595</v>
      </c>
      <c r="X135" s="17">
        <v>80</v>
      </c>
      <c r="Y135">
        <v>150</v>
      </c>
      <c r="Z135" s="17">
        <v>7.2933333333333303</v>
      </c>
      <c r="AA135" s="17">
        <v>8</v>
      </c>
      <c r="AB135">
        <v>150</v>
      </c>
      <c r="AC135" s="17">
        <v>84.634946666666593</v>
      </c>
      <c r="AD135" s="17">
        <v>90</v>
      </c>
    </row>
    <row r="136" spans="1:30" x14ac:dyDescent="0.3">
      <c r="A136" t="str">
        <f t="shared" si="3"/>
        <v>query_exp_7_PTT5, bm25_PTT5</v>
      </c>
      <c r="B136" t="s">
        <v>294</v>
      </c>
      <c r="C136" t="s">
        <v>295</v>
      </c>
      <c r="D136" t="s">
        <v>299</v>
      </c>
      <c r="E136">
        <v>7</v>
      </c>
      <c r="F136" t="s">
        <v>300</v>
      </c>
      <c r="G136">
        <v>150</v>
      </c>
      <c r="H136" s="17">
        <v>63.786133333333296</v>
      </c>
      <c r="I136" s="17">
        <v>68.849999999999994</v>
      </c>
      <c r="J136">
        <v>150</v>
      </c>
      <c r="K136" s="17">
        <v>59.759266666666598</v>
      </c>
      <c r="L136" s="17">
        <v>64.45</v>
      </c>
      <c r="M136">
        <v>150</v>
      </c>
      <c r="N136" s="17">
        <v>62.472266666666599</v>
      </c>
      <c r="O136" s="17">
        <v>67.935000000000002</v>
      </c>
      <c r="P136">
        <v>150</v>
      </c>
      <c r="Q136" s="17">
        <v>65.144266666666596</v>
      </c>
      <c r="R136" s="17">
        <v>70.495000000000005</v>
      </c>
      <c r="S136">
        <v>150</v>
      </c>
      <c r="T136" s="17">
        <v>13.7866666666666</v>
      </c>
      <c r="U136">
        <v>16</v>
      </c>
      <c r="V136">
        <v>150</v>
      </c>
      <c r="W136" s="17">
        <v>80.640680000000003</v>
      </c>
      <c r="X136" s="17">
        <v>89.444500000000005</v>
      </c>
      <c r="Y136">
        <v>150</v>
      </c>
      <c r="Z136" s="17">
        <v>7.2933333333333303</v>
      </c>
      <c r="AA136" s="17">
        <v>8</v>
      </c>
      <c r="AB136">
        <v>150</v>
      </c>
      <c r="AC136" s="17">
        <v>85.203253333333294</v>
      </c>
      <c r="AD136" s="17">
        <v>95.833500000000001</v>
      </c>
    </row>
    <row r="137" spans="1:30" x14ac:dyDescent="0.3">
      <c r="A137" t="str">
        <f t="shared" si="3"/>
        <v>doc_exp_termos, query_exp_3_MINILM, bm25_MINILM</v>
      </c>
      <c r="B137" t="s">
        <v>298</v>
      </c>
      <c r="C137" t="s">
        <v>295</v>
      </c>
      <c r="D137" t="s">
        <v>304</v>
      </c>
      <c r="E137">
        <v>3</v>
      </c>
      <c r="F137" t="s">
        <v>305</v>
      </c>
      <c r="G137">
        <v>150</v>
      </c>
      <c r="H137" s="17">
        <v>52.2408</v>
      </c>
      <c r="I137" s="17">
        <v>57.8</v>
      </c>
      <c r="J137">
        <v>150</v>
      </c>
      <c r="K137" s="17">
        <v>49.143599999999999</v>
      </c>
      <c r="L137" s="17">
        <v>54.97</v>
      </c>
      <c r="M137">
        <v>150</v>
      </c>
      <c r="N137" s="17">
        <v>51.9960666666666</v>
      </c>
      <c r="O137" s="17">
        <v>56.814999999999998</v>
      </c>
      <c r="P137">
        <v>150</v>
      </c>
      <c r="Q137" s="17">
        <v>54.0386666666666</v>
      </c>
      <c r="R137" s="17">
        <v>60.49</v>
      </c>
      <c r="S137">
        <v>150</v>
      </c>
      <c r="T137" s="17">
        <v>12.626666666666599</v>
      </c>
      <c r="U137">
        <v>14</v>
      </c>
      <c r="V137">
        <v>150</v>
      </c>
      <c r="W137" s="17">
        <v>73.902699999999996</v>
      </c>
      <c r="X137" s="17">
        <v>80</v>
      </c>
      <c r="Y137">
        <v>150</v>
      </c>
      <c r="Z137" s="17">
        <v>7.3066666666666604</v>
      </c>
      <c r="AA137" s="17">
        <v>8</v>
      </c>
      <c r="AB137">
        <v>150</v>
      </c>
      <c r="AC137" s="17">
        <v>84.914379999999994</v>
      </c>
      <c r="AD137" s="17">
        <v>90</v>
      </c>
    </row>
    <row r="138" spans="1:30" x14ac:dyDescent="0.3">
      <c r="A138" t="str">
        <f t="shared" si="3"/>
        <v>doc_exp_termos, query_exp_1_MINILM, bm25</v>
      </c>
      <c r="B138" t="s">
        <v>298</v>
      </c>
      <c r="C138" t="s">
        <v>295</v>
      </c>
      <c r="D138" t="s">
        <v>296</v>
      </c>
      <c r="E138">
        <v>1</v>
      </c>
      <c r="F138" t="s">
        <v>305</v>
      </c>
      <c r="G138">
        <v>150</v>
      </c>
      <c r="H138" s="17">
        <v>56.884466666666597</v>
      </c>
      <c r="I138" s="17">
        <v>62.465000000000003</v>
      </c>
      <c r="J138">
        <v>150</v>
      </c>
      <c r="K138" s="17">
        <v>53.318199999999997</v>
      </c>
      <c r="L138" s="17">
        <v>57.195</v>
      </c>
      <c r="M138">
        <v>150</v>
      </c>
      <c r="N138" s="17">
        <v>56.1828</v>
      </c>
      <c r="O138" s="17">
        <v>60.144999999999897</v>
      </c>
      <c r="P138">
        <v>150</v>
      </c>
      <c r="Q138" s="17">
        <v>59.083733333333299</v>
      </c>
      <c r="R138" s="17">
        <v>63</v>
      </c>
      <c r="S138">
        <v>150</v>
      </c>
      <c r="T138" s="17">
        <v>13.3333333333333</v>
      </c>
      <c r="U138">
        <v>15</v>
      </c>
      <c r="V138">
        <v>150</v>
      </c>
      <c r="W138" s="17">
        <v>78.112659999999906</v>
      </c>
      <c r="X138" s="17">
        <v>90</v>
      </c>
      <c r="Y138">
        <v>150</v>
      </c>
      <c r="Z138" s="17">
        <v>7.3066666666666604</v>
      </c>
      <c r="AA138" s="17">
        <v>8</v>
      </c>
      <c r="AB138">
        <v>150</v>
      </c>
      <c r="AC138" s="17">
        <v>85.186260000000004</v>
      </c>
      <c r="AD138" s="17">
        <v>100</v>
      </c>
    </row>
    <row r="139" spans="1:30" x14ac:dyDescent="0.3">
      <c r="A139" t="str">
        <f t="shared" si="3"/>
        <v>doc_exp_termos, query_exp_5_MINILM, bm25_MINILM</v>
      </c>
      <c r="B139" t="s">
        <v>298</v>
      </c>
      <c r="C139" t="s">
        <v>295</v>
      </c>
      <c r="D139" t="s">
        <v>304</v>
      </c>
      <c r="E139">
        <v>5</v>
      </c>
      <c r="F139" t="s">
        <v>305</v>
      </c>
      <c r="G139">
        <v>150</v>
      </c>
      <c r="H139" s="17">
        <v>52.829866666666597</v>
      </c>
      <c r="I139" s="17">
        <v>59.474999999999902</v>
      </c>
      <c r="J139">
        <v>150</v>
      </c>
      <c r="K139" s="17">
        <v>49.4504666666666</v>
      </c>
      <c r="L139" s="17">
        <v>55.99</v>
      </c>
      <c r="M139">
        <v>150</v>
      </c>
      <c r="N139" s="17">
        <v>52.339866666666602</v>
      </c>
      <c r="O139" s="17">
        <v>57.965000000000003</v>
      </c>
      <c r="P139">
        <v>150</v>
      </c>
      <c r="Q139" s="17">
        <v>54.8149333333333</v>
      </c>
      <c r="R139" s="17">
        <v>61.32</v>
      </c>
      <c r="S139">
        <v>150</v>
      </c>
      <c r="T139" s="17">
        <v>12.88</v>
      </c>
      <c r="U139">
        <v>14</v>
      </c>
      <c r="V139">
        <v>150</v>
      </c>
      <c r="W139" s="17">
        <v>75.691886666666605</v>
      </c>
      <c r="X139" s="17">
        <v>80</v>
      </c>
      <c r="Y139">
        <v>150</v>
      </c>
      <c r="Z139" s="17">
        <v>7.3066666666666604</v>
      </c>
      <c r="AA139" s="17">
        <v>8</v>
      </c>
      <c r="AB139">
        <v>150</v>
      </c>
      <c r="AC139" s="17">
        <v>84.805853333333303</v>
      </c>
      <c r="AD139" s="17">
        <v>90</v>
      </c>
    </row>
    <row r="140" spans="1:30" x14ac:dyDescent="0.3">
      <c r="A140" t="str">
        <f t="shared" si="3"/>
        <v>doc_exp_termos, query_exp_4_MINILM, bm25_MINILM</v>
      </c>
      <c r="B140" t="s">
        <v>298</v>
      </c>
      <c r="C140" t="s">
        <v>295</v>
      </c>
      <c r="D140" t="s">
        <v>304</v>
      </c>
      <c r="E140">
        <v>4</v>
      </c>
      <c r="F140" t="s">
        <v>305</v>
      </c>
      <c r="G140">
        <v>150</v>
      </c>
      <c r="H140" s="17">
        <v>53.356200000000001</v>
      </c>
      <c r="I140" s="17">
        <v>56.14</v>
      </c>
      <c r="J140">
        <v>150</v>
      </c>
      <c r="K140" s="17">
        <v>50.2958</v>
      </c>
      <c r="L140" s="17">
        <v>55.234999999999999</v>
      </c>
      <c r="M140">
        <v>150</v>
      </c>
      <c r="N140" s="17">
        <v>52.864466666666601</v>
      </c>
      <c r="O140" s="17">
        <v>57.625</v>
      </c>
      <c r="P140">
        <v>150</v>
      </c>
      <c r="Q140" s="17">
        <v>55.223866666666602</v>
      </c>
      <c r="R140" s="17">
        <v>60.33</v>
      </c>
      <c r="S140">
        <v>150</v>
      </c>
      <c r="T140" s="17">
        <v>12.813333333333301</v>
      </c>
      <c r="U140">
        <v>14</v>
      </c>
      <c r="V140">
        <v>150</v>
      </c>
      <c r="W140" s="17">
        <v>74.700839999999999</v>
      </c>
      <c r="X140" s="17">
        <v>80</v>
      </c>
      <c r="Y140">
        <v>150</v>
      </c>
      <c r="Z140" s="17">
        <v>7.3066666666666604</v>
      </c>
      <c r="AA140" s="17">
        <v>8</v>
      </c>
      <c r="AB140">
        <v>150</v>
      </c>
      <c r="AC140" s="17">
        <v>84.781733333333307</v>
      </c>
      <c r="AD140" s="17">
        <v>90</v>
      </c>
    </row>
    <row r="141" spans="1:30" x14ac:dyDescent="0.3">
      <c r="A141" t="str">
        <f t="shared" si="3"/>
        <v>query_exp_10_PTT5, bm25_PTT5</v>
      </c>
      <c r="B141" t="s">
        <v>294</v>
      </c>
      <c r="C141" t="s">
        <v>295</v>
      </c>
      <c r="D141" t="s">
        <v>299</v>
      </c>
      <c r="E141">
        <v>10</v>
      </c>
      <c r="F141" t="s">
        <v>300</v>
      </c>
      <c r="G141">
        <v>150</v>
      </c>
      <c r="H141" s="17">
        <v>64.611800000000002</v>
      </c>
      <c r="I141" s="17">
        <v>70.084999999999994</v>
      </c>
      <c r="J141">
        <v>150</v>
      </c>
      <c r="K141" s="17">
        <v>59.627333333333297</v>
      </c>
      <c r="L141" s="17">
        <v>65.245000000000005</v>
      </c>
      <c r="M141">
        <v>150</v>
      </c>
      <c r="N141" s="17">
        <v>62.643933333333301</v>
      </c>
      <c r="O141" s="17">
        <v>66.87</v>
      </c>
      <c r="P141">
        <v>150</v>
      </c>
      <c r="Q141" s="17">
        <v>65.607333333333301</v>
      </c>
      <c r="R141" s="17">
        <v>70.11</v>
      </c>
      <c r="S141">
        <v>150</v>
      </c>
      <c r="T141" s="17">
        <v>13.733333333333301</v>
      </c>
      <c r="U141">
        <v>14</v>
      </c>
      <c r="V141">
        <v>150</v>
      </c>
      <c r="W141" s="17">
        <v>80.456933333333296</v>
      </c>
      <c r="X141" s="17">
        <v>90</v>
      </c>
      <c r="Y141">
        <v>150</v>
      </c>
      <c r="Z141" s="17">
        <v>7.32</v>
      </c>
      <c r="AA141" s="17">
        <v>8</v>
      </c>
      <c r="AB141">
        <v>150</v>
      </c>
      <c r="AC141" s="17">
        <v>85.551739999999995</v>
      </c>
      <c r="AD141" s="17">
        <v>100</v>
      </c>
    </row>
    <row r="142" spans="1:30" x14ac:dyDescent="0.3">
      <c r="A142" t="str">
        <f t="shared" si="3"/>
        <v>doc_exp_termos, query_exp_6_MINILM, bm25_MINILM</v>
      </c>
      <c r="B142" t="s">
        <v>298</v>
      </c>
      <c r="C142" t="s">
        <v>295</v>
      </c>
      <c r="D142" t="s">
        <v>304</v>
      </c>
      <c r="E142">
        <v>6</v>
      </c>
      <c r="F142" t="s">
        <v>305</v>
      </c>
      <c r="G142">
        <v>150</v>
      </c>
      <c r="H142" s="17">
        <v>53.612400000000001</v>
      </c>
      <c r="I142" s="17">
        <v>61.94</v>
      </c>
      <c r="J142">
        <v>150</v>
      </c>
      <c r="K142" s="17">
        <v>49.656333333333301</v>
      </c>
      <c r="L142" s="17">
        <v>54.715000000000003</v>
      </c>
      <c r="M142">
        <v>150</v>
      </c>
      <c r="N142" s="17">
        <v>52.144866666666601</v>
      </c>
      <c r="O142" s="17">
        <v>57.88</v>
      </c>
      <c r="P142">
        <v>150</v>
      </c>
      <c r="Q142" s="17">
        <v>54.830133333333301</v>
      </c>
      <c r="R142" s="17">
        <v>61.57</v>
      </c>
      <c r="S142">
        <v>150</v>
      </c>
      <c r="T142" s="17">
        <v>12.973333333333301</v>
      </c>
      <c r="U142">
        <v>13</v>
      </c>
      <c r="V142">
        <v>150</v>
      </c>
      <c r="W142" s="17">
        <v>76.287133333333301</v>
      </c>
      <c r="X142" s="17">
        <v>80</v>
      </c>
      <c r="Y142">
        <v>150</v>
      </c>
      <c r="Z142" s="17">
        <v>7.32</v>
      </c>
      <c r="AA142" s="17">
        <v>8</v>
      </c>
      <c r="AB142">
        <v>150</v>
      </c>
      <c r="AC142" s="17">
        <v>85.394059999999996</v>
      </c>
      <c r="AD142" s="17">
        <v>90</v>
      </c>
    </row>
    <row r="143" spans="1:30" x14ac:dyDescent="0.3">
      <c r="A143" t="str">
        <f t="shared" si="3"/>
        <v>query_exp_8_PTT5, bm25_PTT5</v>
      </c>
      <c r="B143" t="s">
        <v>294</v>
      </c>
      <c r="C143" t="s">
        <v>295</v>
      </c>
      <c r="D143" t="s">
        <v>299</v>
      </c>
      <c r="E143">
        <v>8</v>
      </c>
      <c r="F143" t="s">
        <v>300</v>
      </c>
      <c r="G143">
        <v>150</v>
      </c>
      <c r="H143" s="17">
        <v>64.141266666666596</v>
      </c>
      <c r="I143" s="17">
        <v>70.64</v>
      </c>
      <c r="J143">
        <v>150</v>
      </c>
      <c r="K143" s="17">
        <v>59.738466666666604</v>
      </c>
      <c r="L143" s="17">
        <v>65.259999999999906</v>
      </c>
      <c r="M143">
        <v>150</v>
      </c>
      <c r="N143" s="17">
        <v>62.712866666666599</v>
      </c>
      <c r="O143" s="17">
        <v>67.31</v>
      </c>
      <c r="P143">
        <v>150</v>
      </c>
      <c r="Q143" s="17">
        <v>65.491533333333294</v>
      </c>
      <c r="R143" s="17">
        <v>70.015000000000001</v>
      </c>
      <c r="S143">
        <v>150</v>
      </c>
      <c r="T143" s="17">
        <v>13.8533333333333</v>
      </c>
      <c r="U143">
        <v>16</v>
      </c>
      <c r="V143">
        <v>150</v>
      </c>
      <c r="W143" s="17">
        <v>81.082086666666598</v>
      </c>
      <c r="X143" s="17">
        <v>90</v>
      </c>
      <c r="Y143">
        <v>150</v>
      </c>
      <c r="Z143" s="17">
        <v>7.3333333333333304</v>
      </c>
      <c r="AA143" s="17">
        <v>8</v>
      </c>
      <c r="AB143">
        <v>150</v>
      </c>
      <c r="AC143" s="17">
        <v>85.702746666666599</v>
      </c>
      <c r="AD143" s="17">
        <v>100</v>
      </c>
    </row>
    <row r="144" spans="1:30" x14ac:dyDescent="0.3">
      <c r="A144" t="str">
        <f t="shared" si="3"/>
        <v>query_exp_9_PTT5, bm25_PTT5</v>
      </c>
      <c r="B144" t="s">
        <v>294</v>
      </c>
      <c r="C144" t="s">
        <v>295</v>
      </c>
      <c r="D144" t="s">
        <v>299</v>
      </c>
      <c r="E144">
        <v>9</v>
      </c>
      <c r="F144" t="s">
        <v>300</v>
      </c>
      <c r="G144">
        <v>150</v>
      </c>
      <c r="H144" s="17">
        <v>64.551933333333295</v>
      </c>
      <c r="I144" s="17">
        <v>70.084999999999994</v>
      </c>
      <c r="J144">
        <v>150</v>
      </c>
      <c r="K144" s="17">
        <v>59.740666666666598</v>
      </c>
      <c r="L144" s="17">
        <v>65.245000000000005</v>
      </c>
      <c r="M144">
        <v>150</v>
      </c>
      <c r="N144" s="17">
        <v>62.838933333333301</v>
      </c>
      <c r="O144" s="17">
        <v>66.87</v>
      </c>
      <c r="P144">
        <v>150</v>
      </c>
      <c r="Q144" s="17">
        <v>65.758333333333297</v>
      </c>
      <c r="R144" s="17">
        <v>70.11</v>
      </c>
      <c r="S144">
        <v>150</v>
      </c>
      <c r="T144" s="17">
        <v>13.7733333333333</v>
      </c>
      <c r="U144">
        <v>14</v>
      </c>
      <c r="V144">
        <v>150</v>
      </c>
      <c r="W144" s="17">
        <v>80.644813333333303</v>
      </c>
      <c r="X144" s="17">
        <v>90</v>
      </c>
      <c r="Y144">
        <v>150</v>
      </c>
      <c r="Z144" s="17">
        <v>7.3466666666666596</v>
      </c>
      <c r="AA144" s="17">
        <v>8</v>
      </c>
      <c r="AB144">
        <v>150</v>
      </c>
      <c r="AC144" s="17">
        <v>85.812346666666599</v>
      </c>
      <c r="AD144" s="17">
        <v>100</v>
      </c>
    </row>
    <row r="145" spans="1:30" x14ac:dyDescent="0.3">
      <c r="A145" t="str">
        <f t="shared" si="3"/>
        <v>doc_exp_termos, query_exp_2_MINILM, bm25_MINILM</v>
      </c>
      <c r="B145" t="s">
        <v>298</v>
      </c>
      <c r="C145" t="s">
        <v>295</v>
      </c>
      <c r="D145" t="s">
        <v>304</v>
      </c>
      <c r="E145">
        <v>2</v>
      </c>
      <c r="F145" t="s">
        <v>305</v>
      </c>
      <c r="G145">
        <v>150</v>
      </c>
      <c r="H145" s="17">
        <v>52.599133333333299</v>
      </c>
      <c r="I145" s="17">
        <v>60.18</v>
      </c>
      <c r="J145">
        <v>150</v>
      </c>
      <c r="K145" s="17">
        <v>49.069866666666599</v>
      </c>
      <c r="L145" s="17">
        <v>54.564999999999998</v>
      </c>
      <c r="M145">
        <v>150</v>
      </c>
      <c r="N145" s="17">
        <v>51.631333333333302</v>
      </c>
      <c r="O145" s="17">
        <v>57.314999999999998</v>
      </c>
      <c r="P145">
        <v>150</v>
      </c>
      <c r="Q145" s="17">
        <v>54.485533333333301</v>
      </c>
      <c r="R145" s="17">
        <v>59.484999999999999</v>
      </c>
      <c r="S145">
        <v>150</v>
      </c>
      <c r="T145" s="17">
        <v>13.0133333333333</v>
      </c>
      <c r="U145">
        <v>14</v>
      </c>
      <c r="V145">
        <v>150</v>
      </c>
      <c r="W145" s="17">
        <v>75.206919999999997</v>
      </c>
      <c r="X145" s="17">
        <v>80</v>
      </c>
      <c r="Y145">
        <v>150</v>
      </c>
      <c r="Z145" s="17">
        <v>7.36</v>
      </c>
      <c r="AA145" s="17">
        <v>8</v>
      </c>
      <c r="AB145">
        <v>150</v>
      </c>
      <c r="AC145" s="17">
        <v>85.084013333333303</v>
      </c>
      <c r="AD145" s="17">
        <v>90</v>
      </c>
    </row>
    <row r="146" spans="1:30" x14ac:dyDescent="0.3">
      <c r="A146" t="str">
        <f t="shared" si="3"/>
        <v>doc_exp_termos, bm25</v>
      </c>
      <c r="B146" t="s">
        <v>298</v>
      </c>
      <c r="C146" t="s">
        <v>295</v>
      </c>
      <c r="D146" t="s">
        <v>296</v>
      </c>
      <c r="E146">
        <v>0</v>
      </c>
      <c r="F146" t="s">
        <v>296</v>
      </c>
      <c r="G146">
        <v>150</v>
      </c>
      <c r="H146" s="17">
        <v>59.010800000000003</v>
      </c>
      <c r="I146" s="17">
        <v>63.604999999999997</v>
      </c>
      <c r="J146">
        <v>150</v>
      </c>
      <c r="K146" s="17">
        <v>55.707066666666599</v>
      </c>
      <c r="L146" s="17">
        <v>60.31</v>
      </c>
      <c r="M146">
        <v>150</v>
      </c>
      <c r="N146" s="17">
        <v>58.925466666666601</v>
      </c>
      <c r="O146" s="17">
        <v>63.835000000000001</v>
      </c>
      <c r="P146">
        <v>150</v>
      </c>
      <c r="Q146" s="17">
        <v>61.785333333333298</v>
      </c>
      <c r="R146" s="17">
        <v>65.259999999999906</v>
      </c>
      <c r="S146">
        <v>150</v>
      </c>
      <c r="T146" s="17">
        <v>13.533333333333299</v>
      </c>
      <c r="U146">
        <v>15</v>
      </c>
      <c r="V146">
        <v>150</v>
      </c>
      <c r="W146" s="17">
        <v>79.386579999999995</v>
      </c>
      <c r="X146" s="17">
        <v>90</v>
      </c>
      <c r="Y146">
        <v>150</v>
      </c>
      <c r="Z146" s="17">
        <v>7.3733333333333304</v>
      </c>
      <c r="AA146" s="17">
        <v>8</v>
      </c>
      <c r="AB146">
        <v>150</v>
      </c>
      <c r="AC146" s="17">
        <v>85.738386666666599</v>
      </c>
      <c r="AD146" s="17">
        <v>100</v>
      </c>
    </row>
    <row r="147" spans="1:30" x14ac:dyDescent="0.3">
      <c r="A147" t="str">
        <f t="shared" si="3"/>
        <v>doc_exp_termos_synonym, bm25</v>
      </c>
      <c r="B147" t="s">
        <v>297</v>
      </c>
      <c r="C147" t="s">
        <v>295</v>
      </c>
      <c r="D147" t="s">
        <v>296</v>
      </c>
      <c r="E147">
        <v>0</v>
      </c>
      <c r="F147" t="s">
        <v>296</v>
      </c>
      <c r="G147">
        <v>150</v>
      </c>
      <c r="H147" s="17">
        <v>58.332266666666598</v>
      </c>
      <c r="I147" s="17">
        <v>64.324999999999903</v>
      </c>
      <c r="J147">
        <v>150</v>
      </c>
      <c r="K147" s="17">
        <v>55.238666666666603</v>
      </c>
      <c r="L147" s="17">
        <v>62.414999999999999</v>
      </c>
      <c r="M147">
        <v>150</v>
      </c>
      <c r="N147" s="17">
        <v>57.717133333333301</v>
      </c>
      <c r="O147" s="17">
        <v>63.62</v>
      </c>
      <c r="P147">
        <v>150</v>
      </c>
      <c r="Q147" s="17">
        <v>60.345133333333301</v>
      </c>
      <c r="R147" s="17">
        <v>65.415000000000006</v>
      </c>
      <c r="S147">
        <v>150</v>
      </c>
      <c r="T147" s="17">
        <v>13.533333333333299</v>
      </c>
      <c r="U147">
        <v>16</v>
      </c>
      <c r="V147">
        <v>150</v>
      </c>
      <c r="W147" s="17">
        <v>79.136426666666594</v>
      </c>
      <c r="X147" s="17">
        <v>88.888999999999996</v>
      </c>
      <c r="Y147">
        <v>150</v>
      </c>
      <c r="Z147" s="17">
        <v>7.3733333333333304</v>
      </c>
      <c r="AA147" s="17">
        <v>8</v>
      </c>
      <c r="AB147">
        <v>150</v>
      </c>
      <c r="AC147" s="17">
        <v>85.822800000000001</v>
      </c>
      <c r="AD147" s="17">
        <v>90.909000000000006</v>
      </c>
    </row>
    <row r="148" spans="1:30" x14ac:dyDescent="0.3">
      <c r="A148" t="str">
        <f t="shared" si="3"/>
        <v>query_exp_5_PTT5, bm25_PTT5</v>
      </c>
      <c r="B148" t="s">
        <v>294</v>
      </c>
      <c r="C148" t="s">
        <v>295</v>
      </c>
      <c r="D148" t="s">
        <v>299</v>
      </c>
      <c r="E148">
        <v>5</v>
      </c>
      <c r="F148" t="s">
        <v>300</v>
      </c>
      <c r="G148">
        <v>150</v>
      </c>
      <c r="H148" s="17">
        <v>64.524266666666605</v>
      </c>
      <c r="I148" s="17">
        <v>71.055000000000007</v>
      </c>
      <c r="J148">
        <v>150</v>
      </c>
      <c r="K148" s="17">
        <v>59.709533333333297</v>
      </c>
      <c r="L148" s="17">
        <v>66.414999999999907</v>
      </c>
      <c r="M148">
        <v>150</v>
      </c>
      <c r="N148" s="17">
        <v>63.187866666666601</v>
      </c>
      <c r="O148" s="17">
        <v>67.5</v>
      </c>
      <c r="P148">
        <v>150</v>
      </c>
      <c r="Q148" s="17">
        <v>65.416733333333298</v>
      </c>
      <c r="R148" s="17">
        <v>71.19</v>
      </c>
      <c r="S148">
        <v>150</v>
      </c>
      <c r="T148" s="17">
        <v>13.906666666666601</v>
      </c>
      <c r="U148">
        <v>16</v>
      </c>
      <c r="V148">
        <v>150</v>
      </c>
      <c r="W148" s="17">
        <v>81.114906666666599</v>
      </c>
      <c r="X148" s="17">
        <v>90</v>
      </c>
      <c r="Y148">
        <v>150</v>
      </c>
      <c r="Z148" s="17">
        <v>7.38</v>
      </c>
      <c r="AA148" s="17">
        <v>8</v>
      </c>
      <c r="AB148">
        <v>150</v>
      </c>
      <c r="AC148" s="17">
        <v>86.028566666666606</v>
      </c>
      <c r="AD148" s="17">
        <v>100</v>
      </c>
    </row>
    <row r="149" spans="1:30" x14ac:dyDescent="0.3">
      <c r="A149" t="str">
        <f t="shared" si="3"/>
        <v>query_exp_1_PTT5, bm25_PTT5</v>
      </c>
      <c r="B149" t="s">
        <v>303</v>
      </c>
      <c r="C149" t="s">
        <v>295</v>
      </c>
      <c r="D149" t="s">
        <v>299</v>
      </c>
      <c r="E149">
        <v>1</v>
      </c>
      <c r="F149" t="s">
        <v>300</v>
      </c>
      <c r="G149">
        <v>150</v>
      </c>
      <c r="H149" s="17">
        <v>54.2736666666666</v>
      </c>
      <c r="I149" s="17">
        <v>57.774999999999999</v>
      </c>
      <c r="J149">
        <v>150</v>
      </c>
      <c r="K149" s="17">
        <v>52.170933333333302</v>
      </c>
      <c r="L149" s="17">
        <v>55.314999999999998</v>
      </c>
      <c r="M149">
        <v>150</v>
      </c>
      <c r="N149" s="17">
        <v>54.973666666666603</v>
      </c>
      <c r="O149" s="17">
        <v>58.914999999999999</v>
      </c>
      <c r="P149">
        <v>150</v>
      </c>
      <c r="Q149" s="17">
        <v>57.809399999999997</v>
      </c>
      <c r="R149" s="17">
        <v>59.95</v>
      </c>
      <c r="S149">
        <v>150</v>
      </c>
      <c r="T149" s="17">
        <v>13.4266666666666</v>
      </c>
      <c r="U149">
        <v>14</v>
      </c>
      <c r="V149">
        <v>150</v>
      </c>
      <c r="W149" s="17">
        <v>79.138786666666604</v>
      </c>
      <c r="X149" s="17">
        <v>89.444500000000005</v>
      </c>
      <c r="Y149">
        <v>150</v>
      </c>
      <c r="Z149" s="17">
        <v>7.4</v>
      </c>
      <c r="AA149" s="17">
        <v>8</v>
      </c>
      <c r="AB149">
        <v>150</v>
      </c>
      <c r="AC149" s="17">
        <v>85.978880000000004</v>
      </c>
      <c r="AD149" s="17">
        <v>100</v>
      </c>
    </row>
    <row r="150" spans="1:30" x14ac:dyDescent="0.3">
      <c r="A150" t="str">
        <f t="shared" si="3"/>
        <v>doc_exp_termos, bm25_MINILM</v>
      </c>
      <c r="B150" t="s">
        <v>298</v>
      </c>
      <c r="C150" t="s">
        <v>295</v>
      </c>
      <c r="D150" t="s">
        <v>304</v>
      </c>
      <c r="E150">
        <v>0</v>
      </c>
      <c r="F150" t="s">
        <v>296</v>
      </c>
      <c r="G150">
        <v>150</v>
      </c>
      <c r="H150" s="17">
        <v>51.6556</v>
      </c>
      <c r="I150" s="17">
        <v>55.31</v>
      </c>
      <c r="J150">
        <v>150</v>
      </c>
      <c r="K150" s="17">
        <v>49.245933333333298</v>
      </c>
      <c r="L150" s="17">
        <v>54.334999999999901</v>
      </c>
      <c r="M150">
        <v>150</v>
      </c>
      <c r="N150" s="17">
        <v>51.4260666666666</v>
      </c>
      <c r="O150" s="17">
        <v>54.34</v>
      </c>
      <c r="P150">
        <v>150</v>
      </c>
      <c r="Q150" s="17">
        <v>54.308866666666603</v>
      </c>
      <c r="R150" s="17">
        <v>58.2</v>
      </c>
      <c r="S150">
        <v>150</v>
      </c>
      <c r="T150" s="17">
        <v>13.213333333333299</v>
      </c>
      <c r="U150">
        <v>14</v>
      </c>
      <c r="V150">
        <v>150</v>
      </c>
      <c r="W150" s="17">
        <v>76.211680000000001</v>
      </c>
      <c r="X150" s="17">
        <v>80</v>
      </c>
      <c r="Y150">
        <v>150</v>
      </c>
      <c r="Z150" s="17">
        <v>7.4066666666666601</v>
      </c>
      <c r="AA150" s="17">
        <v>8</v>
      </c>
      <c r="AB150">
        <v>150</v>
      </c>
      <c r="AC150" s="17">
        <v>85.774453333333298</v>
      </c>
      <c r="AD150" s="17">
        <v>90.909000000000006</v>
      </c>
    </row>
    <row r="151" spans="1:30" x14ac:dyDescent="0.3">
      <c r="A151" t="str">
        <f t="shared" si="3"/>
        <v>doc_exp_termos_synonym, query_exp_1_PTT5, bm25_PTT5</v>
      </c>
      <c r="B151" t="s">
        <v>297</v>
      </c>
      <c r="C151" t="s">
        <v>295</v>
      </c>
      <c r="D151" t="s">
        <v>299</v>
      </c>
      <c r="E151">
        <v>1</v>
      </c>
      <c r="F151" t="s">
        <v>300</v>
      </c>
      <c r="G151">
        <v>150</v>
      </c>
      <c r="H151" s="17">
        <v>55.302599999999998</v>
      </c>
      <c r="I151" s="17">
        <v>61.604999999999997</v>
      </c>
      <c r="J151">
        <v>150</v>
      </c>
      <c r="K151" s="17">
        <v>52.403399999999998</v>
      </c>
      <c r="L151" s="17">
        <v>56.25</v>
      </c>
      <c r="M151">
        <v>150</v>
      </c>
      <c r="N151" s="17">
        <v>56.075800000000001</v>
      </c>
      <c r="O151" s="17">
        <v>60.8</v>
      </c>
      <c r="P151">
        <v>150</v>
      </c>
      <c r="Q151" s="17">
        <v>58.833266666666603</v>
      </c>
      <c r="R151" s="17">
        <v>63.134999999999998</v>
      </c>
      <c r="S151">
        <v>150</v>
      </c>
      <c r="T151" s="17">
        <v>13.4</v>
      </c>
      <c r="U151">
        <v>14</v>
      </c>
      <c r="V151">
        <v>150</v>
      </c>
      <c r="W151" s="17">
        <v>78.6321333333333</v>
      </c>
      <c r="X151" s="17">
        <v>90</v>
      </c>
      <c r="Y151">
        <v>150</v>
      </c>
      <c r="Z151" s="17">
        <v>7.4066666666666601</v>
      </c>
      <c r="AA151" s="17">
        <v>8</v>
      </c>
      <c r="AB151">
        <v>150</v>
      </c>
      <c r="AC151" s="17">
        <v>86.542226666666593</v>
      </c>
      <c r="AD151" s="17">
        <v>100</v>
      </c>
    </row>
    <row r="152" spans="1:30" x14ac:dyDescent="0.3">
      <c r="A152" t="str">
        <f t="shared" si="3"/>
        <v>query_exp_3_PTT5, bm25_PTT5</v>
      </c>
      <c r="B152" t="s">
        <v>294</v>
      </c>
      <c r="C152" t="s">
        <v>295</v>
      </c>
      <c r="D152" t="s">
        <v>299</v>
      </c>
      <c r="E152">
        <v>3</v>
      </c>
      <c r="F152" t="s">
        <v>300</v>
      </c>
      <c r="G152">
        <v>150</v>
      </c>
      <c r="H152" s="17">
        <v>65.3712666666666</v>
      </c>
      <c r="I152" s="17">
        <v>70.98</v>
      </c>
      <c r="J152">
        <v>150</v>
      </c>
      <c r="K152" s="17">
        <v>60.989333333333299</v>
      </c>
      <c r="L152" s="17">
        <v>66.400000000000006</v>
      </c>
      <c r="M152">
        <v>150</v>
      </c>
      <c r="N152" s="17">
        <v>63.593733333333297</v>
      </c>
      <c r="O152" s="17">
        <v>67.754999999999995</v>
      </c>
      <c r="P152">
        <v>150</v>
      </c>
      <c r="Q152" s="17">
        <v>66.498199999999997</v>
      </c>
      <c r="R152" s="17">
        <v>70.459999999999994</v>
      </c>
      <c r="S152">
        <v>150</v>
      </c>
      <c r="T152" s="17">
        <v>14.0266666666666</v>
      </c>
      <c r="U152">
        <v>16</v>
      </c>
      <c r="V152">
        <v>150</v>
      </c>
      <c r="W152" s="17">
        <v>82.524119999999996</v>
      </c>
      <c r="X152" s="17">
        <v>90</v>
      </c>
      <c r="Y152">
        <v>150</v>
      </c>
      <c r="Z152" s="17">
        <v>7.4133333333333304</v>
      </c>
      <c r="AA152" s="17">
        <v>8</v>
      </c>
      <c r="AB152">
        <v>150</v>
      </c>
      <c r="AC152" s="17">
        <v>86.678953333333297</v>
      </c>
      <c r="AD152" s="17">
        <v>100</v>
      </c>
    </row>
    <row r="153" spans="1:30" x14ac:dyDescent="0.3">
      <c r="A153" t="str">
        <f t="shared" si="3"/>
        <v>query_exp_4_PTT5, bm25_PTT5</v>
      </c>
      <c r="B153" t="s">
        <v>294</v>
      </c>
      <c r="C153" t="s">
        <v>295</v>
      </c>
      <c r="D153" t="s">
        <v>299</v>
      </c>
      <c r="E153">
        <v>4</v>
      </c>
      <c r="F153" t="s">
        <v>300</v>
      </c>
      <c r="G153">
        <v>150</v>
      </c>
      <c r="H153" s="17">
        <v>65.202133333333293</v>
      </c>
      <c r="I153" s="17">
        <v>71.06</v>
      </c>
      <c r="J153">
        <v>150</v>
      </c>
      <c r="K153" s="17">
        <v>60.844000000000001</v>
      </c>
      <c r="L153" s="17">
        <v>66.525000000000006</v>
      </c>
      <c r="M153">
        <v>150</v>
      </c>
      <c r="N153" s="17">
        <v>63.562866666666601</v>
      </c>
      <c r="O153" s="17">
        <v>66.12</v>
      </c>
      <c r="P153">
        <v>150</v>
      </c>
      <c r="Q153" s="17">
        <v>65.845533333333293</v>
      </c>
      <c r="R153" s="17">
        <v>69.914999999999907</v>
      </c>
      <c r="S153">
        <v>150</v>
      </c>
      <c r="T153" s="17">
        <v>14.1066666666666</v>
      </c>
      <c r="U153">
        <v>16</v>
      </c>
      <c r="V153">
        <v>150</v>
      </c>
      <c r="W153" s="17">
        <v>82.389286666666607</v>
      </c>
      <c r="X153" s="17">
        <v>90</v>
      </c>
      <c r="Y153">
        <v>150</v>
      </c>
      <c r="Z153" s="17">
        <v>7.4533333333333296</v>
      </c>
      <c r="AA153" s="17">
        <v>8</v>
      </c>
      <c r="AB153">
        <v>150</v>
      </c>
      <c r="AC153" s="17">
        <v>86.504386666666605</v>
      </c>
      <c r="AD153" s="17">
        <v>100</v>
      </c>
    </row>
    <row r="154" spans="1:30" x14ac:dyDescent="0.3">
      <c r="A154" t="str">
        <f t="shared" si="3"/>
        <v>query_exp_2_PTT5, bm25_PTT5</v>
      </c>
      <c r="B154" t="s">
        <v>294</v>
      </c>
      <c r="C154" t="s">
        <v>295</v>
      </c>
      <c r="D154" t="s">
        <v>299</v>
      </c>
      <c r="E154">
        <v>2</v>
      </c>
      <c r="F154" t="s">
        <v>300</v>
      </c>
      <c r="G154">
        <v>150</v>
      </c>
      <c r="H154" s="17">
        <v>66.236066666666602</v>
      </c>
      <c r="I154" s="17">
        <v>72.27</v>
      </c>
      <c r="J154">
        <v>150</v>
      </c>
      <c r="K154" s="17">
        <v>60.850133333333297</v>
      </c>
      <c r="L154" s="17">
        <v>65.94</v>
      </c>
      <c r="M154">
        <v>150</v>
      </c>
      <c r="N154" s="17">
        <v>64.203133333333298</v>
      </c>
      <c r="O154" s="17">
        <v>68.239999999999995</v>
      </c>
      <c r="P154">
        <v>150</v>
      </c>
      <c r="Q154" s="17">
        <v>67.210933333333301</v>
      </c>
      <c r="R154" s="17">
        <v>71.61</v>
      </c>
      <c r="S154">
        <v>150</v>
      </c>
      <c r="T154" s="17">
        <v>14.146666666666601</v>
      </c>
      <c r="U154">
        <v>16</v>
      </c>
      <c r="V154">
        <v>150</v>
      </c>
      <c r="W154" s="17">
        <v>83.069019999999995</v>
      </c>
      <c r="X154" s="17">
        <v>90.454499999999996</v>
      </c>
      <c r="Y154">
        <v>150</v>
      </c>
      <c r="Z154" s="17">
        <v>7.4533333333333296</v>
      </c>
      <c r="AA154" s="17">
        <v>8</v>
      </c>
      <c r="AB154">
        <v>150</v>
      </c>
      <c r="AC154" s="17">
        <v>87.206853333333299</v>
      </c>
      <c r="AD154" s="17">
        <v>100</v>
      </c>
    </row>
    <row r="155" spans="1:30" x14ac:dyDescent="0.3">
      <c r="A155" t="str">
        <f t="shared" si="3"/>
        <v>doc_exp_termos, query_exp_4_PTT5, bm25_PTT5</v>
      </c>
      <c r="B155" t="s">
        <v>298</v>
      </c>
      <c r="C155" t="s">
        <v>295</v>
      </c>
      <c r="D155" t="s">
        <v>299</v>
      </c>
      <c r="E155">
        <v>4</v>
      </c>
      <c r="F155" t="s">
        <v>300</v>
      </c>
      <c r="G155">
        <v>150</v>
      </c>
      <c r="H155" s="17">
        <v>62.199066666666603</v>
      </c>
      <c r="I155" s="17">
        <v>65.73</v>
      </c>
      <c r="J155">
        <v>150</v>
      </c>
      <c r="K155" s="17">
        <v>57.418333333333301</v>
      </c>
      <c r="L155" s="17">
        <v>62.519999999999897</v>
      </c>
      <c r="M155">
        <v>150</v>
      </c>
      <c r="N155" s="17">
        <v>60.698799999999999</v>
      </c>
      <c r="O155" s="17">
        <v>65.979999999999905</v>
      </c>
      <c r="P155">
        <v>150</v>
      </c>
      <c r="Q155" s="17">
        <v>63.835866666666597</v>
      </c>
      <c r="R155" s="17">
        <v>69.424999999999997</v>
      </c>
      <c r="S155">
        <v>150</v>
      </c>
      <c r="T155" s="17">
        <v>14</v>
      </c>
      <c r="U155">
        <v>16</v>
      </c>
      <c r="V155">
        <v>150</v>
      </c>
      <c r="W155" s="17">
        <v>82.449519999999893</v>
      </c>
      <c r="X155" s="17">
        <v>90.909000000000006</v>
      </c>
      <c r="Y155">
        <v>150</v>
      </c>
      <c r="Z155" s="17">
        <v>7.4733333333333301</v>
      </c>
      <c r="AA155" s="17">
        <v>8</v>
      </c>
      <c r="AB155">
        <v>150</v>
      </c>
      <c r="AC155" s="17">
        <v>87.639739999999904</v>
      </c>
      <c r="AD155" s="17">
        <v>100</v>
      </c>
    </row>
    <row r="156" spans="1:30" x14ac:dyDescent="0.3">
      <c r="A156" t="str">
        <f t="shared" si="3"/>
        <v>doc_exp_termos_synonym_related, bm25_PTT5</v>
      </c>
      <c r="B156" t="s">
        <v>306</v>
      </c>
      <c r="C156" t="s">
        <v>295</v>
      </c>
      <c r="D156" t="s">
        <v>299</v>
      </c>
      <c r="E156">
        <v>0</v>
      </c>
      <c r="F156" t="s">
        <v>296</v>
      </c>
      <c r="G156">
        <v>150</v>
      </c>
      <c r="H156" s="17">
        <v>56.631133333333302</v>
      </c>
      <c r="I156" s="17">
        <v>60.344999999999999</v>
      </c>
      <c r="J156">
        <v>150</v>
      </c>
      <c r="K156" s="17">
        <v>53.606666666666598</v>
      </c>
      <c r="L156" s="17">
        <v>55.435000000000002</v>
      </c>
      <c r="M156">
        <v>150</v>
      </c>
      <c r="N156" s="17">
        <v>57.139733333333297</v>
      </c>
      <c r="O156" s="17">
        <v>60.35</v>
      </c>
      <c r="P156">
        <v>150</v>
      </c>
      <c r="Q156" s="17">
        <v>60.796199999999999</v>
      </c>
      <c r="R156" s="17">
        <v>63.89</v>
      </c>
      <c r="S156">
        <v>150</v>
      </c>
      <c r="T156" s="17">
        <v>13.76</v>
      </c>
      <c r="U156">
        <v>14</v>
      </c>
      <c r="V156">
        <v>150</v>
      </c>
      <c r="W156" s="17">
        <v>80.440586666666604</v>
      </c>
      <c r="X156" s="17">
        <v>89.444500000000005</v>
      </c>
      <c r="Y156">
        <v>150</v>
      </c>
      <c r="Z156" s="17">
        <v>7.4866666666666601</v>
      </c>
      <c r="AA156" s="17">
        <v>8</v>
      </c>
      <c r="AB156">
        <v>150</v>
      </c>
      <c r="AC156" s="17">
        <v>87.461253333333303</v>
      </c>
      <c r="AD156" s="17">
        <v>100</v>
      </c>
    </row>
    <row r="157" spans="1:30" x14ac:dyDescent="0.3">
      <c r="A157" t="str">
        <f t="shared" si="3"/>
        <v>doc_exp_termos, query_exp_5_PTT5, bm25_PTT5</v>
      </c>
      <c r="B157" t="s">
        <v>298</v>
      </c>
      <c r="C157" t="s">
        <v>295</v>
      </c>
      <c r="D157" t="s">
        <v>299</v>
      </c>
      <c r="E157">
        <v>5</v>
      </c>
      <c r="F157" t="s">
        <v>300</v>
      </c>
      <c r="G157">
        <v>150</v>
      </c>
      <c r="H157" s="17">
        <v>60.482866666666602</v>
      </c>
      <c r="I157" s="17">
        <v>65.73</v>
      </c>
      <c r="J157">
        <v>150</v>
      </c>
      <c r="K157" s="17">
        <v>56.304799999999901</v>
      </c>
      <c r="L157" s="17">
        <v>62.239999999999903</v>
      </c>
      <c r="M157">
        <v>150</v>
      </c>
      <c r="N157" s="17">
        <v>59.128466666666597</v>
      </c>
      <c r="O157" s="17">
        <v>64.08</v>
      </c>
      <c r="P157">
        <v>150</v>
      </c>
      <c r="Q157" s="17">
        <v>62.349199999999897</v>
      </c>
      <c r="R157" s="17">
        <v>68.424999999999997</v>
      </c>
      <c r="S157">
        <v>150</v>
      </c>
      <c r="T157" s="17">
        <v>13.84</v>
      </c>
      <c r="U157">
        <v>16</v>
      </c>
      <c r="V157">
        <v>150</v>
      </c>
      <c r="W157" s="17">
        <v>81.339453333333296</v>
      </c>
      <c r="X157" s="17">
        <v>90</v>
      </c>
      <c r="Y157">
        <v>150</v>
      </c>
      <c r="Z157" s="17">
        <v>7.4933333333333296</v>
      </c>
      <c r="AA157" s="17">
        <v>8</v>
      </c>
      <c r="AB157">
        <v>150</v>
      </c>
      <c r="AC157" s="17">
        <v>87.928953333333297</v>
      </c>
      <c r="AD157" s="17">
        <v>100</v>
      </c>
    </row>
    <row r="158" spans="1:30" x14ac:dyDescent="0.3">
      <c r="A158" t="str">
        <f t="shared" si="3"/>
        <v>doc_exp_termos, query_exp_6_PTT5, bm25_PTT5</v>
      </c>
      <c r="B158" t="s">
        <v>298</v>
      </c>
      <c r="C158" t="s">
        <v>295</v>
      </c>
      <c r="D158" t="s">
        <v>299</v>
      </c>
      <c r="E158">
        <v>6</v>
      </c>
      <c r="F158" t="s">
        <v>300</v>
      </c>
      <c r="G158">
        <v>150</v>
      </c>
      <c r="H158" s="17">
        <v>60.525866666666602</v>
      </c>
      <c r="I158" s="17">
        <v>65.905000000000001</v>
      </c>
      <c r="J158">
        <v>150</v>
      </c>
      <c r="K158" s="17">
        <v>56.450666666666599</v>
      </c>
      <c r="L158" s="17">
        <v>61.83</v>
      </c>
      <c r="M158">
        <v>150</v>
      </c>
      <c r="N158" s="17">
        <v>59.3588666666666</v>
      </c>
      <c r="O158" s="17">
        <v>63.994999999999997</v>
      </c>
      <c r="P158">
        <v>150</v>
      </c>
      <c r="Q158" s="17">
        <v>62.437199999999997</v>
      </c>
      <c r="R158" s="17">
        <v>68.23</v>
      </c>
      <c r="S158">
        <v>150</v>
      </c>
      <c r="T158" s="17">
        <v>13.96</v>
      </c>
      <c r="U158">
        <v>16</v>
      </c>
      <c r="V158">
        <v>150</v>
      </c>
      <c r="W158" s="17">
        <v>82.036886666666604</v>
      </c>
      <c r="X158" s="17">
        <v>90</v>
      </c>
      <c r="Y158">
        <v>150</v>
      </c>
      <c r="Z158" s="17">
        <v>7.5066666666666597</v>
      </c>
      <c r="AA158" s="17">
        <v>8</v>
      </c>
      <c r="AB158">
        <v>150</v>
      </c>
      <c r="AC158" s="17">
        <v>87.761613333333301</v>
      </c>
      <c r="AD158" s="17">
        <v>100</v>
      </c>
    </row>
    <row r="159" spans="1:30" x14ac:dyDescent="0.3">
      <c r="A159" t="str">
        <f t="shared" si="3"/>
        <v>doc_exp_termos, query_exp_8_PTT5, bm25_PTT5</v>
      </c>
      <c r="B159" t="s">
        <v>298</v>
      </c>
      <c r="C159" t="s">
        <v>295</v>
      </c>
      <c r="D159" t="s">
        <v>299</v>
      </c>
      <c r="E159">
        <v>8</v>
      </c>
      <c r="F159" t="s">
        <v>300</v>
      </c>
      <c r="G159">
        <v>150</v>
      </c>
      <c r="H159" s="17">
        <v>61.612866666666598</v>
      </c>
      <c r="I159" s="17">
        <v>66.125</v>
      </c>
      <c r="J159">
        <v>150</v>
      </c>
      <c r="K159" s="17">
        <v>57.228066666666599</v>
      </c>
      <c r="L159" s="17">
        <v>62.474999999999902</v>
      </c>
      <c r="M159">
        <v>150</v>
      </c>
      <c r="N159" s="17">
        <v>59.972866666666597</v>
      </c>
      <c r="O159" s="17">
        <v>65.63</v>
      </c>
      <c r="P159">
        <v>150</v>
      </c>
      <c r="Q159" s="17">
        <v>62.626333333333299</v>
      </c>
      <c r="R159" s="17">
        <v>67.38</v>
      </c>
      <c r="S159">
        <v>150</v>
      </c>
      <c r="T159" s="17">
        <v>13.973333333333301</v>
      </c>
      <c r="U159">
        <v>16</v>
      </c>
      <c r="V159">
        <v>150</v>
      </c>
      <c r="W159" s="17">
        <v>82.127960000000002</v>
      </c>
      <c r="X159" s="17">
        <v>90.454499999999996</v>
      </c>
      <c r="Y159">
        <v>150</v>
      </c>
      <c r="Z159" s="17">
        <v>7.5133333333333301</v>
      </c>
      <c r="AA159" s="17">
        <v>8</v>
      </c>
      <c r="AB159">
        <v>150</v>
      </c>
      <c r="AC159" s="17">
        <v>87.827280000000002</v>
      </c>
      <c r="AD159" s="17">
        <v>100</v>
      </c>
    </row>
    <row r="160" spans="1:30" x14ac:dyDescent="0.3">
      <c r="A160" t="str">
        <f t="shared" si="3"/>
        <v>doc_exp_termos, query_exp_7_PTT5, bm25_PTT5</v>
      </c>
      <c r="B160" t="s">
        <v>298</v>
      </c>
      <c r="C160" t="s">
        <v>295</v>
      </c>
      <c r="D160" t="s">
        <v>299</v>
      </c>
      <c r="E160">
        <v>7</v>
      </c>
      <c r="F160" t="s">
        <v>300</v>
      </c>
      <c r="G160">
        <v>150</v>
      </c>
      <c r="H160" s="17">
        <v>60.918866666666602</v>
      </c>
      <c r="I160" s="17">
        <v>66.08</v>
      </c>
      <c r="J160">
        <v>150</v>
      </c>
      <c r="K160" s="17">
        <v>56.815399999999997</v>
      </c>
      <c r="L160" s="17">
        <v>60.24</v>
      </c>
      <c r="M160">
        <v>150</v>
      </c>
      <c r="N160" s="17">
        <v>59.688466666666599</v>
      </c>
      <c r="O160" s="17">
        <v>64.45</v>
      </c>
      <c r="P160">
        <v>150</v>
      </c>
      <c r="Q160" s="17">
        <v>62.162999999999997</v>
      </c>
      <c r="R160" s="17">
        <v>67.22</v>
      </c>
      <c r="S160">
        <v>150</v>
      </c>
      <c r="T160" s="17">
        <v>13.893333333333301</v>
      </c>
      <c r="U160">
        <v>16</v>
      </c>
      <c r="V160">
        <v>150</v>
      </c>
      <c r="W160" s="17">
        <v>81.625320000000002</v>
      </c>
      <c r="X160" s="17">
        <v>90</v>
      </c>
      <c r="Y160">
        <v>150</v>
      </c>
      <c r="Z160" s="17">
        <v>7.5266666666666602</v>
      </c>
      <c r="AA160" s="17">
        <v>8</v>
      </c>
      <c r="AB160">
        <v>150</v>
      </c>
      <c r="AC160" s="17">
        <v>87.907740000000004</v>
      </c>
      <c r="AD160" s="17">
        <v>100</v>
      </c>
    </row>
    <row r="161" spans="1:30" x14ac:dyDescent="0.3">
      <c r="A161" t="str">
        <f t="shared" si="3"/>
        <v>doc_exp_termos, query_exp_9_PTT5, bm25_PTT5</v>
      </c>
      <c r="B161" t="s">
        <v>298</v>
      </c>
      <c r="C161" t="s">
        <v>295</v>
      </c>
      <c r="D161" t="s">
        <v>299</v>
      </c>
      <c r="E161">
        <v>9</v>
      </c>
      <c r="F161" t="s">
        <v>300</v>
      </c>
      <c r="G161">
        <v>150</v>
      </c>
      <c r="H161" s="17">
        <v>61.270399999999903</v>
      </c>
      <c r="I161" s="17">
        <v>66.125</v>
      </c>
      <c r="J161">
        <v>150</v>
      </c>
      <c r="K161" s="17">
        <v>56.758400000000002</v>
      </c>
      <c r="L161" s="17">
        <v>61.34</v>
      </c>
      <c r="M161">
        <v>150</v>
      </c>
      <c r="N161" s="17">
        <v>59.423266666666599</v>
      </c>
      <c r="O161" s="17">
        <v>65.63</v>
      </c>
      <c r="P161">
        <v>150</v>
      </c>
      <c r="Q161" s="17">
        <v>62.014933333333303</v>
      </c>
      <c r="R161" s="17">
        <v>67.754999999999995</v>
      </c>
      <c r="S161">
        <v>150</v>
      </c>
      <c r="T161" s="17">
        <v>14</v>
      </c>
      <c r="U161">
        <v>16</v>
      </c>
      <c r="V161">
        <v>150</v>
      </c>
      <c r="W161" s="17">
        <v>82.284826666666604</v>
      </c>
      <c r="X161" s="17">
        <v>90</v>
      </c>
      <c r="Y161">
        <v>150</v>
      </c>
      <c r="Z161" s="17">
        <v>7.5266666666666602</v>
      </c>
      <c r="AA161" s="17">
        <v>8</v>
      </c>
      <c r="AB161">
        <v>150</v>
      </c>
      <c r="AC161" s="17">
        <v>87.989226666666596</v>
      </c>
      <c r="AD161" s="17">
        <v>100</v>
      </c>
    </row>
    <row r="162" spans="1:30" x14ac:dyDescent="0.3">
      <c r="A162" t="str">
        <f t="shared" si="3"/>
        <v>doc_exp_termos, query_exp_3_PTT5, bm25_PTT5</v>
      </c>
      <c r="B162" t="s">
        <v>298</v>
      </c>
      <c r="C162" t="s">
        <v>295</v>
      </c>
      <c r="D162" t="s">
        <v>299</v>
      </c>
      <c r="E162">
        <v>3</v>
      </c>
      <c r="F162" t="s">
        <v>300</v>
      </c>
      <c r="G162">
        <v>150</v>
      </c>
      <c r="H162" s="17">
        <v>62.675466666666601</v>
      </c>
      <c r="I162" s="17">
        <v>68.754999999999995</v>
      </c>
      <c r="J162">
        <v>150</v>
      </c>
      <c r="K162" s="17">
        <v>57.796133333333302</v>
      </c>
      <c r="L162" s="17">
        <v>62.43</v>
      </c>
      <c r="M162">
        <v>150</v>
      </c>
      <c r="N162" s="17">
        <v>61.535399999999903</v>
      </c>
      <c r="O162" s="17">
        <v>66.094999999999999</v>
      </c>
      <c r="P162">
        <v>150</v>
      </c>
      <c r="Q162" s="17">
        <v>64.049533333333301</v>
      </c>
      <c r="R162" s="17">
        <v>69.459999999999994</v>
      </c>
      <c r="S162">
        <v>150</v>
      </c>
      <c r="T162" s="17">
        <v>14</v>
      </c>
      <c r="U162">
        <v>16</v>
      </c>
      <c r="V162">
        <v>150</v>
      </c>
      <c r="W162" s="17">
        <v>82.306073333333302</v>
      </c>
      <c r="X162" s="17">
        <v>90.909000000000006</v>
      </c>
      <c r="Y162">
        <v>150</v>
      </c>
      <c r="Z162" s="17">
        <v>7.5466666666666598</v>
      </c>
      <c r="AA162" s="17">
        <v>8</v>
      </c>
      <c r="AB162">
        <v>150</v>
      </c>
      <c r="AC162" s="17">
        <v>88.412513333333294</v>
      </c>
      <c r="AD162" s="17">
        <v>100</v>
      </c>
    </row>
    <row r="163" spans="1:30" x14ac:dyDescent="0.3">
      <c r="A163" t="str">
        <f t="shared" si="3"/>
        <v>doc_exp_termos, query_exp_10_PTT5, bm25_PTT5</v>
      </c>
      <c r="B163" t="s">
        <v>298</v>
      </c>
      <c r="C163" t="s">
        <v>295</v>
      </c>
      <c r="D163" t="s">
        <v>299</v>
      </c>
      <c r="E163">
        <v>10</v>
      </c>
      <c r="F163" t="s">
        <v>300</v>
      </c>
      <c r="G163">
        <v>150</v>
      </c>
      <c r="H163" s="17">
        <v>61.287866666666602</v>
      </c>
      <c r="I163" s="17">
        <v>66.08</v>
      </c>
      <c r="J163">
        <v>150</v>
      </c>
      <c r="K163" s="17">
        <v>56.703800000000001</v>
      </c>
      <c r="L163" s="17">
        <v>61.34</v>
      </c>
      <c r="M163">
        <v>150</v>
      </c>
      <c r="N163" s="17">
        <v>59.480600000000003</v>
      </c>
      <c r="O163" s="17">
        <v>65.63</v>
      </c>
      <c r="P163">
        <v>150</v>
      </c>
      <c r="Q163" s="17">
        <v>61.851933333333299</v>
      </c>
      <c r="R163" s="17">
        <v>67.534999999999997</v>
      </c>
      <c r="S163">
        <v>150</v>
      </c>
      <c r="T163" s="17">
        <v>13.986666666666601</v>
      </c>
      <c r="U163">
        <v>16</v>
      </c>
      <c r="V163">
        <v>150</v>
      </c>
      <c r="W163" s="17">
        <v>82.224220000000003</v>
      </c>
      <c r="X163" s="17">
        <v>90.454499999999996</v>
      </c>
      <c r="Y163">
        <v>150</v>
      </c>
      <c r="Z163" s="17">
        <v>7.5466666666666598</v>
      </c>
      <c r="AA163" s="17">
        <v>8</v>
      </c>
      <c r="AB163">
        <v>150</v>
      </c>
      <c r="AC163" s="17">
        <v>88.183666666666596</v>
      </c>
      <c r="AD163" s="17">
        <v>100</v>
      </c>
    </row>
    <row r="164" spans="1:30" x14ac:dyDescent="0.3">
      <c r="A164" t="str">
        <f t="shared" si="3"/>
        <v>bm25_PTT5</v>
      </c>
      <c r="B164" t="s">
        <v>303</v>
      </c>
      <c r="C164" t="s">
        <v>295</v>
      </c>
      <c r="D164" t="s">
        <v>299</v>
      </c>
      <c r="E164">
        <v>0</v>
      </c>
      <c r="F164" t="s">
        <v>296</v>
      </c>
      <c r="G164">
        <v>150</v>
      </c>
      <c r="H164" s="17">
        <v>60.798000000000002</v>
      </c>
      <c r="I164" s="17">
        <v>64.444999999999993</v>
      </c>
      <c r="J164">
        <v>150</v>
      </c>
      <c r="K164" s="17">
        <v>57.044466666666601</v>
      </c>
      <c r="L164" s="17">
        <v>60.97</v>
      </c>
      <c r="M164">
        <v>150</v>
      </c>
      <c r="N164" s="17">
        <v>60.2991999999999</v>
      </c>
      <c r="O164" s="17">
        <v>61.72</v>
      </c>
      <c r="P164">
        <v>150</v>
      </c>
      <c r="Q164" s="17">
        <v>63.202399999999997</v>
      </c>
      <c r="R164" s="17">
        <v>66.539999999999907</v>
      </c>
      <c r="S164">
        <v>150</v>
      </c>
      <c r="T164" s="17">
        <v>14.04</v>
      </c>
      <c r="U164">
        <v>16</v>
      </c>
      <c r="V164">
        <v>150</v>
      </c>
      <c r="W164" s="17">
        <v>82.020486666666599</v>
      </c>
      <c r="X164" s="17">
        <v>90</v>
      </c>
      <c r="Y164">
        <v>150</v>
      </c>
      <c r="Z164" s="17">
        <v>7.5466666666666598</v>
      </c>
      <c r="AA164" s="17">
        <v>8</v>
      </c>
      <c r="AB164">
        <v>150</v>
      </c>
      <c r="AC164" s="17">
        <v>87.965279999999893</v>
      </c>
      <c r="AD164" s="17">
        <v>100</v>
      </c>
    </row>
    <row r="165" spans="1:30" x14ac:dyDescent="0.3">
      <c r="A165" t="str">
        <f t="shared" si="3"/>
        <v>doc_exp_termos, query_exp_2_PTT5, bm25_PTT5</v>
      </c>
      <c r="B165" t="s">
        <v>298</v>
      </c>
      <c r="C165" t="s">
        <v>295</v>
      </c>
      <c r="D165" t="s">
        <v>299</v>
      </c>
      <c r="E165">
        <v>2</v>
      </c>
      <c r="F165" t="s">
        <v>300</v>
      </c>
      <c r="G165">
        <v>150</v>
      </c>
      <c r="H165" s="17">
        <v>63.585466666666598</v>
      </c>
      <c r="I165" s="17">
        <v>71.634999999999906</v>
      </c>
      <c r="J165">
        <v>150</v>
      </c>
      <c r="K165" s="17">
        <v>59.330800000000004</v>
      </c>
      <c r="L165" s="17">
        <v>64.17</v>
      </c>
      <c r="M165">
        <v>150</v>
      </c>
      <c r="N165" s="17">
        <v>62.211666666666602</v>
      </c>
      <c r="O165" s="17">
        <v>67.474999999999994</v>
      </c>
      <c r="P165">
        <v>150</v>
      </c>
      <c r="Q165" s="17">
        <v>64.875866666666596</v>
      </c>
      <c r="R165" s="17">
        <v>70.03</v>
      </c>
      <c r="S165">
        <v>150</v>
      </c>
      <c r="T165" s="17">
        <v>14.16</v>
      </c>
      <c r="U165">
        <v>16</v>
      </c>
      <c r="V165">
        <v>150</v>
      </c>
      <c r="W165" s="17">
        <v>83.395359999999997</v>
      </c>
      <c r="X165" s="17">
        <v>91.287999999999997</v>
      </c>
      <c r="Y165">
        <v>150</v>
      </c>
      <c r="Z165" s="17">
        <v>7.5666666666666602</v>
      </c>
      <c r="AA165" s="17">
        <v>8</v>
      </c>
      <c r="AB165">
        <v>150</v>
      </c>
      <c r="AC165" s="17">
        <v>88.727653333333294</v>
      </c>
      <c r="AD165" s="17">
        <v>100</v>
      </c>
    </row>
    <row r="166" spans="1:30" x14ac:dyDescent="0.3">
      <c r="A166" t="str">
        <f t="shared" si="3"/>
        <v>query_exp_1_PTT5, bm25_PTT5</v>
      </c>
      <c r="B166" t="s">
        <v>294</v>
      </c>
      <c r="C166" t="s">
        <v>295</v>
      </c>
      <c r="D166" t="s">
        <v>299</v>
      </c>
      <c r="E166">
        <v>1</v>
      </c>
      <c r="F166" t="s">
        <v>300</v>
      </c>
      <c r="G166">
        <v>150</v>
      </c>
      <c r="H166" s="17">
        <v>67.617066666666602</v>
      </c>
      <c r="I166" s="17">
        <v>72.27</v>
      </c>
      <c r="J166">
        <v>150</v>
      </c>
      <c r="K166" s="17">
        <v>62.691333333333297</v>
      </c>
      <c r="L166" s="17">
        <v>67.289999999999907</v>
      </c>
      <c r="M166">
        <v>150</v>
      </c>
      <c r="N166" s="17">
        <v>66.159733333333307</v>
      </c>
      <c r="O166" s="17">
        <v>71.3</v>
      </c>
      <c r="P166">
        <v>150</v>
      </c>
      <c r="Q166" s="17">
        <v>69.095266666666603</v>
      </c>
      <c r="R166" s="17">
        <v>73.984999999999999</v>
      </c>
      <c r="S166">
        <v>150</v>
      </c>
      <c r="T166" s="17">
        <v>14.4</v>
      </c>
      <c r="U166">
        <v>16</v>
      </c>
      <c r="V166">
        <v>150</v>
      </c>
      <c r="W166" s="17">
        <v>84.133953333333295</v>
      </c>
      <c r="X166" s="17">
        <v>90.909000000000006</v>
      </c>
      <c r="Y166">
        <v>150</v>
      </c>
      <c r="Z166" s="17">
        <v>7.58</v>
      </c>
      <c r="AA166" s="17">
        <v>8</v>
      </c>
      <c r="AB166">
        <v>150</v>
      </c>
      <c r="AC166" s="17">
        <v>88.212066666666601</v>
      </c>
      <c r="AD166" s="17">
        <v>100</v>
      </c>
    </row>
    <row r="167" spans="1:30" x14ac:dyDescent="0.3">
      <c r="A167" t="str">
        <f t="shared" si="3"/>
        <v>doc_exp_termos, query_exp_1_PTT5, bm25_PTT5</v>
      </c>
      <c r="B167" t="s">
        <v>298</v>
      </c>
      <c r="C167" t="s">
        <v>295</v>
      </c>
      <c r="D167" t="s">
        <v>299</v>
      </c>
      <c r="E167">
        <v>1</v>
      </c>
      <c r="F167" t="s">
        <v>300</v>
      </c>
      <c r="G167">
        <v>150</v>
      </c>
      <c r="H167" s="17">
        <v>63.984199999999902</v>
      </c>
      <c r="I167" s="17">
        <v>70.664999999999907</v>
      </c>
      <c r="J167">
        <v>150</v>
      </c>
      <c r="K167" s="17">
        <v>60.213133333333303</v>
      </c>
      <c r="L167" s="17">
        <v>65.155000000000001</v>
      </c>
      <c r="M167">
        <v>150</v>
      </c>
      <c r="N167" s="17">
        <v>63.685866666666598</v>
      </c>
      <c r="O167" s="17">
        <v>69.509999999999906</v>
      </c>
      <c r="P167">
        <v>150</v>
      </c>
      <c r="Q167" s="17">
        <v>66.139399999999995</v>
      </c>
      <c r="R167" s="17">
        <v>70.194999999999993</v>
      </c>
      <c r="S167">
        <v>150</v>
      </c>
      <c r="T167" s="17">
        <v>14.4133333333333</v>
      </c>
      <c r="U167">
        <v>16</v>
      </c>
      <c r="V167">
        <v>150</v>
      </c>
      <c r="W167" s="17">
        <v>84.239566666666605</v>
      </c>
      <c r="X167" s="17">
        <v>100</v>
      </c>
      <c r="Y167">
        <v>150</v>
      </c>
      <c r="Z167" s="17">
        <v>7.7533333333333303</v>
      </c>
      <c r="AA167" s="17">
        <v>8.5</v>
      </c>
      <c r="AB167">
        <v>150</v>
      </c>
      <c r="AC167" s="17">
        <v>90.146586666666593</v>
      </c>
      <c r="AD167" s="17">
        <v>100</v>
      </c>
    </row>
    <row r="168" spans="1:30" x14ac:dyDescent="0.3">
      <c r="A168" t="str">
        <f t="shared" si="3"/>
        <v>doc_exp_termos_synonym, bm25_PTT5</v>
      </c>
      <c r="B168" t="s">
        <v>297</v>
      </c>
      <c r="C168" t="s">
        <v>295</v>
      </c>
      <c r="D168" t="s">
        <v>299</v>
      </c>
      <c r="E168">
        <v>0</v>
      </c>
      <c r="F168" t="s">
        <v>296</v>
      </c>
      <c r="G168">
        <v>150</v>
      </c>
      <c r="H168" s="17">
        <v>61.501533333333299</v>
      </c>
      <c r="I168" s="17">
        <v>68.324999999999903</v>
      </c>
      <c r="J168">
        <v>150</v>
      </c>
      <c r="K168" s="17">
        <v>58.5591333333333</v>
      </c>
      <c r="L168" s="17">
        <v>61.17</v>
      </c>
      <c r="M168">
        <v>150</v>
      </c>
      <c r="N168" s="17">
        <v>61.426133333333297</v>
      </c>
      <c r="O168" s="17">
        <v>64.87</v>
      </c>
      <c r="P168">
        <v>150</v>
      </c>
      <c r="Q168" s="17">
        <v>64.6768</v>
      </c>
      <c r="R168" s="17">
        <v>68.5</v>
      </c>
      <c r="S168">
        <v>150</v>
      </c>
      <c r="T168" s="17">
        <v>14.6133333333333</v>
      </c>
      <c r="U168">
        <v>16</v>
      </c>
      <c r="V168">
        <v>150</v>
      </c>
      <c r="W168" s="17">
        <v>85.594920000000002</v>
      </c>
      <c r="X168" s="17">
        <v>100</v>
      </c>
      <c r="Y168">
        <v>150</v>
      </c>
      <c r="Z168" s="17">
        <v>7.78</v>
      </c>
      <c r="AA168" s="17">
        <v>9</v>
      </c>
      <c r="AB168">
        <v>150</v>
      </c>
      <c r="AC168" s="17">
        <v>90.704873333333296</v>
      </c>
      <c r="AD168" s="17">
        <v>100</v>
      </c>
    </row>
    <row r="169" spans="1:30" x14ac:dyDescent="0.3">
      <c r="A169" t="str">
        <f t="shared" si="3"/>
        <v>no_exp, bm25_PTT5</v>
      </c>
      <c r="B169" t="s">
        <v>294</v>
      </c>
      <c r="C169" t="s">
        <v>295</v>
      </c>
      <c r="D169" t="s">
        <v>299</v>
      </c>
      <c r="E169">
        <v>0</v>
      </c>
      <c r="F169" t="s">
        <v>296</v>
      </c>
      <c r="G169">
        <v>150</v>
      </c>
      <c r="H169" s="17">
        <v>71.635533333333299</v>
      </c>
      <c r="I169" s="17">
        <v>76.42</v>
      </c>
      <c r="J169">
        <v>150</v>
      </c>
      <c r="K169" s="17">
        <v>67.3772666666666</v>
      </c>
      <c r="L169" s="17">
        <v>71.825000000000003</v>
      </c>
      <c r="M169">
        <v>150</v>
      </c>
      <c r="N169" s="17">
        <v>70.425066666666595</v>
      </c>
      <c r="O169" s="17">
        <v>73.004999999999995</v>
      </c>
      <c r="P169">
        <v>150</v>
      </c>
      <c r="Q169" s="17">
        <v>73.012533333333295</v>
      </c>
      <c r="R169" s="17">
        <v>76.03</v>
      </c>
      <c r="S169">
        <v>150</v>
      </c>
      <c r="T169" s="17">
        <v>15.1733333333333</v>
      </c>
      <c r="U169">
        <v>16</v>
      </c>
      <c r="V169">
        <v>150</v>
      </c>
      <c r="W169" s="17">
        <v>88.377293333333299</v>
      </c>
      <c r="X169" s="17">
        <v>100</v>
      </c>
      <c r="Y169">
        <v>150</v>
      </c>
      <c r="Z169" s="17">
        <v>7.8333333333333304</v>
      </c>
      <c r="AA169" s="17">
        <v>9</v>
      </c>
      <c r="AB169">
        <v>150</v>
      </c>
      <c r="AC169" s="17">
        <v>91.107586666666606</v>
      </c>
      <c r="AD169" s="17">
        <v>100</v>
      </c>
    </row>
    <row r="170" spans="1:30" x14ac:dyDescent="0.3">
      <c r="A170" t="str">
        <f t="shared" si="3"/>
        <v>doc_exp_termos, bm25_PTT5</v>
      </c>
      <c r="B170" t="s">
        <v>298</v>
      </c>
      <c r="C170" t="s">
        <v>295</v>
      </c>
      <c r="D170" t="s">
        <v>299</v>
      </c>
      <c r="E170">
        <v>0</v>
      </c>
      <c r="F170" t="s">
        <v>296</v>
      </c>
      <c r="G170">
        <v>150</v>
      </c>
      <c r="H170" s="17">
        <v>67.473199999999906</v>
      </c>
      <c r="I170" s="17">
        <v>72.27</v>
      </c>
      <c r="J170">
        <v>150</v>
      </c>
      <c r="K170" s="17">
        <v>64.212133333333298</v>
      </c>
      <c r="L170" s="17">
        <v>67.805000000000007</v>
      </c>
      <c r="M170">
        <v>150</v>
      </c>
      <c r="N170" s="17">
        <v>67.683533333333301</v>
      </c>
      <c r="O170" s="17">
        <v>70.984999999999999</v>
      </c>
      <c r="P170">
        <v>150</v>
      </c>
      <c r="Q170" s="17">
        <v>70.265666666666604</v>
      </c>
      <c r="R170" s="17">
        <v>74.165000000000006</v>
      </c>
      <c r="S170">
        <v>150</v>
      </c>
      <c r="T170" s="17">
        <v>15.28</v>
      </c>
      <c r="U170">
        <v>16</v>
      </c>
      <c r="V170">
        <v>150</v>
      </c>
      <c r="W170" s="17">
        <v>88.869333333333302</v>
      </c>
      <c r="X170" s="17">
        <v>100</v>
      </c>
      <c r="Y170">
        <v>150</v>
      </c>
      <c r="Z170" s="17">
        <v>7.94</v>
      </c>
      <c r="AA170" s="17">
        <v>9</v>
      </c>
      <c r="AB170">
        <v>150</v>
      </c>
      <c r="AC170" s="17">
        <v>92.176366666666596</v>
      </c>
      <c r="AD170" s="17">
        <v>100</v>
      </c>
    </row>
  </sheetData>
  <sortState xmlns:xlrd2="http://schemas.microsoft.com/office/spreadsheetml/2017/richdata2" ref="A121:AD169">
    <sortCondition ref="Y121:Y169"/>
  </sortState>
  <conditionalFormatting sqref="H2:H28">
    <cfRule type="colorScale" priority="45">
      <colorScale>
        <cfvo type="min"/>
        <cfvo type="max"/>
        <color rgb="FFFFEF9C"/>
        <color rgb="FF63BE7B"/>
      </colorScale>
    </cfRule>
  </conditionalFormatting>
  <conditionalFormatting sqref="I2:I28">
    <cfRule type="colorScale" priority="44">
      <colorScale>
        <cfvo type="min"/>
        <cfvo type="max"/>
        <color rgb="FFFFEF9C"/>
        <color rgb="FF63BE7B"/>
      </colorScale>
    </cfRule>
  </conditionalFormatting>
  <conditionalFormatting sqref="K2:K28">
    <cfRule type="colorScale" priority="43">
      <colorScale>
        <cfvo type="min"/>
        <cfvo type="max"/>
        <color rgb="FFFFEF9C"/>
        <color rgb="FF63BE7B"/>
      </colorScale>
    </cfRule>
  </conditionalFormatting>
  <conditionalFormatting sqref="L2:L28">
    <cfRule type="colorScale" priority="42">
      <colorScale>
        <cfvo type="min"/>
        <cfvo type="max"/>
        <color rgb="FFFFEF9C"/>
        <color rgb="FF63BE7B"/>
      </colorScale>
    </cfRule>
  </conditionalFormatting>
  <conditionalFormatting sqref="N2:N28">
    <cfRule type="colorScale" priority="41">
      <colorScale>
        <cfvo type="min"/>
        <cfvo type="max"/>
        <color rgb="FFFFEF9C"/>
        <color rgb="FF63BE7B"/>
      </colorScale>
    </cfRule>
  </conditionalFormatting>
  <conditionalFormatting sqref="O2:O28">
    <cfRule type="colorScale" priority="40">
      <colorScale>
        <cfvo type="min"/>
        <cfvo type="max"/>
        <color rgb="FFFFEF9C"/>
        <color rgb="FF63BE7B"/>
      </colorScale>
    </cfRule>
  </conditionalFormatting>
  <conditionalFormatting sqref="Q2:Q28">
    <cfRule type="colorScale" priority="39">
      <colorScale>
        <cfvo type="min"/>
        <cfvo type="max"/>
        <color rgb="FFFFEF9C"/>
        <color rgb="FF63BE7B"/>
      </colorScale>
    </cfRule>
  </conditionalFormatting>
  <conditionalFormatting sqref="R2:R28">
    <cfRule type="colorScale" priority="38">
      <colorScale>
        <cfvo type="min"/>
        <cfvo type="max"/>
        <color rgb="FFFFEF9C"/>
        <color rgb="FF63BE7B"/>
      </colorScale>
    </cfRule>
  </conditionalFormatting>
  <conditionalFormatting sqref="T2:T28">
    <cfRule type="colorScale" priority="37">
      <colorScale>
        <cfvo type="min"/>
        <cfvo type="max"/>
        <color rgb="FFFFEF9C"/>
        <color rgb="FF63BE7B"/>
      </colorScale>
    </cfRule>
  </conditionalFormatting>
  <conditionalFormatting sqref="W2:W28">
    <cfRule type="colorScale" priority="36">
      <colorScale>
        <cfvo type="min"/>
        <cfvo type="max"/>
        <color rgb="FFFFEF9C"/>
        <color rgb="FF63BE7B"/>
      </colorScale>
    </cfRule>
  </conditionalFormatting>
  <conditionalFormatting sqref="X2:X28">
    <cfRule type="colorScale" priority="35">
      <colorScale>
        <cfvo type="min"/>
        <cfvo type="max"/>
        <color rgb="FFFFEF9C"/>
        <color rgb="FF63BE7B"/>
      </colorScale>
    </cfRule>
  </conditionalFormatting>
  <conditionalFormatting sqref="Z2:Z28">
    <cfRule type="colorScale" priority="34">
      <colorScale>
        <cfvo type="min"/>
        <cfvo type="max"/>
        <color rgb="FFFFEF9C"/>
        <color rgb="FF63BE7B"/>
      </colorScale>
    </cfRule>
  </conditionalFormatting>
  <conditionalFormatting sqref="AA2:AA28">
    <cfRule type="colorScale" priority="33">
      <colorScale>
        <cfvo type="min"/>
        <cfvo type="max"/>
        <color rgb="FFFFEF9C"/>
        <color rgb="FF63BE7B"/>
      </colorScale>
    </cfRule>
  </conditionalFormatting>
  <conditionalFormatting sqref="AC2:AC28">
    <cfRule type="colorScale" priority="32">
      <colorScale>
        <cfvo type="min"/>
        <cfvo type="max"/>
        <color rgb="FFFFEF9C"/>
        <color rgb="FF63BE7B"/>
      </colorScale>
    </cfRule>
  </conditionalFormatting>
  <conditionalFormatting sqref="AD2:AD28">
    <cfRule type="colorScale" priority="31">
      <colorScale>
        <cfvo type="min"/>
        <cfvo type="max"/>
        <color rgb="FFFFEF9C"/>
        <color rgb="FF63BE7B"/>
      </colorScale>
    </cfRule>
  </conditionalFormatting>
  <conditionalFormatting sqref="H65:H118">
    <cfRule type="colorScale" priority="30">
      <colorScale>
        <cfvo type="min"/>
        <cfvo type="max"/>
        <color rgb="FFFFEF9C"/>
        <color rgb="FF63BE7B"/>
      </colorScale>
    </cfRule>
  </conditionalFormatting>
  <conditionalFormatting sqref="I65:I118">
    <cfRule type="colorScale" priority="29">
      <colorScale>
        <cfvo type="min"/>
        <cfvo type="max"/>
        <color rgb="FFFFEF9C"/>
        <color rgb="FF63BE7B"/>
      </colorScale>
    </cfRule>
  </conditionalFormatting>
  <conditionalFormatting sqref="K65:K118">
    <cfRule type="colorScale" priority="28">
      <colorScale>
        <cfvo type="min"/>
        <cfvo type="max"/>
        <color rgb="FFFFEF9C"/>
        <color rgb="FF63BE7B"/>
      </colorScale>
    </cfRule>
  </conditionalFormatting>
  <conditionalFormatting sqref="L65:L118">
    <cfRule type="colorScale" priority="27">
      <colorScale>
        <cfvo type="min"/>
        <cfvo type="max"/>
        <color rgb="FFFFEF9C"/>
        <color rgb="FF63BE7B"/>
      </colorScale>
    </cfRule>
  </conditionalFormatting>
  <conditionalFormatting sqref="N65:N118">
    <cfRule type="colorScale" priority="26">
      <colorScale>
        <cfvo type="min"/>
        <cfvo type="max"/>
        <color rgb="FFFFEF9C"/>
        <color rgb="FF63BE7B"/>
      </colorScale>
    </cfRule>
  </conditionalFormatting>
  <conditionalFormatting sqref="O65:O118">
    <cfRule type="colorScale" priority="25">
      <colorScale>
        <cfvo type="min"/>
        <cfvo type="max"/>
        <color rgb="FFFFEF9C"/>
        <color rgb="FF63BE7B"/>
      </colorScale>
    </cfRule>
  </conditionalFormatting>
  <conditionalFormatting sqref="Q65:Q118">
    <cfRule type="colorScale" priority="24">
      <colorScale>
        <cfvo type="min"/>
        <cfvo type="max"/>
        <color rgb="FFFFEF9C"/>
        <color rgb="FF63BE7B"/>
      </colorScale>
    </cfRule>
  </conditionalFormatting>
  <conditionalFormatting sqref="R65:R118">
    <cfRule type="colorScale" priority="23">
      <colorScale>
        <cfvo type="min"/>
        <cfvo type="max"/>
        <color rgb="FFFFEF9C"/>
        <color rgb="FF63BE7B"/>
      </colorScale>
    </cfRule>
  </conditionalFormatting>
  <conditionalFormatting sqref="T65:T118">
    <cfRule type="colorScale" priority="22">
      <colorScale>
        <cfvo type="min"/>
        <cfvo type="max"/>
        <color rgb="FFFFEF9C"/>
        <color rgb="FF63BE7B"/>
      </colorScale>
    </cfRule>
  </conditionalFormatting>
  <conditionalFormatting sqref="W65:W118">
    <cfRule type="colorScale" priority="21">
      <colorScale>
        <cfvo type="min"/>
        <cfvo type="max"/>
        <color rgb="FFFFEF9C"/>
        <color rgb="FF63BE7B"/>
      </colorScale>
    </cfRule>
  </conditionalFormatting>
  <conditionalFormatting sqref="X65:X118">
    <cfRule type="colorScale" priority="20">
      <colorScale>
        <cfvo type="min"/>
        <cfvo type="max"/>
        <color rgb="FFFFEF9C"/>
        <color rgb="FF63BE7B"/>
      </colorScale>
    </cfRule>
  </conditionalFormatting>
  <conditionalFormatting sqref="Z65:Z118">
    <cfRule type="colorScale" priority="19">
      <colorScale>
        <cfvo type="min"/>
        <cfvo type="max"/>
        <color rgb="FFFFEF9C"/>
        <color rgb="FF63BE7B"/>
      </colorScale>
    </cfRule>
  </conditionalFormatting>
  <conditionalFormatting sqref="AA65:AA118">
    <cfRule type="colorScale" priority="18">
      <colorScale>
        <cfvo type="min"/>
        <cfvo type="max"/>
        <color rgb="FFFFEF9C"/>
        <color rgb="FF63BE7B"/>
      </colorScale>
    </cfRule>
  </conditionalFormatting>
  <conditionalFormatting sqref="AC65:AC118">
    <cfRule type="colorScale" priority="17">
      <colorScale>
        <cfvo type="min"/>
        <cfvo type="max"/>
        <color rgb="FFFFEF9C"/>
        <color rgb="FF63BE7B"/>
      </colorScale>
    </cfRule>
  </conditionalFormatting>
  <conditionalFormatting sqref="AD65:AD118">
    <cfRule type="colorScale" priority="16">
      <colorScale>
        <cfvo type="min"/>
        <cfvo type="max"/>
        <color rgb="FFFFEF9C"/>
        <color rgb="FF63BE7B"/>
      </colorScale>
    </cfRule>
  </conditionalFormatting>
  <conditionalFormatting sqref="H121:H170">
    <cfRule type="colorScale" priority="15">
      <colorScale>
        <cfvo type="min"/>
        <cfvo type="max"/>
        <color rgb="FFFFEF9C"/>
        <color rgb="FF63BE7B"/>
      </colorScale>
    </cfRule>
  </conditionalFormatting>
  <conditionalFormatting sqref="I121:I170">
    <cfRule type="colorScale" priority="14">
      <colorScale>
        <cfvo type="min"/>
        <cfvo type="max"/>
        <color rgb="FFFFEF9C"/>
        <color rgb="FF63BE7B"/>
      </colorScale>
    </cfRule>
  </conditionalFormatting>
  <conditionalFormatting sqref="K121:K170">
    <cfRule type="colorScale" priority="13">
      <colorScale>
        <cfvo type="min"/>
        <cfvo type="max"/>
        <color rgb="FFFFEF9C"/>
        <color rgb="FF63BE7B"/>
      </colorScale>
    </cfRule>
  </conditionalFormatting>
  <conditionalFormatting sqref="L121:L170">
    <cfRule type="colorScale" priority="12">
      <colorScale>
        <cfvo type="min"/>
        <cfvo type="max"/>
        <color rgb="FFFFEF9C"/>
        <color rgb="FF63BE7B"/>
      </colorScale>
    </cfRule>
  </conditionalFormatting>
  <conditionalFormatting sqref="N121:N170">
    <cfRule type="colorScale" priority="11">
      <colorScale>
        <cfvo type="min"/>
        <cfvo type="max"/>
        <color rgb="FFFFEF9C"/>
        <color rgb="FF63BE7B"/>
      </colorScale>
    </cfRule>
  </conditionalFormatting>
  <conditionalFormatting sqref="O121:O170">
    <cfRule type="colorScale" priority="10">
      <colorScale>
        <cfvo type="min"/>
        <cfvo type="max"/>
        <color rgb="FFFFEF9C"/>
        <color rgb="FF63BE7B"/>
      </colorScale>
    </cfRule>
  </conditionalFormatting>
  <conditionalFormatting sqref="Q121:Q170">
    <cfRule type="colorScale" priority="9">
      <colorScale>
        <cfvo type="min"/>
        <cfvo type="max"/>
        <color rgb="FFFFEF9C"/>
        <color rgb="FF63BE7B"/>
      </colorScale>
    </cfRule>
  </conditionalFormatting>
  <conditionalFormatting sqref="R121:R170">
    <cfRule type="colorScale" priority="8">
      <colorScale>
        <cfvo type="min"/>
        <cfvo type="max"/>
        <color rgb="FFFFEF9C"/>
        <color rgb="FF63BE7B"/>
      </colorScale>
    </cfRule>
  </conditionalFormatting>
  <conditionalFormatting sqref="T121:T170">
    <cfRule type="colorScale" priority="7">
      <colorScale>
        <cfvo type="min"/>
        <cfvo type="max"/>
        <color rgb="FFFFEF9C"/>
        <color rgb="FF63BE7B"/>
      </colorScale>
    </cfRule>
  </conditionalFormatting>
  <conditionalFormatting sqref="W121:W170">
    <cfRule type="colorScale" priority="6">
      <colorScale>
        <cfvo type="min"/>
        <cfvo type="max"/>
        <color rgb="FFFFEF9C"/>
        <color rgb="FF63BE7B"/>
      </colorScale>
    </cfRule>
  </conditionalFormatting>
  <conditionalFormatting sqref="X121:X170">
    <cfRule type="colorScale" priority="5">
      <colorScale>
        <cfvo type="min"/>
        <cfvo type="max"/>
        <color rgb="FFFFEF9C"/>
        <color rgb="FF63BE7B"/>
      </colorScale>
    </cfRule>
  </conditionalFormatting>
  <conditionalFormatting sqref="Z121:Z170">
    <cfRule type="colorScale" priority="4">
      <colorScale>
        <cfvo type="min"/>
        <cfvo type="max"/>
        <color rgb="FFFFEF9C"/>
        <color rgb="FF63BE7B"/>
      </colorScale>
    </cfRule>
  </conditionalFormatting>
  <conditionalFormatting sqref="AA121:AA170">
    <cfRule type="colorScale" priority="3">
      <colorScale>
        <cfvo type="min"/>
        <cfvo type="max"/>
        <color rgb="FFFFEF9C"/>
        <color rgb="FF63BE7B"/>
      </colorScale>
    </cfRule>
  </conditionalFormatting>
  <conditionalFormatting sqref="AC121:AC170">
    <cfRule type="colorScale" priority="2">
      <colorScale>
        <cfvo type="min"/>
        <cfvo type="max"/>
        <color rgb="FFFFEF9C"/>
        <color rgb="FF63BE7B"/>
      </colorScale>
    </cfRule>
  </conditionalFormatting>
  <conditionalFormatting sqref="AD121:AD170">
    <cfRule type="colorScale" priority="1">
      <colorScale>
        <cfvo type="min"/>
        <cfvo type="max"/>
        <color rgb="FFFFEF9C"/>
        <color rgb="FF63BE7B"/>
      </colorScale>
    </cfRule>
  </conditionalFormatting>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54ba682-435e-47ec-8b13-e8a29c78a21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5DEDE583B66F4CADF9255F0166439D" ma:contentTypeVersion="15" ma:contentTypeDescription="Create a new document." ma:contentTypeScope="" ma:versionID="1734d530a3629da431b6c81c4441fa0b">
  <xsd:schema xmlns:xsd="http://www.w3.org/2001/XMLSchema" xmlns:xs="http://www.w3.org/2001/XMLSchema" xmlns:p="http://schemas.microsoft.com/office/2006/metadata/properties" xmlns:ns3="c54ba682-435e-47ec-8b13-e8a29c78a21b" xmlns:ns4="ad60b73e-940f-4d9b-9be1-93ac2919cec6" targetNamespace="http://schemas.microsoft.com/office/2006/metadata/properties" ma:root="true" ma:fieldsID="bbbbe93fc951698c00aa3177733bc481" ns3:_="" ns4:_="">
    <xsd:import namespace="c54ba682-435e-47ec-8b13-e8a29c78a21b"/>
    <xsd:import namespace="ad60b73e-940f-4d9b-9be1-93ac2919cec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4ba682-435e-47ec-8b13-e8a29c78a2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d60b73e-940f-4d9b-9be1-93ac2919ce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563E12-44D7-4DD2-ACAA-E11CDCDE276F}">
  <ds:schemaRefs>
    <ds:schemaRef ds:uri="http://schemas.microsoft.com/office/2006/documentManagement/types"/>
    <ds:schemaRef ds:uri="ad60b73e-940f-4d9b-9be1-93ac2919cec6"/>
    <ds:schemaRef ds:uri="http://purl.org/dc/elements/1.1/"/>
    <ds:schemaRef ds:uri="http://schemas.microsoft.com/office/2006/metadata/properties"/>
    <ds:schemaRef ds:uri="c54ba682-435e-47ec-8b13-e8a29c78a21b"/>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C731428-5691-4D3F-8A33-9B33DCAA73A9}">
  <ds:schemaRefs>
    <ds:schemaRef ds:uri="http://schemas.microsoft.com/sharepoint/v3/contenttype/forms"/>
  </ds:schemaRefs>
</ds:datastoreItem>
</file>

<file path=customXml/itemProps3.xml><?xml version="1.0" encoding="utf-8"?>
<ds:datastoreItem xmlns:ds="http://schemas.openxmlformats.org/officeDocument/2006/customXml" ds:itemID="{D4E94FB6-5DA5-40AF-9D7A-C87F8215D1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4ba682-435e-47ec-8b13-e8a29c78a21b"/>
    <ds:schemaRef ds:uri="ad60b73e-940f-4d9b-9be1-93ac2919ce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Queries - a partir do log</vt:lpstr>
      <vt:lpstr>Queries - a partir de LLM</vt:lpstr>
      <vt:lpstr>Processo - Queries</vt:lpstr>
      <vt:lpstr>Processo - QRELS</vt:lpstr>
      <vt:lpstr>Resultados Busca</vt:lpstr>
      <vt:lpstr>Estatística de avaliações</vt:lpstr>
      <vt:lpstr>Reencontro de enunciados</vt:lpstr>
      <vt:lpstr>Comparação com a pesquisa</vt:lpstr>
      <vt:lpstr>Pipeline final de busca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Pacheco</dc:creator>
  <cp:lastModifiedBy>Leonardo Pacheco</cp:lastModifiedBy>
  <dcterms:created xsi:type="dcterms:W3CDTF">2023-06-15T00:37:04Z</dcterms:created>
  <dcterms:modified xsi:type="dcterms:W3CDTF">2023-06-29T14:09:54Z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0x010100D35DEDE583B66F4CADF9255F0166439D</vt:lpwstr>
  </property>
</Properties>
</file>