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D24" i="1"/>
  <c r="D23"/>
  <c r="D22"/>
  <c r="A17"/>
  <c r="C17" s="1"/>
  <c r="E14"/>
  <c r="D21"/>
  <c r="F14"/>
  <c r="E22" s="1"/>
  <c r="F22" s="1"/>
  <c r="D20"/>
  <c r="F13"/>
  <c r="D13"/>
  <c r="F4"/>
  <c r="D4"/>
  <c r="F11"/>
  <c r="D11"/>
  <c r="D10"/>
  <c r="F10" s="1"/>
  <c r="F9"/>
  <c r="D9"/>
  <c r="F8"/>
  <c r="D8"/>
  <c r="F7"/>
  <c r="D7"/>
  <c r="F6"/>
  <c r="D6"/>
  <c r="F5"/>
  <c r="D5"/>
  <c r="F3"/>
  <c r="D3"/>
  <c r="E24" l="1"/>
  <c r="F24" s="1"/>
  <c r="E23"/>
  <c r="F23" s="1"/>
  <c r="E20"/>
  <c r="F20" s="1"/>
  <c r="E21"/>
  <c r="F21" s="1"/>
</calcChain>
</file>

<file path=xl/sharedStrings.xml><?xml version="1.0" encoding="utf-8"?>
<sst xmlns="http://schemas.openxmlformats.org/spreadsheetml/2006/main" count="33" uniqueCount="33">
  <si>
    <t>Poivrons</t>
  </si>
  <si>
    <t>Menthe</t>
  </si>
  <si>
    <t>Ail</t>
  </si>
  <si>
    <t>Canneberge</t>
  </si>
  <si>
    <t>Persil</t>
  </si>
  <si>
    <t>*</t>
  </si>
  <si>
    <t>Couscous</t>
  </si>
  <si>
    <t>Tomate</t>
  </si>
  <si>
    <t>Jaune</t>
  </si>
  <si>
    <t>Oignons vert</t>
  </si>
  <si>
    <t>Jus Citron</t>
  </si>
  <si>
    <t>Marc-Antoine</t>
  </si>
  <si>
    <t>Taboule</t>
  </si>
  <si>
    <t>Produit</t>
  </si>
  <si>
    <t>Prix</t>
  </si>
  <si>
    <t>Qté</t>
  </si>
  <si>
    <t>prix/qté</t>
  </si>
  <si>
    <t>qté utilisé</t>
  </si>
  <si>
    <t>total</t>
  </si>
  <si>
    <t>Camille</t>
  </si>
  <si>
    <t>Nombre-Plat</t>
  </si>
  <si>
    <t>Employé</t>
  </si>
  <si>
    <t>Salaire</t>
  </si>
  <si>
    <t>Temps prod</t>
  </si>
  <si>
    <t>Paye</t>
  </si>
  <si>
    <t>Cout prod</t>
  </si>
  <si>
    <t>profit</t>
  </si>
  <si>
    <t>Prix vente</t>
  </si>
  <si>
    <t>prix total</t>
  </si>
  <si>
    <t>Hugo</t>
  </si>
  <si>
    <t>Arnaud</t>
  </si>
  <si>
    <t>Stella</t>
  </si>
  <si>
    <t>Contenant</t>
  </si>
</sst>
</file>

<file path=xl/styles.xml><?xml version="1.0" encoding="utf-8"?>
<styleSheet xmlns="http://schemas.openxmlformats.org/spreadsheetml/2006/main">
  <numFmts count="2">
    <numFmt numFmtId="165" formatCode="#,##0.00\ &quot;$&quot;"/>
    <numFmt numFmtId="171" formatCode="#,##0.00000\ &quot;$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171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5" fontId="0" fillId="0" borderId="0" xfId="0" applyNumberFormat="1" applyBorder="1"/>
    <xf numFmtId="171" fontId="0" fillId="0" borderId="0" xfId="0" applyNumberFormat="1" applyBorder="1"/>
    <xf numFmtId="10" fontId="0" fillId="0" borderId="0" xfId="0" applyNumberFormat="1" applyBorder="1"/>
  </cellXfs>
  <cellStyles count="1">
    <cellStyle name="Normal" xfId="0" builtinId="0"/>
  </cellStyles>
  <dxfs count="16">
    <dxf>
      <numFmt numFmtId="165" formatCode="#,##0.00\ &quot;$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71" formatCode="#,##0.00000\ &quot;$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#,##0.00\ &quot;$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#,##0.00\ &quot;$&quot;"/>
    </dxf>
    <dxf>
      <numFmt numFmtId="165" formatCode="#,##0.00\ &quot;$&quot;"/>
    </dxf>
    <dxf>
      <numFmt numFmtId="14" formatCode="0.00%"/>
    </dxf>
    <dxf>
      <numFmt numFmtId="165" formatCode="#,##0.00\ &quot;$&quot;"/>
    </dxf>
    <dxf>
      <numFmt numFmtId="165" formatCode="#,##0.00\ &quot;$&quot;"/>
    </dxf>
    <dxf>
      <numFmt numFmtId="165" formatCode="#,##0.00\ &quot;$&quot;"/>
    </dxf>
    <dxf>
      <alignment horizontal="center" vertical="bottom" textRotation="0" wrapText="0" indent="0" relativeIndent="0" justifyLastLine="0" shrinkToFit="0" mergeCell="0" readingOrder="0"/>
    </dxf>
    <dxf>
      <numFmt numFmtId="165" formatCode="#,##0.00\ &quot;$&quot;"/>
    </dxf>
    <dxf>
      <numFmt numFmtId="171" formatCode="#,##0.00000\ &quot;$&quot;"/>
    </dxf>
    <dxf>
      <numFmt numFmtId="165" formatCode="#,##0.00\ &quot;$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2:F14" totalsRowCount="1" headerRowDxfId="12">
  <autoFilter ref="A2:F13"/>
  <tableColumns count="6">
    <tableColumn id="1" name="Produit" totalsRowDxfId="5"/>
    <tableColumn id="2" name="Prix" dataDxfId="15" totalsRowDxfId="4"/>
    <tableColumn id="3" name="Qté" totalsRowDxfId="3"/>
    <tableColumn id="4" name="prix/qté" dataDxfId="14" totalsRowDxfId="2">
      <calculatedColumnFormula>B3/C3</calculatedColumnFormula>
    </tableColumn>
    <tableColumn id="5" name="qté utilisé" totalsRowFunction="sum" totalsRowDxfId="1"/>
    <tableColumn id="6" name="total" totalsRowFunction="sum" dataDxfId="13" totalsRowDxfId="0">
      <calculatedColumnFormula>E3*D3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9:F24" totalsRowShown="0">
  <autoFilter ref="A19:F24"/>
  <tableColumns count="6">
    <tableColumn id="1" name="Employé"/>
    <tableColumn id="2" name="Salaire" dataDxfId="11"/>
    <tableColumn id="3" name="Temps prod"/>
    <tableColumn id="4" name="Paye" dataDxfId="10">
      <calculatedColumnFormula>B20*C20</calculatedColumnFormula>
    </tableColumn>
    <tableColumn id="5" name="Cout prod" dataDxfId="9">
      <calculatedColumnFormula>Tableau1[[#Totals],[total]]+D20</calculatedColumnFormula>
    </tableColumn>
    <tableColumn id="6" name="profit" dataDxfId="8">
      <calculatedColumnFormula>($C$17-E20)/E20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16:C17" totalsRowShown="0">
  <autoFilter ref="A16:C17">
    <filterColumn colId="2"/>
  </autoFilter>
  <tableColumns count="3">
    <tableColumn id="1" name="Nombre-Plat">
      <calculatedColumnFormula>24</calculatedColumnFormula>
    </tableColumn>
    <tableColumn id="2" name="Prix vente" dataDxfId="7"/>
    <tableColumn id="3" name="prix total" dataDxfId="6">
      <calculatedColumnFormula>[Nombre-Plat]*[Prix vente]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23" sqref="H23"/>
    </sheetView>
  </sheetViews>
  <sheetFormatPr baseColWidth="10" defaultRowHeight="15"/>
  <cols>
    <col min="1" max="1" width="14.5703125" customWidth="1"/>
    <col min="3" max="3" width="13.5703125" customWidth="1"/>
    <col min="5" max="5" width="12.140625" customWidth="1"/>
  </cols>
  <sheetData>
    <row r="1" spans="1:8">
      <c r="A1" s="5" t="s">
        <v>12</v>
      </c>
      <c r="B1" s="5"/>
      <c r="C1" s="5"/>
      <c r="D1" s="5"/>
      <c r="E1" s="5"/>
      <c r="F1" s="5"/>
    </row>
    <row r="2" spans="1:8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8">
      <c r="A3" t="s">
        <v>0</v>
      </c>
      <c r="B3" s="1">
        <v>86.68</v>
      </c>
      <c r="C3">
        <v>10000</v>
      </c>
      <c r="D3" s="2">
        <f>B3/C3</f>
        <v>8.6680000000000004E-3</v>
      </c>
      <c r="E3">
        <v>500</v>
      </c>
      <c r="F3" s="1">
        <f>E3*D3</f>
        <v>4.3340000000000005</v>
      </c>
    </row>
    <row r="4" spans="1:8">
      <c r="A4" t="s">
        <v>8</v>
      </c>
      <c r="B4" s="1">
        <v>31.28</v>
      </c>
      <c r="C4">
        <v>2270</v>
      </c>
      <c r="D4" s="2">
        <f>B4/C4</f>
        <v>1.3779735682819384E-2</v>
      </c>
      <c r="E4">
        <v>500</v>
      </c>
      <c r="F4" s="1">
        <f>E4*D4</f>
        <v>6.8898678414096919</v>
      </c>
    </row>
    <row r="5" spans="1:8">
      <c r="A5" t="s">
        <v>1</v>
      </c>
      <c r="B5" s="1">
        <v>6.33</v>
      </c>
      <c r="C5">
        <v>3</v>
      </c>
      <c r="D5" s="2">
        <f>B5/C5</f>
        <v>2.11</v>
      </c>
      <c r="E5">
        <v>1</v>
      </c>
      <c r="F5" s="1">
        <f>E5*D5</f>
        <v>2.11</v>
      </c>
      <c r="H5" t="s">
        <v>5</v>
      </c>
    </row>
    <row r="6" spans="1:8">
      <c r="A6" t="s">
        <v>2</v>
      </c>
      <c r="B6" s="1">
        <v>7.58</v>
      </c>
      <c r="C6">
        <v>1000</v>
      </c>
      <c r="D6" s="2">
        <f>B6/C6</f>
        <v>7.5799999999999999E-3</v>
      </c>
      <c r="E6">
        <v>65</v>
      </c>
      <c r="F6" s="1">
        <f>E6*D6</f>
        <v>0.49269999999999997</v>
      </c>
    </row>
    <row r="7" spans="1:8">
      <c r="A7" t="s">
        <v>3</v>
      </c>
      <c r="B7" s="1">
        <v>53.98</v>
      </c>
      <c r="C7">
        <v>6000</v>
      </c>
      <c r="D7" s="2">
        <f>B7/C7</f>
        <v>8.9966666666666667E-3</v>
      </c>
      <c r="E7">
        <v>450</v>
      </c>
      <c r="F7" s="1">
        <f>E7*D7</f>
        <v>4.0484999999999998</v>
      </c>
    </row>
    <row r="8" spans="1:8">
      <c r="A8" t="s">
        <v>4</v>
      </c>
      <c r="B8" s="1">
        <v>7.72</v>
      </c>
      <c r="C8">
        <v>1360</v>
      </c>
      <c r="D8" s="2">
        <f>B8/C8</f>
        <v>5.6764705882352941E-3</v>
      </c>
      <c r="E8">
        <v>300</v>
      </c>
      <c r="F8" s="1">
        <f>E8*D8</f>
        <v>1.7029411764705882</v>
      </c>
    </row>
    <row r="9" spans="1:8">
      <c r="A9" t="s">
        <v>6</v>
      </c>
      <c r="B9" s="1">
        <v>21.75</v>
      </c>
      <c r="C9">
        <v>10000</v>
      </c>
      <c r="D9" s="2">
        <f>B9/C9</f>
        <v>2.1749999999999999E-3</v>
      </c>
      <c r="E9">
        <v>1500</v>
      </c>
      <c r="F9" s="1">
        <f>E9*D9</f>
        <v>3.2624999999999997</v>
      </c>
    </row>
    <row r="10" spans="1:8">
      <c r="A10" t="s">
        <v>7</v>
      </c>
      <c r="B10" s="1">
        <v>28.01</v>
      </c>
      <c r="C10">
        <v>4540</v>
      </c>
      <c r="D10" s="2">
        <f>B10/C10</f>
        <v>6.1696035242290751E-3</v>
      </c>
      <c r="E10">
        <v>1200</v>
      </c>
      <c r="F10" s="1">
        <f>E10*D10</f>
        <v>7.4035242290748906</v>
      </c>
    </row>
    <row r="11" spans="1:8">
      <c r="A11" t="s">
        <v>9</v>
      </c>
      <c r="B11" s="1">
        <v>36.51</v>
      </c>
      <c r="C11">
        <v>3640</v>
      </c>
      <c r="D11" s="2">
        <f>B11/C11</f>
        <v>1.0030219780219779E-2</v>
      </c>
      <c r="E11">
        <v>600</v>
      </c>
      <c r="F11" s="1">
        <f>E11*D11</f>
        <v>6.0181318681318672</v>
      </c>
    </row>
    <row r="12" spans="1:8">
      <c r="A12" t="s">
        <v>32</v>
      </c>
      <c r="B12" s="1"/>
      <c r="D12" s="2"/>
      <c r="E12">
        <v>18</v>
      </c>
      <c r="F12" s="1">
        <v>0.26</v>
      </c>
    </row>
    <row r="13" spans="1:8">
      <c r="A13" t="s">
        <v>10</v>
      </c>
      <c r="B13" s="1">
        <v>32.729999999999997</v>
      </c>
      <c r="C13">
        <v>11340</v>
      </c>
      <c r="D13" s="2">
        <f>B13/C13</f>
        <v>2.8862433862433859E-3</v>
      </c>
      <c r="E13">
        <v>120</v>
      </c>
      <c r="F13" s="1">
        <f>E13*D13</f>
        <v>0.3463492063492063</v>
      </c>
    </row>
    <row r="14" spans="1:8">
      <c r="A14" s="6"/>
      <c r="B14" s="7"/>
      <c r="C14" s="6"/>
      <c r="D14" s="8"/>
      <c r="E14" s="6">
        <f>SUBTOTAL(109,[qté utilisé])</f>
        <v>5254</v>
      </c>
      <c r="F14" s="7">
        <f>SUBTOTAL(109,[total])</f>
        <v>36.868514321436244</v>
      </c>
    </row>
    <row r="16" spans="1:8">
      <c r="A16" t="s">
        <v>20</v>
      </c>
      <c r="B16" t="s">
        <v>27</v>
      </c>
      <c r="C16" t="s">
        <v>28</v>
      </c>
    </row>
    <row r="17" spans="1:6">
      <c r="A17">
        <f>24</f>
        <v>24</v>
      </c>
      <c r="B17" s="1">
        <v>4</v>
      </c>
      <c r="C17" s="1">
        <f>[Nombre-Plat]*[Prix vente]</f>
        <v>96</v>
      </c>
    </row>
    <row r="19" spans="1:6">
      <c r="A19" t="s">
        <v>21</v>
      </c>
      <c r="B19" t="s">
        <v>22</v>
      </c>
      <c r="C19" t="s">
        <v>23</v>
      </c>
      <c r="D19" t="s">
        <v>24</v>
      </c>
      <c r="E19" t="s">
        <v>25</v>
      </c>
      <c r="F19" s="3" t="s">
        <v>26</v>
      </c>
    </row>
    <row r="20" spans="1:6">
      <c r="A20" t="s">
        <v>11</v>
      </c>
      <c r="B20" s="1"/>
      <c r="C20">
        <v>1</v>
      </c>
      <c r="D20" s="1">
        <f>B20*C20</f>
        <v>0</v>
      </c>
      <c r="E20" s="1">
        <f>Tableau1[[#Totals],[total]]+D20</f>
        <v>36.868514321436244</v>
      </c>
      <c r="F20" s="3">
        <f t="shared" ref="F20:F21" si="0">($C$17-E20)/E20</f>
        <v>1.6038478025729201</v>
      </c>
    </row>
    <row r="21" spans="1:6">
      <c r="A21" t="s">
        <v>19</v>
      </c>
      <c r="B21" s="1"/>
      <c r="C21">
        <v>2</v>
      </c>
      <c r="D21" s="1">
        <f>B21*C21</f>
        <v>0</v>
      </c>
      <c r="E21" s="1">
        <f>Tableau1[[#Totals],[total]]+D21</f>
        <v>36.868514321436244</v>
      </c>
      <c r="F21" s="3">
        <f>($C$17-E21)/E21</f>
        <v>1.6038478025729201</v>
      </c>
    </row>
    <row r="22" spans="1:6">
      <c r="A22" s="6" t="s">
        <v>29</v>
      </c>
      <c r="B22" s="7"/>
      <c r="C22">
        <v>3</v>
      </c>
      <c r="D22" s="7">
        <f>B22*C22</f>
        <v>0</v>
      </c>
      <c r="E22" s="7">
        <f>Tableau1[[#Totals],[total]]+D22</f>
        <v>36.868514321436244</v>
      </c>
      <c r="F22" s="9">
        <f>($C$17-E22)/E22</f>
        <v>1.6038478025729201</v>
      </c>
    </row>
    <row r="23" spans="1:6">
      <c r="A23" s="6" t="s">
        <v>30</v>
      </c>
      <c r="B23" s="7"/>
      <c r="C23">
        <v>4</v>
      </c>
      <c r="D23" s="7">
        <f>B23*C23</f>
        <v>0</v>
      </c>
      <c r="E23" s="7">
        <f>Tableau1[[#Totals],[total]]+D23</f>
        <v>36.868514321436244</v>
      </c>
      <c r="F23" s="9">
        <f>($C$17-E23)/E23</f>
        <v>1.6038478025729201</v>
      </c>
    </row>
    <row r="24" spans="1:6">
      <c r="A24" s="6" t="s">
        <v>31</v>
      </c>
      <c r="B24" s="7"/>
      <c r="C24">
        <v>5</v>
      </c>
      <c r="D24" s="7">
        <f>B24*C24</f>
        <v>0</v>
      </c>
      <c r="E24" s="7">
        <f>Tableau1[[#Totals],[total]]+D24</f>
        <v>36.868514321436244</v>
      </c>
      <c r="F24" s="9">
        <f>($C$17-E24)/E24</f>
        <v>1.6038478025729201</v>
      </c>
    </row>
  </sheetData>
  <mergeCells count="1">
    <mergeCell ref="A1:F1"/>
  </mergeCells>
  <pageMargins left="0.7" right="0.7" top="0.75" bottom="0.75" header="0.3" footer="0.3"/>
  <pageSetup orientation="portrait" horizontalDpi="4294967294" verticalDpi="4294967294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2019-07-14T13:25:19Z</dcterms:created>
  <dcterms:modified xsi:type="dcterms:W3CDTF">2019-07-14T17:53:12Z</dcterms:modified>
</cp:coreProperties>
</file>