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ownloads\SCM M&amp;A\Excel Work\"/>
    </mc:Choice>
  </mc:AlternateContent>
  <xr:revisionPtr revIDLastSave="0" documentId="13_ncr:1_{31987536-A421-449C-9C38-E2CA7A8DF1F6}" xr6:coauthVersionLast="47" xr6:coauthVersionMax="47" xr10:uidLastSave="{00000000-0000-0000-0000-000000000000}"/>
  <bookViews>
    <workbookView xWindow="-110" yWindow="-110" windowWidth="19420" windowHeight="10420" activeTab="1" xr2:uid="{CF3E0058-BDDC-48A5-B7D8-2960FFA4A956}"/>
  </bookViews>
  <sheets>
    <sheet name="Payment Years" sheetId="1" r:id="rId1"/>
    <sheet name="Possible Investments" sheetId="2" r:id="rId2"/>
    <sheet name="Solution" sheetId="3" r:id="rId3"/>
    <sheet name="Stipulations" sheetId="4" r:id="rId4"/>
  </sheets>
  <externalReferences>
    <externalReference r:id="rId5"/>
  </externalReferences>
  <definedNames>
    <definedName name="solver_adj" localSheetId="2" hidden="1">Solution!$E$10:$E$26</definedName>
    <definedName name="solver_adj" localSheetId="3" hidden="1">Stipulations!$E$10:$E$26</definedName>
    <definedName name="solver_cvg" localSheetId="2" hidden="1">0.0001</definedName>
    <definedName name="solver_cvg" localSheetId="3" hidden="1">0.0001</definedName>
    <definedName name="solver_drv" localSheetId="2" hidden="1">1</definedName>
    <definedName name="solver_drv" localSheetId="3" hidden="1">1</definedName>
    <definedName name="solver_eng" localSheetId="2" hidden="1">2</definedName>
    <definedName name="solver_eng" localSheetId="3" hidden="1">2</definedName>
    <definedName name="solver_est" localSheetId="2" hidden="1">1</definedName>
    <definedName name="solver_est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Solution!$E$10:$E$26</definedName>
    <definedName name="solver_lhs1" localSheetId="3" hidden="1">Stipulations!$E$10:$E$26</definedName>
    <definedName name="solver_lhs2" localSheetId="2" hidden="1">Solution!$H$27:$P$27</definedName>
    <definedName name="solver_lhs2" localSheetId="3" hidden="1">Stipulations!$H$27:$P$27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2</definedName>
    <definedName name="solver_num" localSheetId="3" hidden="1">2</definedName>
    <definedName name="solver_nwt" localSheetId="2" hidden="1">1</definedName>
    <definedName name="solver_nwt" localSheetId="3" hidden="1">1</definedName>
    <definedName name="solver_opt" localSheetId="2" hidden="1">Solution!$E$27</definedName>
    <definedName name="solver_opt" localSheetId="3" hidden="1">Stipulations!$E$27</definedName>
    <definedName name="solver_pre" localSheetId="2" hidden="1">0.000001</definedName>
    <definedName name="solver_pre" localSheetId="3" hidden="1">0.000001</definedName>
    <definedName name="solver_rbv" localSheetId="2" hidden="1">1</definedName>
    <definedName name="solver_rbv" localSheetId="3" hidden="1">1</definedName>
    <definedName name="solver_rel1" localSheetId="2" hidden="1">3</definedName>
    <definedName name="solver_rel1" localSheetId="3" hidden="1">3</definedName>
    <definedName name="solver_rel2" localSheetId="2" hidden="1">2</definedName>
    <definedName name="solver_rel2" localSheetId="3" hidden="1">2</definedName>
    <definedName name="solver_rhs1" localSheetId="2" hidden="1">0</definedName>
    <definedName name="solver_rhs1" localSheetId="3" hidden="1">0</definedName>
    <definedName name="solver_rhs2" localSheetId="2" hidden="1">Solution!$H$28:$P$28</definedName>
    <definedName name="solver_rhs2" localSheetId="3" hidden="1">Stipulations!$H$28:$P$28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1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2</definedName>
    <definedName name="solver_typ" localSheetId="3" hidden="1">2</definedName>
    <definedName name="solver_val" localSheetId="2" hidden="1">0</definedName>
    <definedName name="solver_val" localSheetId="3" hidden="1">0</definedName>
    <definedName name="solver_ver" localSheetId="2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7" i="4" l="1"/>
  <c r="I27" i="3"/>
  <c r="L27" i="3"/>
  <c r="E27" i="4"/>
  <c r="A26" i="4"/>
  <c r="F26" i="4" s="1"/>
  <c r="A25" i="4"/>
  <c r="F25" i="4" s="1"/>
  <c r="A24" i="4"/>
  <c r="F24" i="4" s="1"/>
  <c r="A23" i="4"/>
  <c r="F23" i="4" s="1"/>
  <c r="A22" i="4"/>
  <c r="F22" i="4" s="1"/>
  <c r="A21" i="4"/>
  <c r="F21" i="4" s="1"/>
  <c r="A20" i="4"/>
  <c r="F20" i="4" s="1"/>
  <c r="A19" i="4"/>
  <c r="F19" i="4" s="1"/>
  <c r="A18" i="4"/>
  <c r="F18" i="4" s="1"/>
  <c r="A17" i="4"/>
  <c r="F17" i="4" s="1"/>
  <c r="A16" i="4"/>
  <c r="F16" i="4" s="1"/>
  <c r="A15" i="4"/>
  <c r="F15" i="4" s="1"/>
  <c r="A14" i="4"/>
  <c r="F14" i="4" s="1"/>
  <c r="O14" i="4" s="1" a="1"/>
  <c r="O14" i="4" s="1"/>
  <c r="A13" i="4"/>
  <c r="F13" i="4" s="1"/>
  <c r="I12" i="4" a="1"/>
  <c r="I12" i="4" s="1"/>
  <c r="H12" i="4" a="1"/>
  <c r="H12" i="4" s="1"/>
  <c r="A12" i="4"/>
  <c r="F12" i="4" s="1"/>
  <c r="A11" i="4"/>
  <c r="F11" i="4" s="1"/>
  <c r="L11" i="4" s="1" a="1"/>
  <c r="L11" i="4" s="1"/>
  <c r="N10" i="4" a="1"/>
  <c r="N10" i="4" s="1"/>
  <c r="A10" i="4"/>
  <c r="F10" i="4" s="1"/>
  <c r="O10" i="4" s="1" a="1"/>
  <c r="O10" i="4" s="1"/>
  <c r="E27" i="3"/>
  <c r="A26" i="3"/>
  <c r="F26" i="3" s="1"/>
  <c r="A22" i="3"/>
  <c r="F22" i="3" s="1"/>
  <c r="A18" i="3"/>
  <c r="F18" i="3" s="1"/>
  <c r="A15" i="3"/>
  <c r="F15" i="3" s="1"/>
  <c r="A14" i="3"/>
  <c r="F14" i="3" s="1"/>
  <c r="A13" i="3"/>
  <c r="F13" i="3" s="1"/>
  <c r="A12" i="3"/>
  <c r="F12" i="3" s="1"/>
  <c r="A11" i="3"/>
  <c r="F11" i="3" s="1"/>
  <c r="A10" i="3"/>
  <c r="F10" i="3" s="1"/>
  <c r="A17" i="3"/>
  <c r="F17" i="3" s="1"/>
  <c r="A21" i="3"/>
  <c r="F21" i="3" s="1"/>
  <c r="A24" i="3"/>
  <c r="F24" i="3" s="1"/>
  <c r="A23" i="3"/>
  <c r="F23" i="3" s="1"/>
  <c r="O16" i="4" l="1" a="1"/>
  <c r="O16" i="4" s="1"/>
  <c r="G16" i="4" a="1"/>
  <c r="G16" i="4" s="1"/>
  <c r="K16" i="4" a="1"/>
  <c r="K16" i="4" s="1"/>
  <c r="N16" i="4" a="1"/>
  <c r="N16" i="4" s="1"/>
  <c r="J16" i="4" a="1"/>
  <c r="J16" i="4" s="1"/>
  <c r="P16" i="4" a="1"/>
  <c r="P16" i="4" s="1"/>
  <c r="L16" i="4" a="1"/>
  <c r="L16" i="4" s="1"/>
  <c r="H16" i="4" a="1"/>
  <c r="H16" i="4" s="1"/>
  <c r="O20" i="4" a="1"/>
  <c r="O20" i="4" s="1"/>
  <c r="G20" i="4" a="1"/>
  <c r="G20" i="4" s="1"/>
  <c r="K20" i="4" a="1"/>
  <c r="K20" i="4" s="1"/>
  <c r="I20" i="4" a="1"/>
  <c r="I20" i="4" s="1"/>
  <c r="J20" i="4" a="1"/>
  <c r="J20" i="4" s="1"/>
  <c r="N20" i="4" a="1"/>
  <c r="N20" i="4" s="1"/>
  <c r="M20" i="4" a="1"/>
  <c r="M20" i="4" s="1"/>
  <c r="P20" i="4" a="1"/>
  <c r="P20" i="4" s="1"/>
  <c r="L20" i="4" a="1"/>
  <c r="L20" i="4" s="1"/>
  <c r="H20" i="4" a="1"/>
  <c r="H20" i="4" s="1"/>
  <c r="K12" i="4" a="1"/>
  <c r="K12" i="4" s="1"/>
  <c r="O12" i="4" a="1"/>
  <c r="O12" i="4" s="1"/>
  <c r="G12" i="4" a="1"/>
  <c r="G12" i="4" s="1"/>
  <c r="N12" i="4" a="1"/>
  <c r="N12" i="4" s="1"/>
  <c r="J12" i="4" a="1"/>
  <c r="J12" i="4" s="1"/>
  <c r="P12" i="4" a="1"/>
  <c r="P12" i="4" s="1"/>
  <c r="L12" i="4" a="1"/>
  <c r="L12" i="4" s="1"/>
  <c r="G14" i="4" a="1"/>
  <c r="G14" i="4" s="1"/>
  <c r="I16" i="4" a="1"/>
  <c r="I16" i="4" s="1"/>
  <c r="P21" i="4" a="1"/>
  <c r="P21" i="4" s="1"/>
  <c r="L21" i="4" a="1"/>
  <c r="L21" i="4" s="1"/>
  <c r="H21" i="4" a="1"/>
  <c r="H21" i="4" s="1"/>
  <c r="J21" i="4" a="1"/>
  <c r="J21" i="4" s="1"/>
  <c r="O21" i="4" a="1"/>
  <c r="O21" i="4" s="1"/>
  <c r="G21" i="4" a="1"/>
  <c r="G21" i="4" s="1"/>
  <c r="K21" i="4" a="1"/>
  <c r="K21" i="4" s="1"/>
  <c r="N21" i="4" a="1"/>
  <c r="N21" i="4" s="1"/>
  <c r="M21" i="4" a="1"/>
  <c r="M21" i="4" s="1"/>
  <c r="I21" i="4" a="1"/>
  <c r="I21" i="4" s="1"/>
  <c r="L17" i="4" a="1"/>
  <c r="L17" i="4" s="1"/>
  <c r="P17" i="4" a="1"/>
  <c r="P17" i="4" s="1"/>
  <c r="H17" i="4" a="1"/>
  <c r="H17" i="4" s="1"/>
  <c r="K17" i="4" a="1"/>
  <c r="K17" i="4" s="1"/>
  <c r="O17" i="4" a="1"/>
  <c r="O17" i="4" s="1"/>
  <c r="G17" i="4" a="1"/>
  <c r="G17" i="4" s="1"/>
  <c r="M17" i="4" a="1"/>
  <c r="M17" i="4" s="1"/>
  <c r="I17" i="4" a="1"/>
  <c r="I17" i="4" s="1"/>
  <c r="L23" i="4" a="1"/>
  <c r="L23" i="4" s="1"/>
  <c r="N23" i="4" a="1"/>
  <c r="N23" i="4" s="1"/>
  <c r="J23" i="4" a="1"/>
  <c r="J23" i="4" s="1"/>
  <c r="H23" i="4" a="1"/>
  <c r="H23" i="4" s="1"/>
  <c r="M23" i="4" a="1"/>
  <c r="M23" i="4" s="1"/>
  <c r="I23" i="4" a="1"/>
  <c r="I23" i="4" s="1"/>
  <c r="P23" i="4" a="1"/>
  <c r="P23" i="4" s="1"/>
  <c r="O23" i="4" a="1"/>
  <c r="O23" i="4" s="1"/>
  <c r="K23" i="4" a="1"/>
  <c r="K23" i="4" s="1"/>
  <c r="G23" i="4" a="1"/>
  <c r="G23" i="4" s="1"/>
  <c r="I10" i="4" a="1"/>
  <c r="I10" i="4" s="1"/>
  <c r="M10" i="4" a="1"/>
  <c r="M10" i="4" s="1"/>
  <c r="L10" i="4" a="1"/>
  <c r="L10" i="4" s="1"/>
  <c r="P10" i="4" a="1"/>
  <c r="P10" i="4" s="1"/>
  <c r="H10" i="4" a="1"/>
  <c r="H10" i="4" s="1"/>
  <c r="H11" i="4" a="1"/>
  <c r="H11" i="4" s="1"/>
  <c r="M12" i="4" a="1"/>
  <c r="M12" i="4" s="1"/>
  <c r="J15" i="4" a="1"/>
  <c r="J15" i="4" s="1"/>
  <c r="N15" i="4" a="1"/>
  <c r="N15" i="4" s="1"/>
  <c r="M15" i="4" a="1"/>
  <c r="M15" i="4" s="1"/>
  <c r="I15" i="4" a="1"/>
  <c r="I15" i="4" s="1"/>
  <c r="O15" i="4" a="1"/>
  <c r="O15" i="4" s="1"/>
  <c r="K15" i="4" a="1"/>
  <c r="K15" i="4" s="1"/>
  <c r="G15" i="4" a="1"/>
  <c r="G15" i="4" s="1"/>
  <c r="J17" i="4" a="1"/>
  <c r="J17" i="4" s="1"/>
  <c r="O24" i="4" a="1"/>
  <c r="O24" i="4" s="1"/>
  <c r="M24" i="4" a="1"/>
  <c r="M24" i="4" s="1"/>
  <c r="K24" i="4" a="1"/>
  <c r="K24" i="4" s="1"/>
  <c r="G24" i="4" a="1"/>
  <c r="G24" i="4" s="1"/>
  <c r="I24" i="4" a="1"/>
  <c r="I24" i="4" s="1"/>
  <c r="N24" i="4" a="1"/>
  <c r="N24" i="4" s="1"/>
  <c r="J24" i="4" a="1"/>
  <c r="J24" i="4" s="1"/>
  <c r="P24" i="4" a="1"/>
  <c r="P24" i="4" s="1"/>
  <c r="L24" i="4" a="1"/>
  <c r="L24" i="4" s="1"/>
  <c r="H24" i="4" a="1"/>
  <c r="H24" i="4" s="1"/>
  <c r="P11" i="4" a="1"/>
  <c r="P11" i="4" s="1"/>
  <c r="M22" i="4" a="1"/>
  <c r="M22" i="4" s="1"/>
  <c r="I22" i="4" a="1"/>
  <c r="I22" i="4" s="1"/>
  <c r="K22" i="4" a="1"/>
  <c r="K22" i="4" s="1"/>
  <c r="G22" i="4" a="1"/>
  <c r="G22" i="4" s="1"/>
  <c r="P22" i="4" a="1"/>
  <c r="P22" i="4" s="1"/>
  <c r="L22" i="4" a="1"/>
  <c r="L22" i="4" s="1"/>
  <c r="H22" i="4" a="1"/>
  <c r="H22" i="4" s="1"/>
  <c r="O22" i="4" a="1"/>
  <c r="O22" i="4" s="1"/>
  <c r="N22" i="4" a="1"/>
  <c r="N22" i="4" s="1"/>
  <c r="J22" i="4" a="1"/>
  <c r="J22" i="4" s="1"/>
  <c r="K11" i="4" a="1"/>
  <c r="K11" i="4" s="1"/>
  <c r="L13" i="4" a="1"/>
  <c r="L13" i="4" s="1"/>
  <c r="P13" i="4" a="1"/>
  <c r="P13" i="4" s="1"/>
  <c r="H13" i="4" a="1"/>
  <c r="H13" i="4" s="1"/>
  <c r="K13" i="4" a="1"/>
  <c r="K13" i="4" s="1"/>
  <c r="O13" i="4" a="1"/>
  <c r="O13" i="4" s="1"/>
  <c r="G13" i="4" a="1"/>
  <c r="G13" i="4" s="1"/>
  <c r="M13" i="4" a="1"/>
  <c r="M13" i="4" s="1"/>
  <c r="I13" i="4" a="1"/>
  <c r="I13" i="4" s="1"/>
  <c r="H15" i="4" a="1"/>
  <c r="H15" i="4" s="1"/>
  <c r="N17" i="4" a="1"/>
  <c r="N17" i="4" s="1"/>
  <c r="N25" i="4" a="1"/>
  <c r="N25" i="4" s="1"/>
  <c r="P25" i="4" a="1"/>
  <c r="P25" i="4" s="1"/>
  <c r="L25" i="4" a="1"/>
  <c r="L25" i="4" s="1"/>
  <c r="H25" i="4" a="1"/>
  <c r="H25" i="4" s="1"/>
  <c r="J25" i="4" a="1"/>
  <c r="J25" i="4" s="1"/>
  <c r="O25" i="4" a="1"/>
  <c r="O25" i="4" s="1"/>
  <c r="K25" i="4" a="1"/>
  <c r="K25" i="4" s="1"/>
  <c r="G25" i="4" a="1"/>
  <c r="G25" i="4" s="1"/>
  <c r="M25" i="4" a="1"/>
  <c r="M25" i="4" s="1"/>
  <c r="I25" i="4" a="1"/>
  <c r="I25" i="4" s="1"/>
  <c r="M14" i="4" a="1"/>
  <c r="M14" i="4" s="1"/>
  <c r="I14" i="4" a="1"/>
  <c r="I14" i="4" s="1"/>
  <c r="H14" i="4" a="1"/>
  <c r="H14" i="4" s="1"/>
  <c r="P14" i="4" a="1"/>
  <c r="P14" i="4" s="1"/>
  <c r="L14" i="4" a="1"/>
  <c r="L14" i="4" s="1"/>
  <c r="N14" i="4" a="1"/>
  <c r="N14" i="4" s="1"/>
  <c r="J14" i="4" a="1"/>
  <c r="J14" i="4" s="1"/>
  <c r="M16" i="4" a="1"/>
  <c r="M16" i="4" s="1"/>
  <c r="J10" i="4" a="1"/>
  <c r="J10" i="4" s="1"/>
  <c r="J13" i="4" a="1"/>
  <c r="J13" i="4" s="1"/>
  <c r="L15" i="4" a="1"/>
  <c r="L15" i="4" s="1"/>
  <c r="M18" i="4" a="1"/>
  <c r="M18" i="4" s="1"/>
  <c r="I18" i="4" a="1"/>
  <c r="I18" i="4" s="1"/>
  <c r="O18" i="4" a="1"/>
  <c r="O18" i="4" s="1"/>
  <c r="G18" i="4" a="1"/>
  <c r="G18" i="4" s="1"/>
  <c r="L18" i="4" a="1"/>
  <c r="L18" i="4" s="1"/>
  <c r="H18" i="4" a="1"/>
  <c r="H18" i="4" s="1"/>
  <c r="P18" i="4" a="1"/>
  <c r="P18" i="4" s="1"/>
  <c r="K18" i="4" a="1"/>
  <c r="K18" i="4" s="1"/>
  <c r="N18" i="4" a="1"/>
  <c r="N18" i="4" s="1"/>
  <c r="J18" i="4" a="1"/>
  <c r="J18" i="4" s="1"/>
  <c r="O26" i="4" a="1"/>
  <c r="O26" i="4" s="1"/>
  <c r="M26" i="4" a="1"/>
  <c r="M26" i="4" s="1"/>
  <c r="I26" i="4" a="1"/>
  <c r="I26" i="4" s="1"/>
  <c r="K26" i="4" a="1"/>
  <c r="K26" i="4" s="1"/>
  <c r="G26" i="4" a="1"/>
  <c r="G26" i="4" s="1"/>
  <c r="P26" i="4" a="1"/>
  <c r="P26" i="4" s="1"/>
  <c r="L26" i="4" a="1"/>
  <c r="L26" i="4" s="1"/>
  <c r="H26" i="4" a="1"/>
  <c r="H26" i="4" s="1"/>
  <c r="N26" i="4" a="1"/>
  <c r="N26" i="4" s="1"/>
  <c r="J26" i="4" a="1"/>
  <c r="J26" i="4" s="1"/>
  <c r="N11" i="4" a="1"/>
  <c r="N11" i="4" s="1"/>
  <c r="N27" i="4" s="1"/>
  <c r="J11" i="4" a="1"/>
  <c r="J11" i="4" s="1"/>
  <c r="I11" i="4" a="1"/>
  <c r="I11" i="4" s="1"/>
  <c r="M11" i="4" a="1"/>
  <c r="M11" i="4" s="1"/>
  <c r="K14" i="4" a="1"/>
  <c r="K14" i="4" s="1"/>
  <c r="G11" i="4" a="1"/>
  <c r="G11" i="4" s="1"/>
  <c r="G10" i="4" a="1"/>
  <c r="G10" i="4" s="1"/>
  <c r="K10" i="4" a="1"/>
  <c r="K10" i="4" s="1"/>
  <c r="O11" i="4" a="1"/>
  <c r="O11" i="4" s="1"/>
  <c r="O27" i="4" s="1"/>
  <c r="N13" i="4" a="1"/>
  <c r="N13" i="4" s="1"/>
  <c r="P15" i="4" a="1"/>
  <c r="P15" i="4" s="1"/>
  <c r="J19" i="4" a="1"/>
  <c r="J19" i="4" s="1"/>
  <c r="P19" i="4" a="1"/>
  <c r="P19" i="4" s="1"/>
  <c r="N19" i="4" a="1"/>
  <c r="N19" i="4" s="1"/>
  <c r="H19" i="4" a="1"/>
  <c r="H19" i="4" s="1"/>
  <c r="M19" i="4" a="1"/>
  <c r="M19" i="4" s="1"/>
  <c r="I19" i="4" a="1"/>
  <c r="I19" i="4" s="1"/>
  <c r="L19" i="4" a="1"/>
  <c r="L19" i="4" s="1"/>
  <c r="O19" i="4" a="1"/>
  <c r="O19" i="4" s="1"/>
  <c r="K19" i="4" a="1"/>
  <c r="K19" i="4" s="1"/>
  <c r="G19" i="4" a="1"/>
  <c r="G19" i="4" s="1"/>
  <c r="N23" i="3" a="1"/>
  <c r="N23" i="3" s="1"/>
  <c r="J23" i="3" a="1"/>
  <c r="J23" i="3" s="1"/>
  <c r="O23" i="3" a="1"/>
  <c r="O23" i="3" s="1"/>
  <c r="M23" i="3" a="1"/>
  <c r="M23" i="3" s="1"/>
  <c r="I23" i="3" a="1"/>
  <c r="I23" i="3" s="1"/>
  <c r="K23" i="3" a="1"/>
  <c r="K23" i="3" s="1"/>
  <c r="P23" i="3" a="1"/>
  <c r="P23" i="3" s="1"/>
  <c r="L23" i="3" a="1"/>
  <c r="L23" i="3" s="1"/>
  <c r="H23" i="3" a="1"/>
  <c r="H23" i="3" s="1"/>
  <c r="G23" i="3" a="1"/>
  <c r="G23" i="3" s="1"/>
  <c r="P13" i="3" a="1"/>
  <c r="P13" i="3" s="1"/>
  <c r="L13" i="3" a="1"/>
  <c r="L13" i="3" s="1"/>
  <c r="H13" i="3" a="1"/>
  <c r="H13" i="3" s="1"/>
  <c r="K13" i="3" a="1"/>
  <c r="K13" i="3" s="1"/>
  <c r="I13" i="3" a="1"/>
  <c r="I13" i="3" s="1"/>
  <c r="O13" i="3" a="1"/>
  <c r="O13" i="3" s="1"/>
  <c r="G13" i="3" a="1"/>
  <c r="G13" i="3" s="1"/>
  <c r="N13" i="3" a="1"/>
  <c r="N13" i="3" s="1"/>
  <c r="M13" i="3" a="1"/>
  <c r="M13" i="3" s="1"/>
  <c r="J13" i="3" a="1"/>
  <c r="J13" i="3" s="1"/>
  <c r="O12" i="3" a="1"/>
  <c r="O12" i="3" s="1"/>
  <c r="K12" i="3" a="1"/>
  <c r="K12" i="3" s="1"/>
  <c r="G12" i="3" a="1"/>
  <c r="G12" i="3" s="1"/>
  <c r="N12" i="3" a="1"/>
  <c r="N12" i="3" s="1"/>
  <c r="H12" i="3" a="1"/>
  <c r="H12" i="3" s="1"/>
  <c r="J12" i="3" a="1"/>
  <c r="J12" i="3" s="1"/>
  <c r="L12" i="3" a="1"/>
  <c r="L12" i="3" s="1"/>
  <c r="M12" i="3" a="1"/>
  <c r="M12" i="3" s="1"/>
  <c r="I12" i="3" a="1"/>
  <c r="I12" i="3" s="1"/>
  <c r="P12" i="3" a="1"/>
  <c r="P12" i="3" s="1"/>
  <c r="P21" i="3" a="1"/>
  <c r="P21" i="3" s="1"/>
  <c r="L21" i="3" a="1"/>
  <c r="L21" i="3" s="1"/>
  <c r="H21" i="3" a="1"/>
  <c r="H21" i="3" s="1"/>
  <c r="M21" i="3" a="1"/>
  <c r="M21" i="3" s="1"/>
  <c r="I21" i="3" a="1"/>
  <c r="I21" i="3" s="1"/>
  <c r="O21" i="3" a="1"/>
  <c r="O21" i="3" s="1"/>
  <c r="K21" i="3" a="1"/>
  <c r="K21" i="3" s="1"/>
  <c r="G21" i="3" a="1"/>
  <c r="G21" i="3" s="1"/>
  <c r="N21" i="3" a="1"/>
  <c r="N21" i="3" s="1"/>
  <c r="J21" i="3" a="1"/>
  <c r="J21" i="3" s="1"/>
  <c r="N15" i="3" a="1"/>
  <c r="N15" i="3" s="1"/>
  <c r="J15" i="3" a="1"/>
  <c r="J15" i="3" s="1"/>
  <c r="K15" i="3" a="1"/>
  <c r="K15" i="3" s="1"/>
  <c r="M15" i="3" a="1"/>
  <c r="M15" i="3" s="1"/>
  <c r="G15" i="3" a="1"/>
  <c r="G15" i="3" s="1"/>
  <c r="I15" i="3" a="1"/>
  <c r="I15" i="3" s="1"/>
  <c r="L15" i="3" a="1"/>
  <c r="L15" i="3" s="1"/>
  <c r="O15" i="3" a="1"/>
  <c r="O15" i="3" s="1"/>
  <c r="P15" i="3" a="1"/>
  <c r="P15" i="3" s="1"/>
  <c r="H15" i="3" a="1"/>
  <c r="H15" i="3" s="1"/>
  <c r="M10" i="3" a="1"/>
  <c r="M10" i="3" s="1"/>
  <c r="I10" i="3" a="1"/>
  <c r="I10" i="3" s="1"/>
  <c r="N10" i="3" a="1"/>
  <c r="N10" i="3" s="1"/>
  <c r="P10" i="3" a="1"/>
  <c r="P10" i="3" s="1"/>
  <c r="H10" i="3" a="1"/>
  <c r="H10" i="3" s="1"/>
  <c r="J10" i="3" a="1"/>
  <c r="J10" i="3" s="1"/>
  <c r="L10" i="3" a="1"/>
  <c r="L10" i="3" s="1"/>
  <c r="K10" i="3" a="1"/>
  <c r="K10" i="3" s="1"/>
  <c r="O10" i="3" a="1"/>
  <c r="O10" i="3" s="1"/>
  <c r="G10" i="3" a="1"/>
  <c r="G10" i="3" s="1"/>
  <c r="P17" i="3" a="1"/>
  <c r="P17" i="3" s="1"/>
  <c r="L17" i="3" a="1"/>
  <c r="L17" i="3" s="1"/>
  <c r="H17" i="3" a="1"/>
  <c r="H17" i="3" s="1"/>
  <c r="O17" i="3" a="1"/>
  <c r="O17" i="3" s="1"/>
  <c r="K17" i="3" a="1"/>
  <c r="K17" i="3" s="1"/>
  <c r="G17" i="3" a="1"/>
  <c r="G17" i="3" s="1"/>
  <c r="M17" i="3" a="1"/>
  <c r="M17" i="3" s="1"/>
  <c r="I17" i="3" a="1"/>
  <c r="I17" i="3" s="1"/>
  <c r="N17" i="3" a="1"/>
  <c r="N17" i="3" s="1"/>
  <c r="J17" i="3" a="1"/>
  <c r="J17" i="3" s="1"/>
  <c r="M18" i="3" a="1"/>
  <c r="M18" i="3" s="1"/>
  <c r="I18" i="3" a="1"/>
  <c r="I18" i="3" s="1"/>
  <c r="J18" i="3" a="1"/>
  <c r="J18" i="3" s="1"/>
  <c r="P18" i="3" a="1"/>
  <c r="P18" i="3" s="1"/>
  <c r="L18" i="3" a="1"/>
  <c r="L18" i="3" s="1"/>
  <c r="H18" i="3" a="1"/>
  <c r="H18" i="3" s="1"/>
  <c r="O18" i="3" a="1"/>
  <c r="O18" i="3" s="1"/>
  <c r="K18" i="3" a="1"/>
  <c r="K18" i="3" s="1"/>
  <c r="G18" i="3" a="1"/>
  <c r="G18" i="3" s="1"/>
  <c r="N18" i="3" a="1"/>
  <c r="N18" i="3" s="1"/>
  <c r="O24" i="3" a="1"/>
  <c r="O24" i="3" s="1"/>
  <c r="K24" i="3" a="1"/>
  <c r="K24" i="3" s="1"/>
  <c r="G24" i="3" a="1"/>
  <c r="G24" i="3" s="1"/>
  <c r="H24" i="3" a="1"/>
  <c r="H24" i="3" s="1"/>
  <c r="N24" i="3" a="1"/>
  <c r="N24" i="3" s="1"/>
  <c r="J24" i="3" a="1"/>
  <c r="J24" i="3" s="1"/>
  <c r="L24" i="3" a="1"/>
  <c r="L24" i="3" s="1"/>
  <c r="P24" i="3" a="1"/>
  <c r="P24" i="3" s="1"/>
  <c r="M24" i="3" a="1"/>
  <c r="M24" i="3" s="1"/>
  <c r="I24" i="3" a="1"/>
  <c r="I24" i="3" s="1"/>
  <c r="M14" i="3" a="1"/>
  <c r="M14" i="3" s="1"/>
  <c r="I14" i="3" a="1"/>
  <c r="I14" i="3" s="1"/>
  <c r="H14" i="3" a="1"/>
  <c r="H14" i="3" s="1"/>
  <c r="P14" i="3" a="1"/>
  <c r="P14" i="3" s="1"/>
  <c r="L14" i="3" a="1"/>
  <c r="L14" i="3" s="1"/>
  <c r="J14" i="3" a="1"/>
  <c r="J14" i="3" s="1"/>
  <c r="O14" i="3" a="1"/>
  <c r="O14" i="3" s="1"/>
  <c r="K14" i="3" a="1"/>
  <c r="K14" i="3" s="1"/>
  <c r="G14" i="3" a="1"/>
  <c r="G14" i="3" s="1"/>
  <c r="N14" i="3" a="1"/>
  <c r="N14" i="3" s="1"/>
  <c r="M22" i="3" a="1"/>
  <c r="M22" i="3" s="1"/>
  <c r="I22" i="3" a="1"/>
  <c r="I22" i="3" s="1"/>
  <c r="P22" i="3" a="1"/>
  <c r="P22" i="3" s="1"/>
  <c r="L22" i="3" a="1"/>
  <c r="L22" i="3" s="1"/>
  <c r="H22" i="3" a="1"/>
  <c r="H22" i="3" s="1"/>
  <c r="J22" i="3" a="1"/>
  <c r="J22" i="3" s="1"/>
  <c r="N22" i="3" a="1"/>
  <c r="N22" i="3" s="1"/>
  <c r="O22" i="3" a="1"/>
  <c r="O22" i="3" s="1"/>
  <c r="K22" i="3" a="1"/>
  <c r="K22" i="3" s="1"/>
  <c r="G22" i="3" a="1"/>
  <c r="G22" i="3" s="1"/>
  <c r="M26" i="3" a="1"/>
  <c r="M26" i="3" s="1"/>
  <c r="I26" i="3" a="1"/>
  <c r="I26" i="3" s="1"/>
  <c r="P26" i="3" a="1"/>
  <c r="P26" i="3" s="1"/>
  <c r="L26" i="3" a="1"/>
  <c r="L26" i="3" s="1"/>
  <c r="H26" i="3" a="1"/>
  <c r="H26" i="3" s="1"/>
  <c r="J26" i="3" a="1"/>
  <c r="J26" i="3" s="1"/>
  <c r="O26" i="3" a="1"/>
  <c r="O26" i="3" s="1"/>
  <c r="K26" i="3" a="1"/>
  <c r="K26" i="3" s="1"/>
  <c r="G26" i="3" a="1"/>
  <c r="G26" i="3" s="1"/>
  <c r="N26" i="3" a="1"/>
  <c r="N26" i="3" s="1"/>
  <c r="N11" i="3" a="1"/>
  <c r="N11" i="3" s="1"/>
  <c r="J11" i="3" a="1"/>
  <c r="J11" i="3" s="1"/>
  <c r="M11" i="3" a="1"/>
  <c r="M11" i="3" s="1"/>
  <c r="I11" i="3" a="1"/>
  <c r="I11" i="3" s="1"/>
  <c r="O11" i="3" a="1"/>
  <c r="O11" i="3" s="1"/>
  <c r="P11" i="3" a="1"/>
  <c r="P11" i="3" s="1"/>
  <c r="H11" i="3" a="1"/>
  <c r="H11" i="3" s="1"/>
  <c r="G11" i="3" a="1"/>
  <c r="G11" i="3" s="1"/>
  <c r="L11" i="3" a="1"/>
  <c r="L11" i="3" s="1"/>
  <c r="K11" i="3" a="1"/>
  <c r="K11" i="3" s="1"/>
  <c r="A25" i="3"/>
  <c r="F25" i="3" s="1"/>
  <c r="A16" i="3"/>
  <c r="F16" i="3" s="1"/>
  <c r="A20" i="3"/>
  <c r="F20" i="3" s="1"/>
  <c r="A19" i="3"/>
  <c r="F19" i="3" s="1"/>
  <c r="J27" i="4" l="1"/>
  <c r="M27" i="4"/>
  <c r="H27" i="4"/>
  <c r="K27" i="4"/>
  <c r="O20" i="3" a="1"/>
  <c r="O20" i="3" s="1"/>
  <c r="K20" i="3" a="1"/>
  <c r="K20" i="3" s="1"/>
  <c r="G20" i="3" a="1"/>
  <c r="G20" i="3" s="1"/>
  <c r="H20" i="3" a="1"/>
  <c r="H20" i="3" s="1"/>
  <c r="N20" i="3" a="1"/>
  <c r="N20" i="3" s="1"/>
  <c r="J20" i="3" a="1"/>
  <c r="J20" i="3" s="1"/>
  <c r="L20" i="3" a="1"/>
  <c r="L20" i="3" s="1"/>
  <c r="P20" i="3" a="1"/>
  <c r="P20" i="3" s="1"/>
  <c r="M20" i="3" a="1"/>
  <c r="M20" i="3" s="1"/>
  <c r="I20" i="3" a="1"/>
  <c r="I20" i="3" s="1"/>
  <c r="N19" i="3" a="1"/>
  <c r="N19" i="3" s="1"/>
  <c r="J19" i="3" a="1"/>
  <c r="J19" i="3" s="1"/>
  <c r="O19" i="3" a="1"/>
  <c r="O19" i="3" s="1"/>
  <c r="M19" i="3" a="1"/>
  <c r="M19" i="3" s="1"/>
  <c r="I19" i="3" a="1"/>
  <c r="I19" i="3" s="1"/>
  <c r="G19" i="3" a="1"/>
  <c r="G19" i="3" s="1"/>
  <c r="K19" i="3" a="1"/>
  <c r="K19" i="3" s="1"/>
  <c r="P19" i="3" a="1"/>
  <c r="P19" i="3" s="1"/>
  <c r="L19" i="3" a="1"/>
  <c r="L19" i="3" s="1"/>
  <c r="H19" i="3" a="1"/>
  <c r="H19" i="3" s="1"/>
  <c r="K16" i="3" a="1"/>
  <c r="K16" i="3" s="1"/>
  <c r="K27" i="3" s="1"/>
  <c r="O16" i="3" a="1"/>
  <c r="O16" i="3" s="1"/>
  <c r="G16" i="3" a="1"/>
  <c r="G16" i="3" s="1"/>
  <c r="P16" i="3" a="1"/>
  <c r="P16" i="3" s="1"/>
  <c r="N16" i="3" a="1"/>
  <c r="N16" i="3" s="1"/>
  <c r="N27" i="3" s="1"/>
  <c r="J16" i="3" a="1"/>
  <c r="J16" i="3" s="1"/>
  <c r="J27" i="3" s="1"/>
  <c r="H16" i="3" a="1"/>
  <c r="H16" i="3" s="1"/>
  <c r="M16" i="3" a="1"/>
  <c r="M16" i="3" s="1"/>
  <c r="I16" i="3" a="1"/>
  <c r="I16" i="3" s="1"/>
  <c r="L16" i="3" a="1"/>
  <c r="L16" i="3" s="1"/>
  <c r="P25" i="3" a="1"/>
  <c r="P25" i="3" s="1"/>
  <c r="P27" i="3" s="1"/>
  <c r="L25" i="3" a="1"/>
  <c r="L25" i="3" s="1"/>
  <c r="H25" i="3" a="1"/>
  <c r="H25" i="3" s="1"/>
  <c r="M25" i="3" a="1"/>
  <c r="M25" i="3" s="1"/>
  <c r="O25" i="3" a="1"/>
  <c r="O25" i="3" s="1"/>
  <c r="K25" i="3" a="1"/>
  <c r="K25" i="3" s="1"/>
  <c r="G25" i="3" a="1"/>
  <c r="G25" i="3" s="1"/>
  <c r="N25" i="3" a="1"/>
  <c r="N25" i="3" s="1"/>
  <c r="J25" i="3" a="1"/>
  <c r="J25" i="3" s="1"/>
  <c r="I25" i="3" a="1"/>
  <c r="I25" i="3" s="1"/>
  <c r="O27" i="3" l="1"/>
  <c r="M27" i="3"/>
  <c r="H2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<sst xmlns="http://schemas.openxmlformats.org/spreadsheetml/2006/main" count="58" uniqueCount="29">
  <si>
    <t>data</t>
  </si>
  <si>
    <t>final_payment_start</t>
  </si>
  <si>
    <t>first_payment</t>
  </si>
  <si>
    <t>second_payment</t>
  </si>
  <si>
    <t>first_payment_year</t>
  </si>
  <si>
    <t>second_payment_year</t>
  </si>
  <si>
    <t>final_payment_start_of_year</t>
  </si>
  <si>
    <t>month</t>
  </si>
  <si>
    <t>payment_amount</t>
  </si>
  <si>
    <t>investment_name</t>
  </si>
  <si>
    <t>investment_pct</t>
  </si>
  <si>
    <t>month_can_start_investing</t>
  </si>
  <si>
    <t>matures</t>
  </si>
  <si>
    <t>Jellybean Junction Capital</t>
  </si>
  <si>
    <t>Lollipop Lane Investments</t>
  </si>
  <si>
    <t>RockCandy Returns</t>
  </si>
  <si>
    <t>SweetYield Ventures</t>
  </si>
  <si>
    <t>TruffleTrust Holdings</t>
  </si>
  <si>
    <t>Investment</t>
  </si>
  <si>
    <t>Return</t>
  </si>
  <si>
    <t>Inflow</t>
  </si>
  <si>
    <t>Outflow</t>
  </si>
  <si>
    <t>Amount</t>
  </si>
  <si>
    <t>start investing</t>
  </si>
  <si>
    <t>Matures</t>
  </si>
  <si>
    <t>Return of Maturity</t>
  </si>
  <si>
    <t>Total</t>
  </si>
  <si>
    <t xml:space="preserve">surplus funds </t>
  </si>
  <si>
    <t>required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</si>
</sst>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10" fontId="0" fillId="0" borderId="0" xfId="2" applyNumberFormat="1" applyFont="1"/>
    <xf numFmtId="10" fontId="0" fillId="0" borderId="0" xfId="0" applyNumberFormat="1"/>
    <xf numFmtId="0" fontId="0" fillId="2" borderId="1" xfId="0" applyFill="1" applyBorder="1"/>
    <xf numFmtId="10" fontId="0" fillId="0" borderId="1" xfId="0" applyNumberFormat="1" applyBorder="1"/>
    <xf numFmtId="10" fontId="0" fillId="0" borderId="1" xfId="2" applyNumberFormat="1" applyFont="1" applyBorder="1"/>
    <xf numFmtId="0" fontId="0" fillId="0" borderId="2" xfId="0" applyBorder="1"/>
    <xf numFmtId="44" fontId="0" fillId="0" borderId="1" xfId="1" applyFont="1" applyBorder="1"/>
    <xf numFmtId="0" fontId="2" fillId="0" borderId="1" xfId="0" applyFont="1" applyBorder="1"/>
    <xf numFmtId="0" fontId="2" fillId="2" borderId="1" xfId="0" applyFont="1" applyFill="1" applyBorder="1"/>
    <xf numFmtId="0" fontId="0" fillId="0" borderId="1" xfId="0" applyFont="1" applyBorder="1"/>
    <xf numFmtId="10" fontId="1" fillId="0" borderId="1" xfId="2" applyNumberFormat="1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ryantu-my.sharepoint.com/personal/mmacaulay_bryant_edu/Documents/Attachments/Cashflow%20Problem%20-%20M4.xlsx" TargetMode="External"/><Relationship Id="rId1" Type="http://schemas.openxmlformats.org/officeDocument/2006/relationships/externalLinkPath" Target="https://bryantu-my.sharepoint.com/personal/mmacaulay_bryant_edu/Documents/Attachments/Cashflow%20Problem%20-%20M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yment"/>
      <sheetName val="Possible"/>
      <sheetName val="Solver"/>
      <sheetName val="Solver with Stipulations"/>
    </sheetNames>
    <sheetDataSet>
      <sheetData sheetId="0"/>
      <sheetData sheetId="1"/>
      <sheetData sheetId="2">
        <row r="9">
          <cell r="C9" t="str">
            <v>Inflow</v>
          </cell>
          <cell r="E9" t="str">
            <v>Amount</v>
          </cell>
        </row>
        <row r="10">
          <cell r="A10" t="str">
            <v>CandyCrest Holdings</v>
          </cell>
          <cell r="C10">
            <v>1</v>
          </cell>
          <cell r="E10">
            <v>0</v>
          </cell>
        </row>
        <row r="11">
          <cell r="A11" t="str">
            <v>LuxeLollipop Asset Management</v>
          </cell>
          <cell r="C11">
            <v>1</v>
          </cell>
          <cell r="E11">
            <v>655.13774368849545</v>
          </cell>
        </row>
        <row r="12">
          <cell r="A12" t="str">
            <v>SwizzleStick Strategies</v>
          </cell>
          <cell r="C12">
            <v>1</v>
          </cell>
          <cell r="E12">
            <v>225.34703443302686</v>
          </cell>
        </row>
        <row r="13">
          <cell r="A13" t="str">
            <v>CandyCrest Holdings</v>
          </cell>
          <cell r="C13">
            <v>2</v>
          </cell>
          <cell r="E13">
            <v>0</v>
          </cell>
        </row>
        <row r="14">
          <cell r="A14" t="str">
            <v>Marshmallow Margin Group</v>
          </cell>
          <cell r="C14">
            <v>2</v>
          </cell>
          <cell r="E14">
            <v>0</v>
          </cell>
        </row>
        <row r="15">
          <cell r="A15" t="str">
            <v>CandyCrest Holdings</v>
          </cell>
          <cell r="C15">
            <v>3</v>
          </cell>
          <cell r="E15">
            <v>0</v>
          </cell>
        </row>
        <row r="16">
          <cell r="A16" t="str">
            <v>LuxeLollipop Asset Management</v>
          </cell>
          <cell r="C16">
            <v>3</v>
          </cell>
          <cell r="E16">
            <v>0</v>
          </cell>
        </row>
        <row r="17">
          <cell r="A17" t="str">
            <v>Nougat Nest Investments</v>
          </cell>
          <cell r="C17">
            <v>3</v>
          </cell>
          <cell r="E17">
            <v>432.78455647214997</v>
          </cell>
        </row>
        <row r="18">
          <cell r="A18" t="str">
            <v>CandyCrest Holdings</v>
          </cell>
          <cell r="C18">
            <v>4</v>
          </cell>
          <cell r="E18">
            <v>0</v>
          </cell>
        </row>
        <row r="19">
          <cell r="A19" t="str">
            <v>CandyCrest Holdings</v>
          </cell>
          <cell r="C19">
            <v>5</v>
          </cell>
          <cell r="E19">
            <v>0</v>
          </cell>
        </row>
        <row r="20">
          <cell r="A20" t="str">
            <v>LuxeLollipop Asset Management</v>
          </cell>
          <cell r="C20">
            <v>5</v>
          </cell>
          <cell r="E20">
            <v>0</v>
          </cell>
        </row>
        <row r="21">
          <cell r="A21" t="str">
            <v>Marshmallow Margin Group</v>
          </cell>
          <cell r="C21">
            <v>5</v>
          </cell>
          <cell r="E21">
            <v>0</v>
          </cell>
        </row>
        <row r="22">
          <cell r="A22" t="str">
            <v>CandyCrest Holdings</v>
          </cell>
          <cell r="C22">
            <v>6</v>
          </cell>
          <cell r="E22">
            <v>0</v>
          </cell>
        </row>
        <row r="23">
          <cell r="A23" t="str">
            <v>CandyCrest Holdings</v>
          </cell>
          <cell r="C23">
            <v>7</v>
          </cell>
          <cell r="E23">
            <v>0</v>
          </cell>
        </row>
        <row r="24">
          <cell r="A24" t="str">
            <v>LuxeLollipop Asset Management</v>
          </cell>
          <cell r="C24">
            <v>7</v>
          </cell>
          <cell r="E24">
            <v>470.3935344295798</v>
          </cell>
        </row>
        <row r="25">
          <cell r="A25" t="str">
            <v>CandyCrest Holdings</v>
          </cell>
          <cell r="C25">
            <v>8</v>
          </cell>
          <cell r="E25">
            <v>0</v>
          </cell>
        </row>
        <row r="26">
          <cell r="A26" t="str">
            <v>CandyCrest Holdings</v>
          </cell>
          <cell r="C26">
            <v>9</v>
          </cell>
          <cell r="E26">
            <v>490.24414158250806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74A59-A8A4-4DAC-80C6-DF0CA3DAB586}">
  <dimension ref="A1:G3"/>
  <sheetViews>
    <sheetView topLeftCell="B1" workbookViewId="0">
      <selection activeCell="A2" sqref="A2"/>
    </sheetView>
  </sheetViews>
  <sheetFormatPr defaultRowHeight="14.5" x14ac:dyDescent="0.35"/>
  <cols>
    <col min="1" max="1" width="14.90625" bestFit="1" customWidth="1"/>
    <col min="2" max="2" width="16.81640625" bestFit="1" customWidth="1"/>
    <col min="3" max="3" width="11.81640625" bestFit="1" customWidth="1"/>
    <col min="4" max="4" width="14.6328125" bestFit="1" customWidth="1"/>
    <col min="5" max="5" width="16.1796875" bestFit="1" customWidth="1"/>
    <col min="6" max="6" width="19" bestFit="1" customWidth="1"/>
    <col min="7" max="7" width="23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10</v>
      </c>
      <c r="C2">
        <v>3</v>
      </c>
      <c r="D2">
        <v>6</v>
      </c>
    </row>
    <row r="3" spans="1:7" x14ac:dyDescent="0.35">
      <c r="A3" t="s">
        <v>8</v>
      </c>
      <c r="E3">
        <v>250</v>
      </c>
      <c r="F3">
        <v>250</v>
      </c>
      <c r="G3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C93ED-16FE-42DE-A2B0-E907F7B8D3C9}">
  <dimension ref="A1:D6"/>
  <sheetViews>
    <sheetView tabSelected="1" workbookViewId="0">
      <selection activeCell="B8" sqref="B8"/>
    </sheetView>
  </sheetViews>
  <sheetFormatPr defaultRowHeight="14.5" x14ac:dyDescent="0.35"/>
  <cols>
    <col min="1" max="1" width="21.90625" bestFit="1" customWidth="1"/>
    <col min="2" max="2" width="13.36328125" bestFit="1" customWidth="1"/>
    <col min="3" max="3" width="22.7265625" bestFit="1" customWidth="1"/>
    <col min="4" max="4" width="7.54296875" bestFit="1" customWidth="1"/>
  </cols>
  <sheetData>
    <row r="1" spans="1:4" x14ac:dyDescent="0.35">
      <c r="A1" t="s">
        <v>9</v>
      </c>
      <c r="B1" t="s">
        <v>10</v>
      </c>
      <c r="C1" t="s">
        <v>11</v>
      </c>
      <c r="D1" t="s">
        <v>12</v>
      </c>
    </row>
    <row r="2" spans="1:4" x14ac:dyDescent="0.35">
      <c r="A2" t="s">
        <v>13</v>
      </c>
      <c r="B2" s="2">
        <v>1.9900000000000001E-2</v>
      </c>
      <c r="C2">
        <v>1</v>
      </c>
      <c r="D2">
        <v>1</v>
      </c>
    </row>
    <row r="3" spans="1:4" x14ac:dyDescent="0.35">
      <c r="A3" t="s">
        <v>14</v>
      </c>
      <c r="B3" s="2">
        <v>4.2200000000000001E-2</v>
      </c>
      <c r="C3">
        <v>1</v>
      </c>
      <c r="D3">
        <v>2</v>
      </c>
    </row>
    <row r="4" spans="1:4" x14ac:dyDescent="0.35">
      <c r="A4" t="s">
        <v>15</v>
      </c>
      <c r="B4" s="2">
        <v>6.4399999999999999E-2</v>
      </c>
      <c r="C4">
        <v>2</v>
      </c>
      <c r="D4">
        <v>3</v>
      </c>
    </row>
    <row r="5" spans="1:4" x14ac:dyDescent="0.35">
      <c r="A5" t="s">
        <v>16</v>
      </c>
      <c r="B5" s="2">
        <v>8.6800000000000002E-2</v>
      </c>
      <c r="C5">
        <v>3</v>
      </c>
      <c r="D5">
        <v>4</v>
      </c>
    </row>
    <row r="6" spans="1:4" x14ac:dyDescent="0.35">
      <c r="A6" t="s">
        <v>17</v>
      </c>
      <c r="B6" s="2">
        <v>0.1094</v>
      </c>
      <c r="C6">
        <v>1</v>
      </c>
      <c r="D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8658-C282-4E69-B123-CF4A2E8CDF3F}">
  <dimension ref="A1:P28"/>
  <sheetViews>
    <sheetView topLeftCell="A4" zoomScale="70" zoomScaleNormal="70" workbookViewId="0">
      <selection activeCell="U24" sqref="U24"/>
    </sheetView>
  </sheetViews>
  <sheetFormatPr defaultRowHeight="14.5" x14ac:dyDescent="0.35"/>
  <cols>
    <col min="1" max="1" width="27" bestFit="1" customWidth="1"/>
    <col min="2" max="2" width="6.36328125" customWidth="1"/>
    <col min="7" max="7" width="16.08984375" bestFit="1" customWidth="1"/>
    <col min="9" max="9" width="12.453125" customWidth="1"/>
    <col min="10" max="10" width="12.08984375" customWidth="1"/>
    <col min="11" max="11" width="7.36328125" bestFit="1" customWidth="1"/>
    <col min="12" max="12" width="9.1796875" bestFit="1" customWidth="1"/>
    <col min="16" max="16" width="9.1796875" bestFit="1" customWidth="1"/>
  </cols>
  <sheetData>
    <row r="1" spans="1:16" x14ac:dyDescent="0.35">
      <c r="A1" s="11" t="s">
        <v>18</v>
      </c>
      <c r="B1" s="11"/>
      <c r="C1" s="11" t="s">
        <v>23</v>
      </c>
      <c r="D1" s="11" t="s">
        <v>24</v>
      </c>
      <c r="E1" s="11" t="s">
        <v>25</v>
      </c>
      <c r="H1" s="11" t="s">
        <v>4</v>
      </c>
      <c r="I1" s="11" t="s">
        <v>5</v>
      </c>
      <c r="J1" s="11" t="s">
        <v>6</v>
      </c>
    </row>
    <row r="2" spans="1:16" x14ac:dyDescent="0.35">
      <c r="A2" s="11" t="s">
        <v>13</v>
      </c>
      <c r="B2" s="11"/>
      <c r="C2" s="11">
        <v>1</v>
      </c>
      <c r="D2" s="11">
        <v>1</v>
      </c>
      <c r="E2" s="12">
        <v>1.9900000000000001E-2</v>
      </c>
      <c r="H2" s="11">
        <v>3</v>
      </c>
      <c r="I2" s="11">
        <v>6</v>
      </c>
      <c r="J2" s="11">
        <v>10</v>
      </c>
    </row>
    <row r="3" spans="1:16" x14ac:dyDescent="0.35">
      <c r="A3" s="11" t="s">
        <v>14</v>
      </c>
      <c r="B3" s="11"/>
      <c r="C3" s="11">
        <v>1</v>
      </c>
      <c r="D3" s="11">
        <v>2</v>
      </c>
      <c r="E3" s="12">
        <v>4.2200000000000001E-2</v>
      </c>
      <c r="H3" s="11">
        <v>250</v>
      </c>
      <c r="I3" s="11">
        <v>250</v>
      </c>
      <c r="J3" s="11">
        <v>500</v>
      </c>
    </row>
    <row r="4" spans="1:16" x14ac:dyDescent="0.35">
      <c r="A4" s="11" t="s">
        <v>15</v>
      </c>
      <c r="B4" s="11"/>
      <c r="C4" s="11">
        <v>2</v>
      </c>
      <c r="D4" s="11">
        <v>3</v>
      </c>
      <c r="E4" s="12">
        <v>6.4399999999999999E-2</v>
      </c>
    </row>
    <row r="5" spans="1:16" x14ac:dyDescent="0.35">
      <c r="A5" s="11" t="s">
        <v>16</v>
      </c>
      <c r="B5" s="11"/>
      <c r="C5" s="11">
        <v>3</v>
      </c>
      <c r="D5" s="11">
        <v>4</v>
      </c>
      <c r="E5" s="12">
        <v>8.6800000000000002E-2</v>
      </c>
    </row>
    <row r="6" spans="1:16" x14ac:dyDescent="0.35">
      <c r="A6" s="11" t="s">
        <v>17</v>
      </c>
      <c r="B6" s="11"/>
      <c r="C6" s="11">
        <v>1</v>
      </c>
      <c r="D6" s="11">
        <v>5</v>
      </c>
      <c r="E6" s="12">
        <v>0.1094</v>
      </c>
    </row>
    <row r="7" spans="1:16" x14ac:dyDescent="0.35">
      <c r="E7" s="3"/>
    </row>
    <row r="9" spans="1:16" x14ac:dyDescent="0.35">
      <c r="A9" s="1" t="s">
        <v>18</v>
      </c>
      <c r="B9" s="1"/>
      <c r="C9" s="1" t="s">
        <v>20</v>
      </c>
      <c r="D9" s="1" t="s">
        <v>21</v>
      </c>
      <c r="E9" s="1" t="s">
        <v>22</v>
      </c>
      <c r="F9" s="1" t="s">
        <v>19</v>
      </c>
      <c r="G9" s="1">
        <v>1</v>
      </c>
      <c r="H9" s="1">
        <v>2</v>
      </c>
      <c r="I9" s="1">
        <v>3</v>
      </c>
      <c r="J9" s="1">
        <v>4</v>
      </c>
      <c r="K9" s="1">
        <v>5</v>
      </c>
      <c r="L9" s="1">
        <v>6</v>
      </c>
      <c r="M9" s="1">
        <v>7</v>
      </c>
      <c r="N9" s="1">
        <v>8</v>
      </c>
      <c r="O9" s="1">
        <v>9</v>
      </c>
      <c r="P9" s="1">
        <v>10</v>
      </c>
    </row>
    <row r="10" spans="1:16" x14ac:dyDescent="0.35">
      <c r="A10" s="1" t="str">
        <f>A2</f>
        <v>Jellybean Junction Capital</v>
      </c>
      <c r="B10" s="1">
        <v>1</v>
      </c>
      <c r="C10" s="1">
        <v>1</v>
      </c>
      <c r="D10" s="1">
        <v>2</v>
      </c>
      <c r="E10" s="4">
        <v>0</v>
      </c>
      <c r="F10" s="5">
        <f>_xlfn.XLOOKUP(A10,$A$2:$A$6,$E$2:$E$6)</f>
        <v>1.9900000000000001E-2</v>
      </c>
      <c r="G10" s="1" cm="1">
        <f t="array" ref="G10">_xlfn.IFS($C10=G$9,-1,$D10=G$9,1+$F10,AND($C10&lt;G$9,$D10&gt;G$9),"&lt;---&gt;",TRUE,"")</f>
        <v>-1</v>
      </c>
      <c r="H10" s="1" cm="1">
        <f t="array" ref="H10">_xlfn.IFS($C10=H$9,-1,$D10=H$9,1+$F10,AND($C10&lt;H$9,$D10&gt;H$9),"&lt;---&gt;",TRUE,"")</f>
        <v>1.0199</v>
      </c>
      <c r="I10" s="1" t="str" cm="1">
        <f t="array" ref="I10">_xlfn.IFS($C10=I$9,-1,$D10=I$9,1+$F10,AND($C10&lt;I$9,$D10&gt;I$9),"&lt;---&gt;",TRUE,"")</f>
        <v/>
      </c>
      <c r="J10" s="1" t="str" cm="1">
        <f t="array" ref="J10">_xlfn.IFS($C10=J$9,-1,$D10=J$9,1+$F10,AND($C10&lt;J$9,$D10&gt;J$9),"&lt;---&gt;",TRUE,"")</f>
        <v/>
      </c>
      <c r="K10" s="1" t="str" cm="1">
        <f t="array" ref="K10">_xlfn.IFS($C10=K$9,-1,$D10=K$9,1+$F10,AND($C10&lt;K$9,$D10&gt;K$9),"&lt;---&gt;",TRUE,"")</f>
        <v/>
      </c>
      <c r="L10" s="1" t="str" cm="1">
        <f t="array" ref="L10">_xlfn.IFS($C10=L$9,-1,$D10=L$9,1+$F10,AND($C10&lt;L$9,$D10&gt;L$9),"&lt;---&gt;",TRUE,"")</f>
        <v/>
      </c>
      <c r="M10" s="1" t="str" cm="1">
        <f t="array" ref="M10">_xlfn.IFS($C10=M$9,-1,$D10=M$9,1+$F10,AND($C10&lt;M$9,$D10&gt;M$9),"&lt;---&gt;",TRUE,"")</f>
        <v/>
      </c>
      <c r="N10" s="1" t="str" cm="1">
        <f t="array" ref="N10">_xlfn.IFS($C10=N$9,-1,$D10=N$9,1+$F10,AND($C10&lt;N$9,$D10&gt;N$9),"&lt;---&gt;",TRUE,"")</f>
        <v/>
      </c>
      <c r="O10" s="1" t="str" cm="1">
        <f t="array" ref="O10">_xlfn.IFS($C10=O$9,-1,$D10=O$9,1+$F10,AND($C10&lt;O$9,$D10&gt;O$9),"&lt;---&gt;",TRUE,"")</f>
        <v/>
      </c>
      <c r="P10" s="1" t="str" cm="1">
        <f t="array" ref="P10">_xlfn.IFS($C10=P$9,-1,$D10=P$9,1+$F10,AND($C10&lt;P$9,$D10&gt;P$9),"&lt;---&gt;",TRUE,"")</f>
        <v/>
      </c>
    </row>
    <row r="11" spans="1:16" x14ac:dyDescent="0.35">
      <c r="A11" s="1" t="str">
        <f>A3</f>
        <v>Lollipop Lane Investments</v>
      </c>
      <c r="B11" s="1">
        <v>1</v>
      </c>
      <c r="C11" s="1">
        <v>1</v>
      </c>
      <c r="D11" s="1">
        <v>3</v>
      </c>
      <c r="E11" s="4">
        <v>655.1759531622539</v>
      </c>
      <c r="F11" s="5">
        <f t="shared" ref="F11:F26" si="0">_xlfn.XLOOKUP(A11,$A$2:$A$6,$E$2:$E$6)</f>
        <v>4.2200000000000001E-2</v>
      </c>
      <c r="G11" s="1" cm="1">
        <f t="array" ref="G11">_xlfn.IFS($C11=G$9,-1,$D11=G$9,1+$F11,AND($C11&lt;G$9,$D11&gt;G$9),"&lt;---&gt;",TRUE,"")</f>
        <v>-1</v>
      </c>
      <c r="H11" s="1" t="str" cm="1">
        <f t="array" ref="H11">_xlfn.IFS($C11=H$9,-1,$D11=H$9,1+$F11,AND($C11&lt;H$9,$D11&gt;H$9),"&lt;---&gt;",TRUE,"")</f>
        <v>&lt;---&gt;</v>
      </c>
      <c r="I11" s="1" cm="1">
        <f t="array" ref="I11">_xlfn.IFS($C11=I$9,-1,$D11=I$9,1+$F11,AND($C11&lt;I$9,$D11&gt;I$9),"&lt;---&gt;",TRUE,"")</f>
        <v>1.0422</v>
      </c>
      <c r="J11" s="1" t="str" cm="1">
        <f t="array" ref="J11">_xlfn.IFS($C11=J$9,-1,$D11=J$9,1+$F11,AND($C11&lt;J$9,$D11&gt;J$9),"&lt;---&gt;",TRUE,"")</f>
        <v/>
      </c>
      <c r="K11" s="1" t="str" cm="1">
        <f t="array" ref="K11">_xlfn.IFS($C11=K$9,-1,$D11=K$9,1+$F11,AND($C11&lt;K$9,$D11&gt;K$9),"&lt;---&gt;",TRUE,"")</f>
        <v/>
      </c>
      <c r="L11" s="1" t="str" cm="1">
        <f t="array" ref="L11">_xlfn.IFS($C11=L$9,-1,$D11=L$9,1+$F11,AND($C11&lt;L$9,$D11&gt;L$9),"&lt;---&gt;",TRUE,"")</f>
        <v/>
      </c>
      <c r="M11" s="1" t="str" cm="1">
        <f t="array" ref="M11">_xlfn.IFS($C11=M$9,-1,$D11=M$9,1+$F11,AND($C11&lt;M$9,$D11&gt;M$9),"&lt;---&gt;",TRUE,"")</f>
        <v/>
      </c>
      <c r="N11" s="1" t="str" cm="1">
        <f t="array" ref="N11">_xlfn.IFS($C11=N$9,-1,$D11=N$9,1+$F11,AND($C11&lt;N$9,$D11&gt;N$9),"&lt;---&gt;",TRUE,"")</f>
        <v/>
      </c>
      <c r="O11" s="1" t="str" cm="1">
        <f t="array" ref="O11">_xlfn.IFS($C11=O$9,-1,$D11=O$9,1+$F11,AND($C11&lt;O$9,$D11&gt;O$9),"&lt;---&gt;",TRUE,"")</f>
        <v/>
      </c>
      <c r="P11" s="1" t="str" cm="1">
        <f t="array" ref="P11">_xlfn.IFS($C11=P$9,-1,$D11=P$9,1+$F11,AND($C11&lt;P$9,$D11&gt;P$9),"&lt;---&gt;",TRUE,"")</f>
        <v/>
      </c>
    </row>
    <row r="12" spans="1:16" x14ac:dyDescent="0.35">
      <c r="A12" s="1" t="str">
        <f>A6</f>
        <v>TruffleTrust Holdings</v>
      </c>
      <c r="B12" s="1">
        <v>1</v>
      </c>
      <c r="C12" s="1">
        <v>1</v>
      </c>
      <c r="D12" s="1">
        <v>6</v>
      </c>
      <c r="E12" s="4">
        <v>225.34703443302686</v>
      </c>
      <c r="F12" s="5">
        <f t="shared" si="0"/>
        <v>0.1094</v>
      </c>
      <c r="G12" s="1" cm="1">
        <f t="array" ref="G12">_xlfn.IFS($C12=G$9,-1,$D12=G$9,1+$F12,AND($C12&lt;G$9,$D12&gt;G$9),"&lt;---&gt;",TRUE,"")</f>
        <v>-1</v>
      </c>
      <c r="H12" s="1" t="str" cm="1">
        <f t="array" ref="H12">_xlfn.IFS($C12=H$9,-1,$D12=H$9,1+$F12,AND($C12&lt;H$9,$D12&gt;H$9),"&lt;---&gt;",TRUE,"")</f>
        <v>&lt;---&gt;</v>
      </c>
      <c r="I12" s="1" t="str" cm="1">
        <f t="array" ref="I12">_xlfn.IFS($C12=I$9,-1,$D12=I$9,1+$F12,AND($C12&lt;I$9,$D12&gt;I$9),"&lt;---&gt;",TRUE,"")</f>
        <v>&lt;---&gt;</v>
      </c>
      <c r="J12" s="1" t="str" cm="1">
        <f t="array" ref="J12">_xlfn.IFS($C12=J$9,-1,$D12=J$9,1+$F12,AND($C12&lt;J$9,$D12&gt;J$9),"&lt;---&gt;",TRUE,"")</f>
        <v>&lt;---&gt;</v>
      </c>
      <c r="K12" s="1" t="str" cm="1">
        <f t="array" ref="K12">_xlfn.IFS($C12=K$9,-1,$D12=K$9,1+$F12,AND($C12&lt;K$9,$D12&gt;K$9),"&lt;---&gt;",TRUE,"")</f>
        <v>&lt;---&gt;</v>
      </c>
      <c r="L12" s="1" cm="1">
        <f t="array" ref="L12">_xlfn.IFS($C12=L$9,-1,$D12=L$9,1+$F12,AND($C12&lt;L$9,$D12&gt;L$9),"&lt;---&gt;",TRUE,"")</f>
        <v>1.1093999999999999</v>
      </c>
      <c r="M12" s="1" t="str" cm="1">
        <f t="array" ref="M12">_xlfn.IFS($C12=M$9,-1,$D12=M$9,1+$F12,AND($C12&lt;M$9,$D12&gt;M$9),"&lt;---&gt;",TRUE,"")</f>
        <v/>
      </c>
      <c r="N12" s="1" t="str" cm="1">
        <f t="array" ref="N12">_xlfn.IFS($C12=N$9,-1,$D12=N$9,1+$F12,AND($C12&lt;N$9,$D12&gt;N$9),"&lt;---&gt;",TRUE,"")</f>
        <v/>
      </c>
      <c r="O12" s="1" t="str" cm="1">
        <f t="array" ref="O12">_xlfn.IFS($C12=O$9,-1,$D12=O$9,1+$F12,AND($C12&lt;O$9,$D12&gt;O$9),"&lt;---&gt;",TRUE,"")</f>
        <v/>
      </c>
      <c r="P12" s="1" t="str" cm="1">
        <f t="array" ref="P12">_xlfn.IFS($C12=P$9,-1,$D12=P$9,1+$F12,AND($C12&lt;P$9,$D12&gt;P$9),"&lt;---&gt;",TRUE,"")</f>
        <v/>
      </c>
    </row>
    <row r="13" spans="1:16" x14ac:dyDescent="0.35">
      <c r="A13" s="1" t="str">
        <f>A2</f>
        <v>Jellybean Junction Capital</v>
      </c>
      <c r="B13" s="1">
        <v>2</v>
      </c>
      <c r="C13" s="1">
        <v>2</v>
      </c>
      <c r="D13" s="1">
        <v>3</v>
      </c>
      <c r="E13" s="4">
        <v>0</v>
      </c>
      <c r="F13" s="5">
        <f t="shared" si="0"/>
        <v>1.9900000000000001E-2</v>
      </c>
      <c r="G13" s="1" t="str" cm="1">
        <f t="array" ref="G13">_xlfn.IFS($C13=G$9,-1,$D13=G$9,1+$F13,AND($C13&lt;G$9,$D13&gt;G$9),"&lt;---&gt;",TRUE,"")</f>
        <v/>
      </c>
      <c r="H13" s="1" cm="1">
        <f t="array" ref="H13">_xlfn.IFS($C13=H$9,-1,$D13=H$9,1+$F13,AND($C13&lt;H$9,$D13&gt;H$9),"&lt;---&gt;",TRUE,"")</f>
        <v>-1</v>
      </c>
      <c r="I13" s="1" cm="1">
        <f t="array" ref="I13">_xlfn.IFS($C13=I$9,-1,$D13=I$9,1+$F13,AND($C13&lt;I$9,$D13&gt;I$9),"&lt;---&gt;",TRUE,"")</f>
        <v>1.0199</v>
      </c>
      <c r="J13" s="1" t="str" cm="1">
        <f t="array" ref="J13">_xlfn.IFS($C13=J$9,-1,$D13=J$9,1+$F13,AND($C13&lt;J$9,$D13&gt;J$9),"&lt;---&gt;",TRUE,"")</f>
        <v/>
      </c>
      <c r="K13" s="1" t="str" cm="1">
        <f t="array" ref="K13">_xlfn.IFS($C13=K$9,-1,$D13=K$9,1+$F13,AND($C13&lt;K$9,$D13&gt;K$9),"&lt;---&gt;",TRUE,"")</f>
        <v/>
      </c>
      <c r="L13" s="1" t="str" cm="1">
        <f t="array" ref="L13">_xlfn.IFS($C13=L$9,-1,$D13=L$9,1+$F13,AND($C13&lt;L$9,$D13&gt;L$9),"&lt;---&gt;",TRUE,"")</f>
        <v/>
      </c>
      <c r="M13" s="1" t="str" cm="1">
        <f t="array" ref="M13">_xlfn.IFS($C13=M$9,-1,$D13=M$9,1+$F13,AND($C13&lt;M$9,$D13&gt;M$9),"&lt;---&gt;",TRUE,"")</f>
        <v/>
      </c>
      <c r="N13" s="1" t="str" cm="1">
        <f t="array" ref="N13">_xlfn.IFS($C13=N$9,-1,$D13=N$9,1+$F13,AND($C13&lt;N$9,$D13&gt;N$9),"&lt;---&gt;",TRUE,"")</f>
        <v/>
      </c>
      <c r="O13" s="1" t="str" cm="1">
        <f t="array" ref="O13">_xlfn.IFS($C13=O$9,-1,$D13=O$9,1+$F13,AND($C13&lt;O$9,$D13&gt;O$9),"&lt;---&gt;",TRUE,"")</f>
        <v/>
      </c>
      <c r="P13" s="1" t="str" cm="1">
        <f t="array" ref="P13">_xlfn.IFS($C13=P$9,-1,$D13=P$9,1+$F13,AND($C13&lt;P$9,$D13&gt;P$9),"&lt;---&gt;",TRUE,"")</f>
        <v/>
      </c>
    </row>
    <row r="14" spans="1:16" x14ac:dyDescent="0.35">
      <c r="A14" s="1" t="str">
        <f>A4</f>
        <v>RockCandy Returns</v>
      </c>
      <c r="B14" s="1">
        <v>1</v>
      </c>
      <c r="C14" s="1">
        <v>2</v>
      </c>
      <c r="D14" s="1">
        <v>5</v>
      </c>
      <c r="E14" s="4">
        <v>0</v>
      </c>
      <c r="F14" s="5">
        <f t="shared" si="0"/>
        <v>6.4399999999999999E-2</v>
      </c>
      <c r="G14" s="1" t="str" cm="1">
        <f t="array" ref="G14">_xlfn.IFS($C14=G$9,-1,$D14=G$9,1+$F14,AND($C14&lt;G$9,$D14&gt;G$9),"&lt;---&gt;",TRUE,"")</f>
        <v/>
      </c>
      <c r="H14" s="1" cm="1">
        <f t="array" ref="H14">_xlfn.IFS($C14=H$9,-1,$D14=H$9,1+$F14,AND($C14&lt;H$9,$D14&gt;H$9),"&lt;---&gt;",TRUE,"")</f>
        <v>-1</v>
      </c>
      <c r="I14" s="1" t="str" cm="1">
        <f t="array" ref="I14">_xlfn.IFS($C14=I$9,-1,$D14=I$9,1+$F14,AND($C14&lt;I$9,$D14&gt;I$9),"&lt;---&gt;",TRUE,"")</f>
        <v>&lt;---&gt;</v>
      </c>
      <c r="J14" s="1" t="str" cm="1">
        <f t="array" ref="J14">_xlfn.IFS($C14=J$9,-1,$D14=J$9,1+$F14,AND($C14&lt;J$9,$D14&gt;J$9),"&lt;---&gt;",TRUE,"")</f>
        <v>&lt;---&gt;</v>
      </c>
      <c r="K14" s="1" cm="1">
        <f t="array" ref="K14">_xlfn.IFS($C14=K$9,-1,$D14=K$9,1+$F14,AND($C14&lt;K$9,$D14&gt;K$9),"&lt;---&gt;",TRUE,"")</f>
        <v>1.0644</v>
      </c>
      <c r="L14" s="1" t="str" cm="1">
        <f t="array" ref="L14">_xlfn.IFS($C14=L$9,-1,$D14=L$9,1+$F14,AND($C14&lt;L$9,$D14&gt;L$9),"&lt;---&gt;",TRUE,"")</f>
        <v/>
      </c>
      <c r="M14" s="1" t="str" cm="1">
        <f t="array" ref="M14">_xlfn.IFS($C14=M$9,-1,$D14=M$9,1+$F14,AND($C14&lt;M$9,$D14&gt;M$9),"&lt;---&gt;",TRUE,"")</f>
        <v/>
      </c>
      <c r="N14" s="1" t="str" cm="1">
        <f t="array" ref="N14">_xlfn.IFS($C14=N$9,-1,$D14=N$9,1+$F14,AND($C14&lt;N$9,$D14&gt;N$9),"&lt;---&gt;",TRUE,"")</f>
        <v/>
      </c>
      <c r="O14" s="1" t="str" cm="1">
        <f t="array" ref="O14">_xlfn.IFS($C14=O$9,-1,$D14=O$9,1+$F14,AND($C14&lt;O$9,$D14&gt;O$9),"&lt;---&gt;",TRUE,"")</f>
        <v/>
      </c>
      <c r="P14" s="1" t="str" cm="1">
        <f t="array" ref="P14">_xlfn.IFS($C14=P$9,-1,$D14=P$9,1+$F14,AND($C14&lt;P$9,$D14&gt;P$9),"&lt;---&gt;",TRUE,"")</f>
        <v/>
      </c>
    </row>
    <row r="15" spans="1:16" x14ac:dyDescent="0.35">
      <c r="A15" s="1" t="str">
        <f>A2</f>
        <v>Jellybean Junction Capital</v>
      </c>
      <c r="B15" s="1">
        <v>3</v>
      </c>
      <c r="C15" s="1">
        <v>3</v>
      </c>
      <c r="D15" s="1">
        <v>4</v>
      </c>
      <c r="E15" s="4">
        <v>0</v>
      </c>
      <c r="F15" s="5">
        <f t="shared" si="0"/>
        <v>1.9900000000000001E-2</v>
      </c>
      <c r="G15" s="1" t="str" cm="1">
        <f t="array" ref="G15">_xlfn.IFS($C15=G$9,-1,$D15=G$9,1+$F15,AND($C15&lt;G$9,$D15&gt;G$9),"&lt;---&gt;",TRUE,"")</f>
        <v/>
      </c>
      <c r="H15" s="1" t="str" cm="1">
        <f t="array" ref="H15">_xlfn.IFS($C15=H$9,-1,$D15=H$9,1+$F15,AND($C15&lt;H$9,$D15&gt;H$9),"&lt;---&gt;",TRUE,"")</f>
        <v/>
      </c>
      <c r="I15" s="1" cm="1">
        <f t="array" ref="I15">_xlfn.IFS($C15=I$9,-1,$D15=I$9,1+$F15,AND($C15&lt;I$9,$D15&gt;I$9),"&lt;---&gt;",TRUE,"")</f>
        <v>-1</v>
      </c>
      <c r="J15" s="1" cm="1">
        <f t="array" ref="J15">_xlfn.IFS($C15=J$9,-1,$D15=J$9,1+$F15,AND($C15&lt;J$9,$D15&gt;J$9),"&lt;---&gt;",TRUE,"")</f>
        <v>1.0199</v>
      </c>
      <c r="K15" s="1" t="str" cm="1">
        <f t="array" ref="K15">_xlfn.IFS($C15=K$9,-1,$D15=K$9,1+$F15,AND($C15&lt;K$9,$D15&gt;K$9),"&lt;---&gt;",TRUE,"")</f>
        <v/>
      </c>
      <c r="L15" s="1" t="str" cm="1">
        <f t="array" ref="L15">_xlfn.IFS($C15=L$9,-1,$D15=L$9,1+$F15,AND($C15&lt;L$9,$D15&gt;L$9),"&lt;---&gt;",TRUE,"")</f>
        <v/>
      </c>
      <c r="M15" s="1" t="str" cm="1">
        <f t="array" ref="M15">_xlfn.IFS($C15=M$9,-1,$D15=M$9,1+$F15,AND($C15&lt;M$9,$D15&gt;M$9),"&lt;---&gt;",TRUE,"")</f>
        <v/>
      </c>
      <c r="N15" s="1" t="str" cm="1">
        <f t="array" ref="N15">_xlfn.IFS($C15=N$9,-1,$D15=N$9,1+$F15,AND($C15&lt;N$9,$D15&gt;N$9),"&lt;---&gt;",TRUE,"")</f>
        <v/>
      </c>
      <c r="O15" s="1" t="str" cm="1">
        <f t="array" ref="O15">_xlfn.IFS($C15=O$9,-1,$D15=O$9,1+$F15,AND($C15&lt;O$9,$D15&gt;O$9),"&lt;---&gt;",TRUE,"")</f>
        <v/>
      </c>
      <c r="P15" s="1" t="str" cm="1">
        <f t="array" ref="P15">_xlfn.IFS($C15=P$9,-1,$D15=P$9,1+$F15,AND($C15&lt;P$9,$D15&gt;P$9),"&lt;---&gt;",TRUE,"")</f>
        <v/>
      </c>
    </row>
    <row r="16" spans="1:16" x14ac:dyDescent="0.35">
      <c r="A16" s="1" t="str">
        <f>A3</f>
        <v>Lollipop Lane Investments</v>
      </c>
      <c r="B16" s="1">
        <v>2</v>
      </c>
      <c r="C16" s="1">
        <v>3</v>
      </c>
      <c r="D16" s="1">
        <v>5</v>
      </c>
      <c r="E16" s="4">
        <v>0</v>
      </c>
      <c r="F16" s="5">
        <f t="shared" si="0"/>
        <v>4.2200000000000001E-2</v>
      </c>
      <c r="G16" s="1" t="str" cm="1">
        <f t="array" ref="G16">_xlfn.IFS($C16=G$9,-1,$D16=G$9,1+$F16,AND($C16&lt;G$9,$D16&gt;G$9),"&lt;---&gt;",TRUE,"")</f>
        <v/>
      </c>
      <c r="H16" s="1" t="str" cm="1">
        <f t="array" ref="H16">_xlfn.IFS($C16=H$9,-1,$D16=H$9,1+$F16,AND($C16&lt;H$9,$D16&gt;H$9),"&lt;---&gt;",TRUE,"")</f>
        <v/>
      </c>
      <c r="I16" s="1" cm="1">
        <f t="array" ref="I16">_xlfn.IFS($C16=I$9,-1,$D16=I$9,1+$F16,AND($C16&lt;I$9,$D16&gt;I$9),"&lt;---&gt;",TRUE,"")</f>
        <v>-1</v>
      </c>
      <c r="J16" s="1" t="str" cm="1">
        <f t="array" ref="J16">_xlfn.IFS($C16=J$9,-1,$D16=J$9,1+$F16,AND($C16&lt;J$9,$D16&gt;J$9),"&lt;---&gt;",TRUE,"")</f>
        <v>&lt;---&gt;</v>
      </c>
      <c r="K16" s="1" cm="1">
        <f t="array" ref="K16">_xlfn.IFS($C16=K$9,-1,$D16=K$9,1+$F16,AND($C16&lt;K$9,$D16&gt;K$9),"&lt;---&gt;",TRUE,"")</f>
        <v>1.0422</v>
      </c>
      <c r="L16" s="1" t="str" cm="1">
        <f t="array" ref="L16">_xlfn.IFS($C16=L$9,-1,$D16=L$9,1+$F16,AND($C16&lt;L$9,$D16&gt;L$9),"&lt;---&gt;",TRUE,"")</f>
        <v/>
      </c>
      <c r="M16" s="1" t="str" cm="1">
        <f t="array" ref="M16">_xlfn.IFS($C16=M$9,-1,$D16=M$9,1+$F16,AND($C16&lt;M$9,$D16&gt;M$9),"&lt;---&gt;",TRUE,"")</f>
        <v/>
      </c>
      <c r="N16" s="1" t="str" cm="1">
        <f t="array" ref="N16">_xlfn.IFS($C16=N$9,-1,$D16=N$9,1+$F16,AND($C16&lt;N$9,$D16&gt;N$9),"&lt;---&gt;",TRUE,"")</f>
        <v/>
      </c>
      <c r="O16" s="1" t="str" cm="1">
        <f t="array" ref="O16">_xlfn.IFS($C16=O$9,-1,$D16=O$9,1+$F16,AND($C16&lt;O$9,$D16&gt;O$9),"&lt;---&gt;",TRUE,"")</f>
        <v/>
      </c>
      <c r="P16" s="1" t="str" cm="1">
        <f t="array" ref="P16">_xlfn.IFS($C16=P$9,-1,$D16=P$9,1+$F16,AND($C16&lt;P$9,$D16&gt;P$9),"&lt;---&gt;",TRUE,"")</f>
        <v/>
      </c>
    </row>
    <row r="17" spans="1:16" x14ac:dyDescent="0.35">
      <c r="A17" s="1" t="str">
        <f>A5</f>
        <v>SweetYield Ventures</v>
      </c>
      <c r="B17" s="1">
        <v>1</v>
      </c>
      <c r="C17" s="1">
        <v>3</v>
      </c>
      <c r="D17" s="1">
        <v>7</v>
      </c>
      <c r="E17" s="4">
        <v>432.82437838570098</v>
      </c>
      <c r="F17" s="5">
        <f t="shared" si="0"/>
        <v>8.6800000000000002E-2</v>
      </c>
      <c r="G17" s="1" t="str" cm="1">
        <f t="array" ref="G17">_xlfn.IFS($C17=G$9,-1,$D17=G$9,1+$F17,AND($C17&lt;G$9,$D17&gt;G$9),"&lt;---&gt;",TRUE,"")</f>
        <v/>
      </c>
      <c r="H17" s="1" t="str" cm="1">
        <f t="array" ref="H17">_xlfn.IFS($C17=H$9,-1,$D17=H$9,1+$F17,AND($C17&lt;H$9,$D17&gt;H$9),"&lt;---&gt;",TRUE,"")</f>
        <v/>
      </c>
      <c r="I17" s="1" cm="1">
        <f t="array" ref="I17">_xlfn.IFS($C17=I$9,-1,$D17=I$9,1+$F17,AND($C17&lt;I$9,$D17&gt;I$9),"&lt;---&gt;",TRUE,"")</f>
        <v>-1</v>
      </c>
      <c r="J17" s="1" t="str" cm="1">
        <f t="array" ref="J17">_xlfn.IFS($C17=J$9,-1,$D17=J$9,1+$F17,AND($C17&lt;J$9,$D17&gt;J$9),"&lt;---&gt;",TRUE,"")</f>
        <v>&lt;---&gt;</v>
      </c>
      <c r="K17" s="1" t="str" cm="1">
        <f t="array" ref="K17">_xlfn.IFS($C17=K$9,-1,$D17=K$9,1+$F17,AND($C17&lt;K$9,$D17&gt;K$9),"&lt;---&gt;",TRUE,"")</f>
        <v>&lt;---&gt;</v>
      </c>
      <c r="L17" s="1" t="str" cm="1">
        <f t="array" ref="L17">_xlfn.IFS($C17=L$9,-1,$D17=L$9,1+$F17,AND($C17&lt;L$9,$D17&gt;L$9),"&lt;---&gt;",TRUE,"")</f>
        <v>&lt;---&gt;</v>
      </c>
      <c r="M17" s="1" cm="1">
        <f t="array" ref="M17">_xlfn.IFS($C17=M$9,-1,$D17=M$9,1+$F17,AND($C17&lt;M$9,$D17&gt;M$9),"&lt;---&gt;",TRUE,"")</f>
        <v>1.0868</v>
      </c>
      <c r="N17" s="1" t="str" cm="1">
        <f t="array" ref="N17">_xlfn.IFS($C17=N$9,-1,$D17=N$9,1+$F17,AND($C17&lt;N$9,$D17&gt;N$9),"&lt;---&gt;",TRUE,"")</f>
        <v/>
      </c>
      <c r="O17" s="1" t="str" cm="1">
        <f t="array" ref="O17">_xlfn.IFS($C17=O$9,-1,$D17=O$9,1+$F17,AND($C17&lt;O$9,$D17&gt;O$9),"&lt;---&gt;",TRUE,"")</f>
        <v/>
      </c>
      <c r="P17" s="1" t="str" cm="1">
        <f t="array" ref="P17">_xlfn.IFS($C17=P$9,-1,$D17=P$9,1+$F17,AND($C17&lt;P$9,$D17&gt;P$9),"&lt;---&gt;",TRUE,"")</f>
        <v/>
      </c>
    </row>
    <row r="18" spans="1:16" x14ac:dyDescent="0.35">
      <c r="A18" s="1" t="str">
        <f>A2</f>
        <v>Jellybean Junction Capital</v>
      </c>
      <c r="B18" s="1">
        <v>4</v>
      </c>
      <c r="C18" s="1">
        <v>4</v>
      </c>
      <c r="D18" s="1">
        <v>5</v>
      </c>
      <c r="E18" s="4">
        <v>0</v>
      </c>
      <c r="F18" s="5">
        <f t="shared" si="0"/>
        <v>1.9900000000000001E-2</v>
      </c>
      <c r="G18" s="1" t="str" cm="1">
        <f t="array" ref="G18">_xlfn.IFS($C18=G$9,-1,$D18=G$9,1+$F18,AND($C18&lt;G$9,$D18&gt;G$9),"&lt;---&gt;",TRUE,"")</f>
        <v/>
      </c>
      <c r="H18" s="1" t="str" cm="1">
        <f t="array" ref="H18">_xlfn.IFS($C18=H$9,-1,$D18=H$9,1+$F18,AND($C18&lt;H$9,$D18&gt;H$9),"&lt;---&gt;",TRUE,"")</f>
        <v/>
      </c>
      <c r="I18" s="1" t="str" cm="1">
        <f t="array" ref="I18">_xlfn.IFS($C18=I$9,-1,$D18=I$9,1+$F18,AND($C18&lt;I$9,$D18&gt;I$9),"&lt;---&gt;",TRUE,"")</f>
        <v/>
      </c>
      <c r="J18" s="1" cm="1">
        <f t="array" ref="J18">_xlfn.IFS($C18=J$9,-1,$D18=J$9,1+$F18,AND($C18&lt;J$9,$D18&gt;J$9),"&lt;---&gt;",TRUE,"")</f>
        <v>-1</v>
      </c>
      <c r="K18" s="1" cm="1">
        <f t="array" ref="K18">_xlfn.IFS($C18=K$9,-1,$D18=K$9,1+$F18,AND($C18&lt;K$9,$D18&gt;K$9),"&lt;---&gt;",TRUE,"")</f>
        <v>1.0199</v>
      </c>
      <c r="L18" s="1" t="str" cm="1">
        <f t="array" ref="L18">_xlfn.IFS($C18=L$9,-1,$D18=L$9,1+$F18,AND($C18&lt;L$9,$D18&gt;L$9),"&lt;---&gt;",TRUE,"")</f>
        <v/>
      </c>
      <c r="M18" s="1" t="str" cm="1">
        <f t="array" ref="M18">_xlfn.IFS($C18=M$9,-1,$D18=M$9,1+$F18,AND($C18&lt;M$9,$D18&gt;M$9),"&lt;---&gt;",TRUE,"")</f>
        <v/>
      </c>
      <c r="N18" s="1" t="str" cm="1">
        <f t="array" ref="N18">_xlfn.IFS($C18=N$9,-1,$D18=N$9,1+$F18,AND($C18&lt;N$9,$D18&gt;N$9),"&lt;---&gt;",TRUE,"")</f>
        <v/>
      </c>
      <c r="O18" s="1" t="str" cm="1">
        <f t="array" ref="O18">_xlfn.IFS($C18=O$9,-1,$D18=O$9,1+$F18,AND($C18&lt;O$9,$D18&gt;O$9),"&lt;---&gt;",TRUE,"")</f>
        <v/>
      </c>
      <c r="P18" s="1" t="str" cm="1">
        <f t="array" ref="P18">_xlfn.IFS($C18=P$9,-1,$D18=P$9,1+$F18,AND($C18&lt;P$9,$D18&gt;P$9),"&lt;---&gt;",TRUE,"")</f>
        <v/>
      </c>
    </row>
    <row r="19" spans="1:16" x14ac:dyDescent="0.35">
      <c r="A19" s="1" t="str">
        <f>A2</f>
        <v>Jellybean Junction Capital</v>
      </c>
      <c r="B19" s="1">
        <v>5</v>
      </c>
      <c r="C19" s="1">
        <v>5</v>
      </c>
      <c r="D19" s="1">
        <v>6</v>
      </c>
      <c r="E19" s="4">
        <v>0</v>
      </c>
      <c r="F19" s="5">
        <f t="shared" si="0"/>
        <v>1.9900000000000001E-2</v>
      </c>
      <c r="G19" s="1" t="str" cm="1">
        <f t="array" ref="G19">_xlfn.IFS($C19=G$9,-1,$D19=G$9,1+$F19,AND($C19&lt;G$9,$D19&gt;G$9),"&lt;---&gt;",TRUE,"")</f>
        <v/>
      </c>
      <c r="H19" s="1" t="str" cm="1">
        <f t="array" ref="H19">_xlfn.IFS($C19=H$9,-1,$D19=H$9,1+$F19,AND($C19&lt;H$9,$D19&gt;H$9),"&lt;---&gt;",TRUE,"")</f>
        <v/>
      </c>
      <c r="I19" s="1" t="str" cm="1">
        <f t="array" ref="I19">_xlfn.IFS($C19=I$9,-1,$D19=I$9,1+$F19,AND($C19&lt;I$9,$D19&gt;I$9),"&lt;---&gt;",TRUE,"")</f>
        <v/>
      </c>
      <c r="J19" s="1" t="str" cm="1">
        <f t="array" ref="J19">_xlfn.IFS($C19=J$9,-1,$D19=J$9,1+$F19,AND($C19&lt;J$9,$D19&gt;J$9),"&lt;---&gt;",TRUE,"")</f>
        <v/>
      </c>
      <c r="K19" s="1" cm="1">
        <f t="array" ref="K19">_xlfn.IFS($C19=K$9,-1,$D19=K$9,1+$F19,AND($C19&lt;K$9,$D19&gt;K$9),"&lt;---&gt;",TRUE,"")</f>
        <v>-1</v>
      </c>
      <c r="L19" s="1" cm="1">
        <f t="array" ref="L19">_xlfn.IFS($C19=L$9,-1,$D19=L$9,1+$F19,AND($C19&lt;L$9,$D19&gt;L$9),"&lt;---&gt;",TRUE,"")</f>
        <v>1.0199</v>
      </c>
      <c r="M19" s="1" t="str" cm="1">
        <f t="array" ref="M19">_xlfn.IFS($C19=M$9,-1,$D19=M$9,1+$F19,AND($C19&lt;M$9,$D19&gt;M$9),"&lt;---&gt;",TRUE,"")</f>
        <v/>
      </c>
      <c r="N19" s="1" t="str" cm="1">
        <f t="array" ref="N19">_xlfn.IFS($C19=N$9,-1,$D19=N$9,1+$F19,AND($C19&lt;N$9,$D19&gt;N$9),"&lt;---&gt;",TRUE,"")</f>
        <v/>
      </c>
      <c r="O19" s="1" t="str" cm="1">
        <f t="array" ref="O19">_xlfn.IFS($C19=O$9,-1,$D19=O$9,1+$F19,AND($C19&lt;O$9,$D19&gt;O$9),"&lt;---&gt;",TRUE,"")</f>
        <v/>
      </c>
      <c r="P19" s="1" t="str" cm="1">
        <f t="array" ref="P19">_xlfn.IFS($C19=P$9,-1,$D19=P$9,1+$F19,AND($C19&lt;P$9,$D19&gt;P$9),"&lt;---&gt;",TRUE,"")</f>
        <v/>
      </c>
    </row>
    <row r="20" spans="1:16" x14ac:dyDescent="0.35">
      <c r="A20" s="1" t="str">
        <f>A3</f>
        <v>Lollipop Lane Investments</v>
      </c>
      <c r="B20" s="1">
        <v>3</v>
      </c>
      <c r="C20" s="1">
        <v>5</v>
      </c>
      <c r="D20" s="1">
        <v>7</v>
      </c>
      <c r="E20" s="4">
        <v>0</v>
      </c>
      <c r="F20" s="5">
        <f t="shared" si="0"/>
        <v>4.2200000000000001E-2</v>
      </c>
      <c r="G20" s="1" t="str" cm="1">
        <f t="array" ref="G20">_xlfn.IFS($C20=G$9,-1,$D20=G$9,1+$F20,AND($C20&lt;G$9,$D20&gt;G$9),"&lt;---&gt;",TRUE,"")</f>
        <v/>
      </c>
      <c r="H20" s="1" t="str" cm="1">
        <f t="array" ref="H20">_xlfn.IFS($C20=H$9,-1,$D20=H$9,1+$F20,AND($C20&lt;H$9,$D20&gt;H$9),"&lt;---&gt;",TRUE,"")</f>
        <v/>
      </c>
      <c r="I20" s="1" t="str" cm="1">
        <f t="array" ref="I20">_xlfn.IFS($C20=I$9,-1,$D20=I$9,1+$F20,AND($C20&lt;I$9,$D20&gt;I$9),"&lt;---&gt;",TRUE,"")</f>
        <v/>
      </c>
      <c r="J20" s="1" t="str" cm="1">
        <f t="array" ref="J20">_xlfn.IFS($C20=J$9,-1,$D20=J$9,1+$F20,AND($C20&lt;J$9,$D20&gt;J$9),"&lt;---&gt;",TRUE,"")</f>
        <v/>
      </c>
      <c r="K20" s="1" cm="1">
        <f t="array" ref="K20">_xlfn.IFS($C20=K$9,-1,$D20=K$9,1+$F20,AND($C20&lt;K$9,$D20&gt;K$9),"&lt;---&gt;",TRUE,"")</f>
        <v>-1</v>
      </c>
      <c r="L20" s="1" t="str" cm="1">
        <f t="array" ref="L20">_xlfn.IFS($C20=L$9,-1,$D20=L$9,1+$F20,AND($C20&lt;L$9,$D20&gt;L$9),"&lt;---&gt;",TRUE,"")</f>
        <v>&lt;---&gt;</v>
      </c>
      <c r="M20" s="1" cm="1">
        <f t="array" ref="M20">_xlfn.IFS($C20=M$9,-1,$D20=M$9,1+$F20,AND($C20&lt;M$9,$D20&gt;M$9),"&lt;---&gt;",TRUE,"")</f>
        <v>1.0422</v>
      </c>
      <c r="N20" s="1" t="str" cm="1">
        <f t="array" ref="N20">_xlfn.IFS($C20=N$9,-1,$D20=N$9,1+$F20,AND($C20&lt;N$9,$D20&gt;N$9),"&lt;---&gt;",TRUE,"")</f>
        <v/>
      </c>
      <c r="O20" s="1" t="str" cm="1">
        <f t="array" ref="O20">_xlfn.IFS($C20=O$9,-1,$D20=O$9,1+$F20,AND($C20&lt;O$9,$D20&gt;O$9),"&lt;---&gt;",TRUE,"")</f>
        <v/>
      </c>
      <c r="P20" s="1" t="str" cm="1">
        <f t="array" ref="P20">_xlfn.IFS($C20=P$9,-1,$D20=P$9,1+$F20,AND($C20&lt;P$9,$D20&gt;P$9),"&lt;---&gt;",TRUE,"")</f>
        <v/>
      </c>
    </row>
    <row r="21" spans="1:16" x14ac:dyDescent="0.35">
      <c r="A21" s="1" t="str">
        <f>A4</f>
        <v>RockCandy Returns</v>
      </c>
      <c r="B21" s="1">
        <v>2</v>
      </c>
      <c r="C21" s="1">
        <v>5</v>
      </c>
      <c r="D21" s="1">
        <v>8</v>
      </c>
      <c r="E21" s="4">
        <v>0</v>
      </c>
      <c r="F21" s="5">
        <f t="shared" si="0"/>
        <v>6.4399999999999999E-2</v>
      </c>
      <c r="G21" s="1" t="str" cm="1">
        <f t="array" ref="G21">_xlfn.IFS($C21=G$9,-1,$D21=G$9,1+$F21,AND($C21&lt;G$9,$D21&gt;G$9),"&lt;---&gt;",TRUE,"")</f>
        <v/>
      </c>
      <c r="H21" s="1" t="str" cm="1">
        <f t="array" ref="H21">_xlfn.IFS($C21=H$9,-1,$D21=H$9,1+$F21,AND($C21&lt;H$9,$D21&gt;H$9),"&lt;---&gt;",TRUE,"")</f>
        <v/>
      </c>
      <c r="I21" s="1" t="str" cm="1">
        <f t="array" ref="I21">_xlfn.IFS($C21=I$9,-1,$D21=I$9,1+$F21,AND($C21&lt;I$9,$D21&gt;I$9),"&lt;---&gt;",TRUE,"")</f>
        <v/>
      </c>
      <c r="J21" s="1" t="str" cm="1">
        <f t="array" ref="J21">_xlfn.IFS($C21=J$9,-1,$D21=J$9,1+$F21,AND($C21&lt;J$9,$D21&gt;J$9),"&lt;---&gt;",TRUE,"")</f>
        <v/>
      </c>
      <c r="K21" s="1" cm="1">
        <f t="array" ref="K21">_xlfn.IFS($C21=K$9,-1,$D21=K$9,1+$F21,AND($C21&lt;K$9,$D21&gt;K$9),"&lt;---&gt;",TRUE,"")</f>
        <v>-1</v>
      </c>
      <c r="L21" s="1" t="str" cm="1">
        <f t="array" ref="L21">_xlfn.IFS($C21=L$9,-1,$D21=L$9,1+$F21,AND($C21&lt;L$9,$D21&gt;L$9),"&lt;---&gt;",TRUE,"")</f>
        <v>&lt;---&gt;</v>
      </c>
      <c r="M21" s="1" t="str" cm="1">
        <f t="array" ref="M21">_xlfn.IFS($C21=M$9,-1,$D21=M$9,1+$F21,AND($C21&lt;M$9,$D21&gt;M$9),"&lt;---&gt;",TRUE,"")</f>
        <v>&lt;---&gt;</v>
      </c>
      <c r="N21" s="1" cm="1">
        <f t="array" ref="N21">_xlfn.IFS($C21=N$9,-1,$D21=N$9,1+$F21,AND($C21&lt;N$9,$D21&gt;N$9),"&lt;---&gt;",TRUE,"")</f>
        <v>1.0644</v>
      </c>
      <c r="O21" s="1" t="str" cm="1">
        <f t="array" ref="O21">_xlfn.IFS($C21=O$9,-1,$D21=O$9,1+$F21,AND($C21&lt;O$9,$D21&gt;O$9),"&lt;---&gt;",TRUE,"")</f>
        <v/>
      </c>
      <c r="P21" s="1" t="str" cm="1">
        <f t="array" ref="P21">_xlfn.IFS($C21=P$9,-1,$D21=P$9,1+$F21,AND($C21&lt;P$9,$D21&gt;P$9),"&lt;---&gt;",TRUE,"")</f>
        <v/>
      </c>
    </row>
    <row r="22" spans="1:16" x14ac:dyDescent="0.35">
      <c r="A22" s="1" t="str">
        <f>A2</f>
        <v>Jellybean Junction Capital</v>
      </c>
      <c r="B22" s="1">
        <v>6</v>
      </c>
      <c r="C22" s="1">
        <v>6</v>
      </c>
      <c r="D22" s="1">
        <v>7</v>
      </c>
      <c r="E22" s="4">
        <v>0</v>
      </c>
      <c r="F22" s="5">
        <f t="shared" si="0"/>
        <v>1.9900000000000001E-2</v>
      </c>
      <c r="G22" s="1" t="str" cm="1">
        <f t="array" ref="G22">_xlfn.IFS($C22=G$9,-1,$D22=G$9,1+$F22,AND($C22&lt;G$9,$D22&gt;G$9),"&lt;---&gt;",TRUE,"")</f>
        <v/>
      </c>
      <c r="H22" s="1" t="str" cm="1">
        <f t="array" ref="H22">_xlfn.IFS($C22=H$9,-1,$D22=H$9,1+$F22,AND($C22&lt;H$9,$D22&gt;H$9),"&lt;---&gt;",TRUE,"")</f>
        <v/>
      </c>
      <c r="I22" s="1" t="str" cm="1">
        <f t="array" ref="I22">_xlfn.IFS($C22=I$9,-1,$D22=I$9,1+$F22,AND($C22&lt;I$9,$D22&gt;I$9),"&lt;---&gt;",TRUE,"")</f>
        <v/>
      </c>
      <c r="J22" s="1" t="str" cm="1">
        <f t="array" ref="J22">_xlfn.IFS($C22=J$9,-1,$D22=J$9,1+$F22,AND($C22&lt;J$9,$D22&gt;J$9),"&lt;---&gt;",TRUE,"")</f>
        <v/>
      </c>
      <c r="K22" s="1" t="str" cm="1">
        <f t="array" ref="K22">_xlfn.IFS($C22=K$9,-1,$D22=K$9,1+$F22,AND($C22&lt;K$9,$D22&gt;K$9),"&lt;---&gt;",TRUE,"")</f>
        <v/>
      </c>
      <c r="L22" s="1" cm="1">
        <f t="array" ref="L22">_xlfn.IFS($C22=L$9,-1,$D22=L$9,1+$F22,AND($C22&lt;L$9,$D22&gt;L$9),"&lt;---&gt;",TRUE,"")</f>
        <v>-1</v>
      </c>
      <c r="M22" s="1" cm="1">
        <f t="array" ref="M22">_xlfn.IFS($C22=M$9,-1,$D22=M$9,1+$F22,AND($C22&lt;M$9,$D22&gt;M$9),"&lt;---&gt;",TRUE,"")</f>
        <v>1.0199</v>
      </c>
      <c r="N22" s="1" t="str" cm="1">
        <f t="array" ref="N22">_xlfn.IFS($C22=N$9,-1,$D22=N$9,1+$F22,AND($C22&lt;N$9,$D22&gt;N$9),"&lt;---&gt;",TRUE,"")</f>
        <v/>
      </c>
      <c r="O22" s="1" t="str" cm="1">
        <f t="array" ref="O22">_xlfn.IFS($C22=O$9,-1,$D22=O$9,1+$F22,AND($C22&lt;O$9,$D22&gt;O$9),"&lt;---&gt;",TRUE,"")</f>
        <v/>
      </c>
      <c r="P22" s="1" t="str" cm="1">
        <f t="array" ref="P22">_xlfn.IFS($C22=P$9,-1,$D22=P$9,1+$F22,AND($C22&lt;P$9,$D22&gt;P$9),"&lt;---&gt;",TRUE,"")</f>
        <v/>
      </c>
    </row>
    <row r="23" spans="1:16" x14ac:dyDescent="0.35">
      <c r="A23" s="1" t="str">
        <f>A2</f>
        <v>Jellybean Junction Capital</v>
      </c>
      <c r="B23" s="1">
        <v>7</v>
      </c>
      <c r="C23" s="1">
        <v>7</v>
      </c>
      <c r="D23" s="1">
        <v>8</v>
      </c>
      <c r="E23" s="4">
        <v>0</v>
      </c>
      <c r="F23" s="5">
        <f t="shared" si="0"/>
        <v>1.9900000000000001E-2</v>
      </c>
      <c r="G23" s="1" t="str" cm="1">
        <f t="array" ref="G23">_xlfn.IFS($C23=G$9,-1,$D23=G$9,1+$F23,AND($C23&lt;G$9,$D23&gt;G$9),"&lt;---&gt;",TRUE,"")</f>
        <v/>
      </c>
      <c r="H23" s="1" t="str" cm="1">
        <f t="array" ref="H23">_xlfn.IFS($C23=H$9,-1,$D23=H$9,1+$F23,AND($C23&lt;H$9,$D23&gt;H$9),"&lt;---&gt;",TRUE,"")</f>
        <v/>
      </c>
      <c r="I23" s="1" t="str" cm="1">
        <f t="array" ref="I23">_xlfn.IFS($C23=I$9,-1,$D23=I$9,1+$F23,AND($C23&lt;I$9,$D23&gt;I$9),"&lt;---&gt;",TRUE,"")</f>
        <v/>
      </c>
      <c r="J23" s="1" t="str" cm="1">
        <f t="array" ref="J23">_xlfn.IFS($C23=J$9,-1,$D23=J$9,1+$F23,AND($C23&lt;J$9,$D23&gt;J$9),"&lt;---&gt;",TRUE,"")</f>
        <v/>
      </c>
      <c r="K23" s="1" t="str" cm="1">
        <f t="array" ref="K23">_xlfn.IFS($C23=K$9,-1,$D23=K$9,1+$F23,AND($C23&lt;K$9,$D23&gt;K$9),"&lt;---&gt;",TRUE,"")</f>
        <v/>
      </c>
      <c r="L23" s="1" t="str" cm="1">
        <f t="array" ref="L23">_xlfn.IFS($C23=L$9,-1,$D23=L$9,1+$F23,AND($C23&lt;L$9,$D23&gt;L$9),"&lt;---&gt;",TRUE,"")</f>
        <v/>
      </c>
      <c r="M23" s="1" cm="1">
        <f t="array" ref="M23">_xlfn.IFS($C23=M$9,-1,$D23=M$9,1+$F23,AND($C23&lt;M$9,$D23&gt;M$9),"&lt;---&gt;",TRUE,"")</f>
        <v>-1</v>
      </c>
      <c r="N23" s="1" cm="1">
        <f t="array" ref="N23">_xlfn.IFS($C23=N$9,-1,$D23=N$9,1+$F23,AND($C23&lt;N$9,$D23&gt;N$9),"&lt;---&gt;",TRUE,"")</f>
        <v>1.0199</v>
      </c>
      <c r="O23" s="1" t="str" cm="1">
        <f t="array" ref="O23">_xlfn.IFS($C23=O$9,-1,$D23=O$9,1+$F23,AND($C23&lt;O$9,$D23&gt;O$9),"&lt;---&gt;",TRUE,"")</f>
        <v/>
      </c>
      <c r="P23" s="1" t="str" cm="1">
        <f t="array" ref="P23">_xlfn.IFS($C23=P$9,-1,$D23=P$9,1+$F23,AND($C23&lt;P$9,$D23&gt;P$9),"&lt;---&gt;",TRUE,"")</f>
        <v/>
      </c>
    </row>
    <row r="24" spans="1:16" x14ac:dyDescent="0.35">
      <c r="A24" s="1" t="str">
        <f>A3</f>
        <v>Lollipop Lane Investments</v>
      </c>
      <c r="B24" s="1">
        <v>4</v>
      </c>
      <c r="C24" s="1">
        <v>7</v>
      </c>
      <c r="D24" s="1">
        <v>9</v>
      </c>
      <c r="E24" s="4">
        <v>470.3935344295798</v>
      </c>
      <c r="F24" s="5">
        <f t="shared" si="0"/>
        <v>4.2200000000000001E-2</v>
      </c>
      <c r="G24" s="1" t="str" cm="1">
        <f t="array" ref="G24">_xlfn.IFS($C24=G$9,-1,$D24=G$9,1+$F24,AND($C24&lt;G$9,$D24&gt;G$9),"&lt;---&gt;",TRUE,"")</f>
        <v/>
      </c>
      <c r="H24" s="1" t="str" cm="1">
        <f t="array" ref="H24">_xlfn.IFS($C24=H$9,-1,$D24=H$9,1+$F24,AND($C24&lt;H$9,$D24&gt;H$9),"&lt;---&gt;",TRUE,"")</f>
        <v/>
      </c>
      <c r="I24" s="1" t="str" cm="1">
        <f t="array" ref="I24">_xlfn.IFS($C24=I$9,-1,$D24=I$9,1+$F24,AND($C24&lt;I$9,$D24&gt;I$9),"&lt;---&gt;",TRUE,"")</f>
        <v/>
      </c>
      <c r="J24" s="1" t="str" cm="1">
        <f t="array" ref="J24">_xlfn.IFS($C24=J$9,-1,$D24=J$9,1+$F24,AND($C24&lt;J$9,$D24&gt;J$9),"&lt;---&gt;",TRUE,"")</f>
        <v/>
      </c>
      <c r="K24" s="1" t="str" cm="1">
        <f t="array" ref="K24">_xlfn.IFS($C24=K$9,-1,$D24=K$9,1+$F24,AND($C24&lt;K$9,$D24&gt;K$9),"&lt;---&gt;",TRUE,"")</f>
        <v/>
      </c>
      <c r="L24" s="1" t="str" cm="1">
        <f t="array" ref="L24">_xlfn.IFS($C24=L$9,-1,$D24=L$9,1+$F24,AND($C24&lt;L$9,$D24&gt;L$9),"&lt;---&gt;",TRUE,"")</f>
        <v/>
      </c>
      <c r="M24" s="1" cm="1">
        <f t="array" ref="M24">_xlfn.IFS($C24=M$9,-1,$D24=M$9,1+$F24,AND($C24&lt;M$9,$D24&gt;M$9),"&lt;---&gt;",TRUE,"")</f>
        <v>-1</v>
      </c>
      <c r="N24" s="1" t="str" cm="1">
        <f t="array" ref="N24">_xlfn.IFS($C24=N$9,-1,$D24=N$9,1+$F24,AND($C24&lt;N$9,$D24&gt;N$9),"&lt;---&gt;",TRUE,"")</f>
        <v>&lt;---&gt;</v>
      </c>
      <c r="O24" s="1" cm="1">
        <f t="array" ref="O24">_xlfn.IFS($C24=O$9,-1,$D24=O$9,1+$F24,AND($C24&lt;O$9,$D24&gt;O$9),"&lt;---&gt;",TRUE,"")</f>
        <v>1.0422</v>
      </c>
      <c r="P24" s="1" t="str" cm="1">
        <f t="array" ref="P24">_xlfn.IFS($C24=P$9,-1,$D24=P$9,1+$F24,AND($C24&lt;P$9,$D24&gt;P$9),"&lt;---&gt;",TRUE,"")</f>
        <v/>
      </c>
    </row>
    <row r="25" spans="1:16" x14ac:dyDescent="0.35">
      <c r="A25" s="1" t="str">
        <f>A2</f>
        <v>Jellybean Junction Capital</v>
      </c>
      <c r="B25" s="1">
        <v>8</v>
      </c>
      <c r="C25" s="1">
        <v>8</v>
      </c>
      <c r="D25" s="1">
        <v>9</v>
      </c>
      <c r="E25" s="4">
        <v>0</v>
      </c>
      <c r="F25" s="5">
        <f t="shared" si="0"/>
        <v>1.9900000000000001E-2</v>
      </c>
      <c r="G25" s="1" t="str" cm="1">
        <f t="array" ref="G25">_xlfn.IFS($C25=G$9,-1,$D25=G$9,1+$F25,AND($C25&lt;G$9,$D25&gt;G$9),"&lt;---&gt;",TRUE,"")</f>
        <v/>
      </c>
      <c r="H25" s="1" t="str" cm="1">
        <f t="array" ref="H25">_xlfn.IFS($C25=H$9,-1,$D25=H$9,1+$F25,AND($C25&lt;H$9,$D25&gt;H$9),"&lt;---&gt;",TRUE,"")</f>
        <v/>
      </c>
      <c r="I25" s="1" t="str" cm="1">
        <f t="array" ref="I25">_xlfn.IFS($C25=I$9,-1,$D25=I$9,1+$F25,AND($C25&lt;I$9,$D25&gt;I$9),"&lt;---&gt;",TRUE,"")</f>
        <v/>
      </c>
      <c r="J25" s="1" t="str" cm="1">
        <f t="array" ref="J25">_xlfn.IFS($C25=J$9,-1,$D25=J$9,1+$F25,AND($C25&lt;J$9,$D25&gt;J$9),"&lt;---&gt;",TRUE,"")</f>
        <v/>
      </c>
      <c r="K25" s="1" t="str" cm="1">
        <f t="array" ref="K25">_xlfn.IFS($C25=K$9,-1,$D25=K$9,1+$F25,AND($C25&lt;K$9,$D25&gt;K$9),"&lt;---&gt;",TRUE,"")</f>
        <v/>
      </c>
      <c r="L25" s="1" t="str" cm="1">
        <f t="array" ref="L25">_xlfn.IFS($C25=L$9,-1,$D25=L$9,1+$F25,AND($C25&lt;L$9,$D25&gt;L$9),"&lt;---&gt;",TRUE,"")</f>
        <v/>
      </c>
      <c r="M25" s="1" t="str" cm="1">
        <f t="array" ref="M25">_xlfn.IFS($C25=M$9,-1,$D25=M$9,1+$F25,AND($C25&lt;M$9,$D25&gt;M$9),"&lt;---&gt;",TRUE,"")</f>
        <v/>
      </c>
      <c r="N25" s="1" cm="1">
        <f t="array" ref="N25">_xlfn.IFS($C25=N$9,-1,$D25=N$9,1+$F25,AND($C25&lt;N$9,$D25&gt;N$9),"&lt;---&gt;",TRUE,"")</f>
        <v>-1</v>
      </c>
      <c r="O25" s="1" cm="1">
        <f t="array" ref="O25">_xlfn.IFS($C25=O$9,-1,$D25=O$9,1+$F25,AND($C25&lt;O$9,$D25&gt;O$9),"&lt;---&gt;",TRUE,"")</f>
        <v>1.0199</v>
      </c>
      <c r="P25" s="1" t="str" cm="1">
        <f t="array" ref="P25">_xlfn.IFS($C25=P$9,-1,$D25=P$9,1+$F25,AND($C25&lt;P$9,$D25&gt;P$9),"&lt;---&gt;",TRUE,"")</f>
        <v/>
      </c>
    </row>
    <row r="26" spans="1:16" x14ac:dyDescent="0.35">
      <c r="A26" s="1" t="str">
        <f>A2</f>
        <v>Jellybean Junction Capital</v>
      </c>
      <c r="B26" s="1">
        <v>9</v>
      </c>
      <c r="C26" s="1">
        <v>9</v>
      </c>
      <c r="D26" s="1">
        <v>10</v>
      </c>
      <c r="E26" s="4">
        <v>490.24414158250806</v>
      </c>
      <c r="F26" s="6">
        <f t="shared" si="0"/>
        <v>1.9900000000000001E-2</v>
      </c>
      <c r="G26" s="1" t="str" cm="1">
        <f t="array" ref="G26">_xlfn.IFS($C26=G$9,-1,$D26=G$9,1+$F26,AND($C26&lt;G$9,$D26&gt;G$9),"&lt;---&gt;",TRUE,"")</f>
        <v/>
      </c>
      <c r="H26" s="1" t="str" cm="1">
        <f t="array" ref="H26">_xlfn.IFS($C26=H$9,-1,$D26=H$9,1+$F26,AND($C26&lt;H$9,$D26&gt;H$9),"&lt;---&gt;",TRUE,"")</f>
        <v/>
      </c>
      <c r="I26" s="1" t="str" cm="1">
        <f t="array" ref="I26">_xlfn.IFS($C26=I$9,-1,$D26=I$9,1+$F26,AND($C26&lt;I$9,$D26&gt;I$9),"&lt;---&gt;",TRUE,"")</f>
        <v/>
      </c>
      <c r="J26" s="1" t="str" cm="1">
        <f t="array" ref="J26">_xlfn.IFS($C26=J$9,-1,$D26=J$9,1+$F26,AND($C26&lt;J$9,$D26&gt;J$9),"&lt;---&gt;",TRUE,"")</f>
        <v/>
      </c>
      <c r="K26" s="1" t="str" cm="1">
        <f t="array" ref="K26">_xlfn.IFS($C26=K$9,-1,$D26=K$9,1+$F26,AND($C26&lt;K$9,$D26&gt;K$9),"&lt;---&gt;",TRUE,"")</f>
        <v/>
      </c>
      <c r="L26" s="1" t="str" cm="1">
        <f t="array" ref="L26">_xlfn.IFS($C26=L$9,-1,$D26=L$9,1+$F26,AND($C26&lt;L$9,$D26&gt;L$9),"&lt;---&gt;",TRUE,"")</f>
        <v/>
      </c>
      <c r="M26" s="1" t="str" cm="1">
        <f t="array" ref="M26">_xlfn.IFS($C26=M$9,-1,$D26=M$9,1+$F26,AND($C26&lt;M$9,$D26&gt;M$9),"&lt;---&gt;",TRUE,"")</f>
        <v/>
      </c>
      <c r="N26" s="1" t="str" cm="1">
        <f t="array" ref="N26">_xlfn.IFS($C26=N$9,-1,$D26=N$9,1+$F26,AND($C26&lt;N$9,$D26&gt;N$9),"&lt;---&gt;",TRUE,"")</f>
        <v/>
      </c>
      <c r="O26" s="1" cm="1">
        <f t="array" ref="O26">_xlfn.IFS($C26=O$9,-1,$D26=O$9,1+$F26,AND($C26&lt;O$9,$D26&gt;O$9),"&lt;---&gt;",TRUE,"")</f>
        <v>-1</v>
      </c>
      <c r="P26" s="1" cm="1">
        <f t="array" ref="P26">_xlfn.IFS($C26=P$9,-1,$D26=P$9,1+$F26,AND($C26&lt;P$9,$D26&gt;P$9),"&lt;---&gt;",TRUE,"")</f>
        <v>1.0199</v>
      </c>
    </row>
    <row r="27" spans="1:16" x14ac:dyDescent="0.35">
      <c r="D27" s="9" t="s">
        <v>26</v>
      </c>
      <c r="E27" s="10">
        <f>SUMPRODUCT(E10:E12,C10:C12)</f>
        <v>880.52298759528071</v>
      </c>
      <c r="F27" s="3"/>
      <c r="G27" s="9" t="s">
        <v>27</v>
      </c>
      <c r="H27" s="7">
        <f>SUMPRODUCT(H10:H26,$E$10:$E$26)</f>
        <v>0</v>
      </c>
      <c r="I27" s="7">
        <f>SUMPRODUCT(I10:I26,$E$10:$E$26)</f>
        <v>250.00000000000006</v>
      </c>
      <c r="J27" s="7">
        <f t="shared" ref="J27:O27" si="1">SUMPRODUCT(J10:J26,$E$10:$E$26)</f>
        <v>0</v>
      </c>
      <c r="K27" s="7">
        <f t="shared" si="1"/>
        <v>0</v>
      </c>
      <c r="L27" s="7">
        <f t="shared" si="1"/>
        <v>250</v>
      </c>
      <c r="M27" s="7">
        <f t="shared" si="1"/>
        <v>0</v>
      </c>
      <c r="N27" s="7">
        <f t="shared" si="1"/>
        <v>0</v>
      </c>
      <c r="O27" s="7">
        <f t="shared" si="1"/>
        <v>0</v>
      </c>
      <c r="P27" s="7">
        <f>SUMPRODUCT(P10:P26,$E$10:$E$26)</f>
        <v>500</v>
      </c>
    </row>
    <row r="28" spans="1:16" x14ac:dyDescent="0.35">
      <c r="F28" s="3"/>
      <c r="G28" s="9" t="s">
        <v>28</v>
      </c>
      <c r="H28" s="1">
        <v>0</v>
      </c>
      <c r="I28" s="8">
        <v>250</v>
      </c>
      <c r="J28" s="8">
        <v>0</v>
      </c>
      <c r="K28" s="8">
        <v>0</v>
      </c>
      <c r="L28" s="8">
        <v>250</v>
      </c>
      <c r="M28" s="8">
        <v>0</v>
      </c>
      <c r="N28" s="8">
        <v>0</v>
      </c>
      <c r="O28" s="8">
        <v>0</v>
      </c>
      <c r="P28" s="8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21CC-177C-4396-B30F-19EB4BEDEC33}">
  <dimension ref="A1:P28"/>
  <sheetViews>
    <sheetView topLeftCell="A4" zoomScale="70" zoomScaleNormal="70" workbookViewId="0">
      <selection activeCell="P27" sqref="P27"/>
    </sheetView>
  </sheetViews>
  <sheetFormatPr defaultRowHeight="14.5" x14ac:dyDescent="0.35"/>
  <cols>
    <col min="1" max="1" width="27" bestFit="1" customWidth="1"/>
    <col min="2" max="2" width="6.36328125" customWidth="1"/>
    <col min="7" max="7" width="16.08984375" bestFit="1" customWidth="1"/>
    <col min="9" max="9" width="12.453125" customWidth="1"/>
    <col min="10" max="10" width="12.08984375" customWidth="1"/>
    <col min="11" max="11" width="7.36328125" bestFit="1" customWidth="1"/>
    <col min="12" max="12" width="9.1796875" bestFit="1" customWidth="1"/>
    <col min="16" max="16" width="10.1796875" bestFit="1" customWidth="1"/>
  </cols>
  <sheetData>
    <row r="1" spans="1:16" x14ac:dyDescent="0.35">
      <c r="A1" s="11" t="s">
        <v>18</v>
      </c>
      <c r="B1" s="11"/>
      <c r="C1" s="11" t="s">
        <v>23</v>
      </c>
      <c r="D1" s="11" t="s">
        <v>24</v>
      </c>
      <c r="E1" s="11" t="s">
        <v>25</v>
      </c>
      <c r="H1" s="11" t="s">
        <v>4</v>
      </c>
      <c r="I1" s="11" t="s">
        <v>5</v>
      </c>
      <c r="J1" s="11" t="s">
        <v>6</v>
      </c>
    </row>
    <row r="2" spans="1:16" x14ac:dyDescent="0.35">
      <c r="A2" s="11" t="s">
        <v>13</v>
      </c>
      <c r="B2" s="11"/>
      <c r="C2" s="11">
        <v>1</v>
      </c>
      <c r="D2" s="11">
        <v>1</v>
      </c>
      <c r="E2" s="12">
        <v>1.9900000000000001E-2</v>
      </c>
      <c r="H2" s="11">
        <v>3</v>
      </c>
      <c r="I2" s="11">
        <v>6</v>
      </c>
      <c r="J2" s="11">
        <v>10</v>
      </c>
    </row>
    <row r="3" spans="1:16" x14ac:dyDescent="0.35">
      <c r="A3" s="11" t="s">
        <v>14</v>
      </c>
      <c r="B3" s="11"/>
      <c r="C3" s="11">
        <v>1</v>
      </c>
      <c r="D3" s="11">
        <v>2</v>
      </c>
      <c r="E3" s="12">
        <v>4.2200000000000001E-2</v>
      </c>
      <c r="H3" s="11">
        <v>250</v>
      </c>
      <c r="I3" s="11">
        <v>250</v>
      </c>
      <c r="J3" s="11">
        <v>500</v>
      </c>
    </row>
    <row r="4" spans="1:16" x14ac:dyDescent="0.35">
      <c r="A4" s="11" t="s">
        <v>15</v>
      </c>
      <c r="B4" s="11"/>
      <c r="C4" s="11">
        <v>2</v>
      </c>
      <c r="D4" s="11">
        <v>3</v>
      </c>
      <c r="E4" s="12">
        <v>6.4399999999999999E-2</v>
      </c>
    </row>
    <row r="5" spans="1:16" x14ac:dyDescent="0.35">
      <c r="A5" s="11" t="s">
        <v>16</v>
      </c>
      <c r="B5" s="11"/>
      <c r="C5" s="11">
        <v>3</v>
      </c>
      <c r="D5" s="11">
        <v>4</v>
      </c>
      <c r="E5" s="12">
        <v>8.6800000000000002E-2</v>
      </c>
    </row>
    <row r="6" spans="1:16" x14ac:dyDescent="0.35">
      <c r="A6" s="11" t="s">
        <v>17</v>
      </c>
      <c r="B6" s="11"/>
      <c r="C6" s="11">
        <v>1</v>
      </c>
      <c r="D6" s="11">
        <v>5</v>
      </c>
      <c r="E6" s="12">
        <v>0.1094</v>
      </c>
    </row>
    <row r="7" spans="1:16" x14ac:dyDescent="0.35">
      <c r="E7" s="3"/>
    </row>
    <row r="9" spans="1:16" x14ac:dyDescent="0.35">
      <c r="A9" s="1" t="s">
        <v>18</v>
      </c>
      <c r="B9" s="1"/>
      <c r="C9" s="1" t="s">
        <v>20</v>
      </c>
      <c r="D9" s="1" t="s">
        <v>21</v>
      </c>
      <c r="E9" s="1" t="s">
        <v>22</v>
      </c>
      <c r="F9" s="1" t="s">
        <v>19</v>
      </c>
      <c r="G9" s="1">
        <v>1</v>
      </c>
      <c r="H9" s="1">
        <v>2</v>
      </c>
      <c r="I9" s="1">
        <v>3</v>
      </c>
      <c r="J9" s="1">
        <v>4</v>
      </c>
      <c r="K9" s="1">
        <v>5</v>
      </c>
      <c r="L9" s="1">
        <v>6</v>
      </c>
      <c r="M9" s="1">
        <v>7</v>
      </c>
      <c r="N9" s="1">
        <v>8</v>
      </c>
      <c r="O9" s="1">
        <v>9</v>
      </c>
      <c r="P9" s="1">
        <v>10</v>
      </c>
    </row>
    <row r="10" spans="1:16" x14ac:dyDescent="0.35">
      <c r="A10" s="1" t="str">
        <f>A2</f>
        <v>Jellybean Junction Capital</v>
      </c>
      <c r="B10" s="1">
        <v>1</v>
      </c>
      <c r="C10" s="1">
        <v>1</v>
      </c>
      <c r="D10" s="1">
        <v>2</v>
      </c>
      <c r="E10" s="4">
        <v>0</v>
      </c>
      <c r="F10" s="5">
        <f>_xlfn.XLOOKUP(A10,$A$2:$A$6,$E$2:$E$6)</f>
        <v>1.9900000000000001E-2</v>
      </c>
      <c r="G10" s="1" cm="1">
        <f t="array" ref="G10">_xlfn.IFS($C10=G$9,-1,$D10=G$9,1+$F10,AND($C10&lt;G$9,$D10&gt;G$9),"&lt;---&gt;",TRUE,"")</f>
        <v>-1</v>
      </c>
      <c r="H10" s="1" cm="1">
        <f t="array" ref="H10">_xlfn.IFS($C10=H$9,-1,$D10=H$9,1+$F10,AND($C10&lt;H$9,$D10&gt;H$9),"&lt;---&gt;",TRUE,"")</f>
        <v>1.0199</v>
      </c>
      <c r="I10" s="1" t="str" cm="1">
        <f t="array" ref="I10">_xlfn.IFS($C10=I$9,-1,$D10=I$9,1+$F10,AND($C10&lt;I$9,$D10&gt;I$9),"&lt;---&gt;",TRUE,"")</f>
        <v/>
      </c>
      <c r="J10" s="1" t="str" cm="1">
        <f t="array" ref="J10">_xlfn.IFS($C10=J$9,-1,$D10=J$9,1+$F10,AND($C10&lt;J$9,$D10&gt;J$9),"&lt;---&gt;",TRUE,"")</f>
        <v/>
      </c>
      <c r="K10" s="1" t="str" cm="1">
        <f t="array" ref="K10">_xlfn.IFS($C10=K$9,-1,$D10=K$9,1+$F10,AND($C10&lt;K$9,$D10&gt;K$9),"&lt;---&gt;",TRUE,"")</f>
        <v/>
      </c>
      <c r="L10" s="1" t="str" cm="1">
        <f t="array" ref="L10">_xlfn.IFS($C10=L$9,-1,$D10=L$9,1+$F10,AND($C10&lt;L$9,$D10&gt;L$9),"&lt;---&gt;",TRUE,"")</f>
        <v/>
      </c>
      <c r="M10" s="1" t="str" cm="1">
        <f t="array" ref="M10">_xlfn.IFS($C10=M$9,-1,$D10=M$9,1+$F10,AND($C10&lt;M$9,$D10&gt;M$9),"&lt;---&gt;",TRUE,"")</f>
        <v/>
      </c>
      <c r="N10" s="1" t="str" cm="1">
        <f t="array" ref="N10">_xlfn.IFS($C10=N$9,-1,$D10=N$9,1+$F10,AND($C10&lt;N$9,$D10&gt;N$9),"&lt;---&gt;",TRUE,"")</f>
        <v/>
      </c>
      <c r="O10" s="1" t="str" cm="1">
        <f t="array" ref="O10">_xlfn.IFS($C10=O$9,-1,$D10=O$9,1+$F10,AND($C10&lt;O$9,$D10&gt;O$9),"&lt;---&gt;",TRUE,"")</f>
        <v/>
      </c>
      <c r="P10" s="1" t="str" cm="1">
        <f t="array" ref="P10">_xlfn.IFS($C10=P$9,-1,$D10=P$9,1+$F10,AND($C10&lt;P$9,$D10&gt;P$9),"&lt;---&gt;",TRUE,"")</f>
        <v/>
      </c>
    </row>
    <row r="11" spans="1:16" x14ac:dyDescent="0.35">
      <c r="A11" s="1" t="str">
        <f>A3</f>
        <v>Lollipop Lane Investments</v>
      </c>
      <c r="B11" s="1">
        <v>1</v>
      </c>
      <c r="C11" s="1">
        <v>1</v>
      </c>
      <c r="D11" s="1">
        <v>3</v>
      </c>
      <c r="E11" s="4">
        <v>0</v>
      </c>
      <c r="F11" s="5">
        <f t="shared" ref="F11:F26" si="0">_xlfn.XLOOKUP(A11,$A$2:$A$6,$E$2:$E$6)</f>
        <v>4.2200000000000001E-2</v>
      </c>
      <c r="G11" s="1" cm="1">
        <f t="array" ref="G11">_xlfn.IFS($C11=G$9,-1,$D11=G$9,1+$F11,AND($C11&lt;G$9,$D11&gt;G$9),"&lt;---&gt;",TRUE,"")</f>
        <v>-1</v>
      </c>
      <c r="H11" s="1" t="str" cm="1">
        <f t="array" ref="H11">_xlfn.IFS($C11=H$9,-1,$D11=H$9,1+$F11,AND($C11&lt;H$9,$D11&gt;H$9),"&lt;---&gt;",TRUE,"")</f>
        <v>&lt;---&gt;</v>
      </c>
      <c r="I11" s="1" cm="1">
        <f t="array" ref="I11">_xlfn.IFS($C11=I$9,-1,$D11=I$9,1+$F11,AND($C11&lt;I$9,$D11&gt;I$9),"&lt;---&gt;",TRUE,"")</f>
        <v>1.0422</v>
      </c>
      <c r="J11" s="1" t="str" cm="1">
        <f t="array" ref="J11">_xlfn.IFS($C11=J$9,-1,$D11=J$9,1+$F11,AND($C11&lt;J$9,$D11&gt;J$9),"&lt;---&gt;",TRUE,"")</f>
        <v/>
      </c>
      <c r="K11" s="1" t="str" cm="1">
        <f t="array" ref="K11">_xlfn.IFS($C11=K$9,-1,$D11=K$9,1+$F11,AND($C11&lt;K$9,$D11&gt;K$9),"&lt;---&gt;",TRUE,"")</f>
        <v/>
      </c>
      <c r="L11" s="1" t="str" cm="1">
        <f t="array" ref="L11">_xlfn.IFS($C11=L$9,-1,$D11=L$9,1+$F11,AND($C11&lt;L$9,$D11&gt;L$9),"&lt;---&gt;",TRUE,"")</f>
        <v/>
      </c>
      <c r="M11" s="1" t="str" cm="1">
        <f t="array" ref="M11">_xlfn.IFS($C11=M$9,-1,$D11=M$9,1+$F11,AND($C11&lt;M$9,$D11&gt;M$9),"&lt;---&gt;",TRUE,"")</f>
        <v/>
      </c>
      <c r="N11" s="1" t="str" cm="1">
        <f t="array" ref="N11">_xlfn.IFS($C11=N$9,-1,$D11=N$9,1+$F11,AND($C11&lt;N$9,$D11&gt;N$9),"&lt;---&gt;",TRUE,"")</f>
        <v/>
      </c>
      <c r="O11" s="1" t="str" cm="1">
        <f t="array" ref="O11">_xlfn.IFS($C11=O$9,-1,$D11=O$9,1+$F11,AND($C11&lt;O$9,$D11&gt;O$9),"&lt;---&gt;",TRUE,"")</f>
        <v/>
      </c>
      <c r="P11" s="1" t="str" cm="1">
        <f t="array" ref="P11">_xlfn.IFS($C11=P$9,-1,$D11=P$9,1+$F11,AND($C11&lt;P$9,$D11&gt;P$9),"&lt;---&gt;",TRUE,"")</f>
        <v/>
      </c>
    </row>
    <row r="12" spans="1:16" x14ac:dyDescent="0.35">
      <c r="A12" s="1" t="str">
        <f>A6</f>
        <v>TruffleTrust Holdings</v>
      </c>
      <c r="B12" s="1">
        <v>1</v>
      </c>
      <c r="C12" s="1">
        <v>1</v>
      </c>
      <c r="D12" s="1">
        <v>6</v>
      </c>
      <c r="E12" s="4">
        <v>0</v>
      </c>
      <c r="F12" s="5">
        <f t="shared" si="0"/>
        <v>0.1094</v>
      </c>
      <c r="G12" s="1" cm="1">
        <f t="array" ref="G12">_xlfn.IFS($C12=G$9,-1,$D12=G$9,1+$F12,AND($C12&lt;G$9,$D12&gt;G$9),"&lt;---&gt;",TRUE,"")</f>
        <v>-1</v>
      </c>
      <c r="H12" s="1" t="str" cm="1">
        <f t="array" ref="H12">_xlfn.IFS($C12=H$9,-1,$D12=H$9,1+$F12,AND($C12&lt;H$9,$D12&gt;H$9),"&lt;---&gt;",TRUE,"")</f>
        <v>&lt;---&gt;</v>
      </c>
      <c r="I12" s="1" t="str" cm="1">
        <f t="array" ref="I12">_xlfn.IFS($C12=I$9,-1,$D12=I$9,1+$F12,AND($C12&lt;I$9,$D12&gt;I$9),"&lt;---&gt;",TRUE,"")</f>
        <v>&lt;---&gt;</v>
      </c>
      <c r="J12" s="1" t="str" cm="1">
        <f t="array" ref="J12">_xlfn.IFS($C12=J$9,-1,$D12=J$9,1+$F12,AND($C12&lt;J$9,$D12&gt;J$9),"&lt;---&gt;",TRUE,"")</f>
        <v>&lt;---&gt;</v>
      </c>
      <c r="K12" s="1" t="str" cm="1">
        <f t="array" ref="K12">_xlfn.IFS($C12=K$9,-1,$D12=K$9,1+$F12,AND($C12&lt;K$9,$D12&gt;K$9),"&lt;---&gt;",TRUE,"")</f>
        <v>&lt;---&gt;</v>
      </c>
      <c r="L12" s="1" cm="1">
        <f t="array" ref="L12">_xlfn.IFS($C12=L$9,-1,$D12=L$9,1+$F12,AND($C12&lt;L$9,$D12&gt;L$9),"&lt;---&gt;",TRUE,"")</f>
        <v>1.1093999999999999</v>
      </c>
      <c r="M12" s="1" t="str" cm="1">
        <f t="array" ref="M12">_xlfn.IFS($C12=M$9,-1,$D12=M$9,1+$F12,AND($C12&lt;M$9,$D12&gt;M$9),"&lt;---&gt;",TRUE,"")</f>
        <v/>
      </c>
      <c r="N12" s="1" t="str" cm="1">
        <f t="array" ref="N12">_xlfn.IFS($C12=N$9,-1,$D12=N$9,1+$F12,AND($C12&lt;N$9,$D12&gt;N$9),"&lt;---&gt;",TRUE,"")</f>
        <v/>
      </c>
      <c r="O12" s="1" t="str" cm="1">
        <f t="array" ref="O12">_xlfn.IFS($C12=O$9,-1,$D12=O$9,1+$F12,AND($C12&lt;O$9,$D12&gt;O$9),"&lt;---&gt;",TRUE,"")</f>
        <v/>
      </c>
      <c r="P12" s="1" t="str" cm="1">
        <f t="array" ref="P12">_xlfn.IFS($C12=P$9,-1,$D12=P$9,1+$F12,AND($C12&lt;P$9,$D12&gt;P$9),"&lt;---&gt;",TRUE,"")</f>
        <v/>
      </c>
    </row>
    <row r="13" spans="1:16" x14ac:dyDescent="0.35">
      <c r="A13" s="1" t="str">
        <f>A2</f>
        <v>Jellybean Junction Capital</v>
      </c>
      <c r="B13" s="1">
        <v>2</v>
      </c>
      <c r="C13" s="1">
        <v>2</v>
      </c>
      <c r="D13" s="1">
        <v>3</v>
      </c>
      <c r="E13" s="4">
        <v>0</v>
      </c>
      <c r="F13" s="5">
        <f t="shared" si="0"/>
        <v>1.9900000000000001E-2</v>
      </c>
      <c r="G13" s="1" t="str" cm="1">
        <f t="array" ref="G13">_xlfn.IFS($C13=G$9,-1,$D13=G$9,1+$F13,AND($C13&lt;G$9,$D13&gt;G$9),"&lt;---&gt;",TRUE,"")</f>
        <v/>
      </c>
      <c r="H13" s="1" cm="1">
        <f t="array" ref="H13">_xlfn.IFS($C13=H$9,-1,$D13=H$9,1+$F13,AND($C13&lt;H$9,$D13&gt;H$9),"&lt;---&gt;",TRUE,"")</f>
        <v>-1</v>
      </c>
      <c r="I13" s="1" cm="1">
        <f t="array" ref="I13">_xlfn.IFS($C13=I$9,-1,$D13=I$9,1+$F13,AND($C13&lt;I$9,$D13&gt;I$9),"&lt;---&gt;",TRUE,"")</f>
        <v>1.0199</v>
      </c>
      <c r="J13" s="1" t="str" cm="1">
        <f t="array" ref="J13">_xlfn.IFS($C13=J$9,-1,$D13=J$9,1+$F13,AND($C13&lt;J$9,$D13&gt;J$9),"&lt;---&gt;",TRUE,"")</f>
        <v/>
      </c>
      <c r="K13" s="1" t="str" cm="1">
        <f t="array" ref="K13">_xlfn.IFS($C13=K$9,-1,$D13=K$9,1+$F13,AND($C13&lt;K$9,$D13&gt;K$9),"&lt;---&gt;",TRUE,"")</f>
        <v/>
      </c>
      <c r="L13" s="1" t="str" cm="1">
        <f t="array" ref="L13">_xlfn.IFS($C13=L$9,-1,$D13=L$9,1+$F13,AND($C13&lt;L$9,$D13&gt;L$9),"&lt;---&gt;",TRUE,"")</f>
        <v/>
      </c>
      <c r="M13" s="1" t="str" cm="1">
        <f t="array" ref="M13">_xlfn.IFS($C13=M$9,-1,$D13=M$9,1+$F13,AND($C13&lt;M$9,$D13&gt;M$9),"&lt;---&gt;",TRUE,"")</f>
        <v/>
      </c>
      <c r="N13" s="1" t="str" cm="1">
        <f t="array" ref="N13">_xlfn.IFS($C13=N$9,-1,$D13=N$9,1+$F13,AND($C13&lt;N$9,$D13&gt;N$9),"&lt;---&gt;",TRUE,"")</f>
        <v/>
      </c>
      <c r="O13" s="1" t="str" cm="1">
        <f t="array" ref="O13">_xlfn.IFS($C13=O$9,-1,$D13=O$9,1+$F13,AND($C13&lt;O$9,$D13&gt;O$9),"&lt;---&gt;",TRUE,"")</f>
        <v/>
      </c>
      <c r="P13" s="1" t="str" cm="1">
        <f t="array" ref="P13">_xlfn.IFS($C13=P$9,-1,$D13=P$9,1+$F13,AND($C13&lt;P$9,$D13&gt;P$9),"&lt;---&gt;",TRUE,"")</f>
        <v/>
      </c>
    </row>
    <row r="14" spans="1:16" x14ac:dyDescent="0.35">
      <c r="A14" s="1" t="str">
        <f>A4</f>
        <v>RockCandy Returns</v>
      </c>
      <c r="B14" s="1">
        <v>1</v>
      </c>
      <c r="C14" s="1">
        <v>2</v>
      </c>
      <c r="D14" s="1">
        <v>5</v>
      </c>
      <c r="E14" s="4">
        <v>0</v>
      </c>
      <c r="F14" s="5">
        <f t="shared" si="0"/>
        <v>6.4399999999999999E-2</v>
      </c>
      <c r="G14" s="1" t="str" cm="1">
        <f t="array" ref="G14">_xlfn.IFS($C14=G$9,-1,$D14=G$9,1+$F14,AND($C14&lt;G$9,$D14&gt;G$9),"&lt;---&gt;",TRUE,"")</f>
        <v/>
      </c>
      <c r="H14" s="1" cm="1">
        <f t="array" ref="H14">_xlfn.IFS($C14=H$9,-1,$D14=H$9,1+$F14,AND($C14&lt;H$9,$D14&gt;H$9),"&lt;---&gt;",TRUE,"")</f>
        <v>-1</v>
      </c>
      <c r="I14" s="1" t="str" cm="1">
        <f t="array" ref="I14">_xlfn.IFS($C14=I$9,-1,$D14=I$9,1+$F14,AND($C14&lt;I$9,$D14&gt;I$9),"&lt;---&gt;",TRUE,"")</f>
        <v>&lt;---&gt;</v>
      </c>
      <c r="J14" s="1" t="str" cm="1">
        <f t="array" ref="J14">_xlfn.IFS($C14=J$9,-1,$D14=J$9,1+$F14,AND($C14&lt;J$9,$D14&gt;J$9),"&lt;---&gt;",TRUE,"")</f>
        <v>&lt;---&gt;</v>
      </c>
      <c r="K14" s="1" cm="1">
        <f t="array" ref="K14">_xlfn.IFS($C14=K$9,-1,$D14=K$9,1+$F14,AND($C14&lt;K$9,$D14&gt;K$9),"&lt;---&gt;",TRUE,"")</f>
        <v>1.0644</v>
      </c>
      <c r="L14" s="1" t="str" cm="1">
        <f t="array" ref="L14">_xlfn.IFS($C14=L$9,-1,$D14=L$9,1+$F14,AND($C14&lt;L$9,$D14&gt;L$9),"&lt;---&gt;",TRUE,"")</f>
        <v/>
      </c>
      <c r="M14" s="1" t="str" cm="1">
        <f t="array" ref="M14">_xlfn.IFS($C14=M$9,-1,$D14=M$9,1+$F14,AND($C14&lt;M$9,$D14&gt;M$9),"&lt;---&gt;",TRUE,"")</f>
        <v/>
      </c>
      <c r="N14" s="1" t="str" cm="1">
        <f t="array" ref="N14">_xlfn.IFS($C14=N$9,-1,$D14=N$9,1+$F14,AND($C14&lt;N$9,$D14&gt;N$9),"&lt;---&gt;",TRUE,"")</f>
        <v/>
      </c>
      <c r="O14" s="1" t="str" cm="1">
        <f t="array" ref="O14">_xlfn.IFS($C14=O$9,-1,$D14=O$9,1+$F14,AND($C14&lt;O$9,$D14&gt;O$9),"&lt;---&gt;",TRUE,"")</f>
        <v/>
      </c>
      <c r="P14" s="1" t="str" cm="1">
        <f t="array" ref="P14">_xlfn.IFS($C14=P$9,-1,$D14=P$9,1+$F14,AND($C14&lt;P$9,$D14&gt;P$9),"&lt;---&gt;",TRUE,"")</f>
        <v/>
      </c>
    </row>
    <row r="15" spans="1:16" x14ac:dyDescent="0.35">
      <c r="A15" s="1" t="str">
        <f>A2</f>
        <v>Jellybean Junction Capital</v>
      </c>
      <c r="B15" s="1">
        <v>3</v>
      </c>
      <c r="C15" s="1">
        <v>3</v>
      </c>
      <c r="D15" s="1">
        <v>4</v>
      </c>
      <c r="E15" s="4">
        <v>0</v>
      </c>
      <c r="F15" s="5">
        <f t="shared" si="0"/>
        <v>1.9900000000000001E-2</v>
      </c>
      <c r="G15" s="1" t="str" cm="1">
        <f t="array" ref="G15">_xlfn.IFS($C15=G$9,-1,$D15=G$9,1+$F15,AND($C15&lt;G$9,$D15&gt;G$9),"&lt;---&gt;",TRUE,"")</f>
        <v/>
      </c>
      <c r="H15" s="1" t="str" cm="1">
        <f t="array" ref="H15">_xlfn.IFS($C15=H$9,-1,$D15=H$9,1+$F15,AND($C15&lt;H$9,$D15&gt;H$9),"&lt;---&gt;",TRUE,"")</f>
        <v/>
      </c>
      <c r="I15" s="1" cm="1">
        <f t="array" ref="I15">_xlfn.IFS($C15=I$9,-1,$D15=I$9,1+$F15,AND($C15&lt;I$9,$D15&gt;I$9),"&lt;---&gt;",TRUE,"")</f>
        <v>-1</v>
      </c>
      <c r="J15" s="1" cm="1">
        <f t="array" ref="J15">_xlfn.IFS($C15=J$9,-1,$D15=J$9,1+$F15,AND($C15&lt;J$9,$D15&gt;J$9),"&lt;---&gt;",TRUE,"")</f>
        <v>1.0199</v>
      </c>
      <c r="K15" s="1" t="str" cm="1">
        <f t="array" ref="K15">_xlfn.IFS($C15=K$9,-1,$D15=K$9,1+$F15,AND($C15&lt;K$9,$D15&gt;K$9),"&lt;---&gt;",TRUE,"")</f>
        <v/>
      </c>
      <c r="L15" s="1" t="str" cm="1">
        <f t="array" ref="L15">_xlfn.IFS($C15=L$9,-1,$D15=L$9,1+$F15,AND($C15&lt;L$9,$D15&gt;L$9),"&lt;---&gt;",TRUE,"")</f>
        <v/>
      </c>
      <c r="M15" s="1" t="str" cm="1">
        <f t="array" ref="M15">_xlfn.IFS($C15=M$9,-1,$D15=M$9,1+$F15,AND($C15&lt;M$9,$D15&gt;M$9),"&lt;---&gt;",TRUE,"")</f>
        <v/>
      </c>
      <c r="N15" s="1" t="str" cm="1">
        <f t="array" ref="N15">_xlfn.IFS($C15=N$9,-1,$D15=N$9,1+$F15,AND($C15&lt;N$9,$D15&gt;N$9),"&lt;---&gt;",TRUE,"")</f>
        <v/>
      </c>
      <c r="O15" s="1" t="str" cm="1">
        <f t="array" ref="O15">_xlfn.IFS($C15=O$9,-1,$D15=O$9,1+$F15,AND($C15&lt;O$9,$D15&gt;O$9),"&lt;---&gt;",TRUE,"")</f>
        <v/>
      </c>
      <c r="P15" s="1" t="str" cm="1">
        <f t="array" ref="P15">_xlfn.IFS($C15=P$9,-1,$D15=P$9,1+$F15,AND($C15&lt;P$9,$D15&gt;P$9),"&lt;---&gt;",TRUE,"")</f>
        <v/>
      </c>
    </row>
    <row r="16" spans="1:16" x14ac:dyDescent="0.35">
      <c r="A16" s="1" t="str">
        <f>A3</f>
        <v>Lollipop Lane Investments</v>
      </c>
      <c r="B16" s="1">
        <v>2</v>
      </c>
      <c r="C16" s="1">
        <v>3</v>
      </c>
      <c r="D16" s="1">
        <v>5</v>
      </c>
      <c r="E16" s="4">
        <v>0</v>
      </c>
      <c r="F16" s="5">
        <f t="shared" si="0"/>
        <v>4.2200000000000001E-2</v>
      </c>
      <c r="G16" s="1" t="str" cm="1">
        <f t="array" ref="G16">_xlfn.IFS($C16=G$9,-1,$D16=G$9,1+$F16,AND($C16&lt;G$9,$D16&gt;G$9),"&lt;---&gt;",TRUE,"")</f>
        <v/>
      </c>
      <c r="H16" s="1" t="str" cm="1">
        <f t="array" ref="H16">_xlfn.IFS($C16=H$9,-1,$D16=H$9,1+$F16,AND($C16&lt;H$9,$D16&gt;H$9),"&lt;---&gt;",TRUE,"")</f>
        <v/>
      </c>
      <c r="I16" s="1" cm="1">
        <f t="array" ref="I16">_xlfn.IFS($C16=I$9,-1,$D16=I$9,1+$F16,AND($C16&lt;I$9,$D16&gt;I$9),"&lt;---&gt;",TRUE,"")</f>
        <v>-1</v>
      </c>
      <c r="J16" s="1" t="str" cm="1">
        <f t="array" ref="J16">_xlfn.IFS($C16=J$9,-1,$D16=J$9,1+$F16,AND($C16&lt;J$9,$D16&gt;J$9),"&lt;---&gt;",TRUE,"")</f>
        <v>&lt;---&gt;</v>
      </c>
      <c r="K16" s="1" cm="1">
        <f t="array" ref="K16">_xlfn.IFS($C16=K$9,-1,$D16=K$9,1+$F16,AND($C16&lt;K$9,$D16&gt;K$9),"&lt;---&gt;",TRUE,"")</f>
        <v>1.0422</v>
      </c>
      <c r="L16" s="1" t="str" cm="1">
        <f t="array" ref="L16">_xlfn.IFS($C16=L$9,-1,$D16=L$9,1+$F16,AND($C16&lt;L$9,$D16&gt;L$9),"&lt;---&gt;",TRUE,"")</f>
        <v/>
      </c>
      <c r="M16" s="1" t="str" cm="1">
        <f t="array" ref="M16">_xlfn.IFS($C16=M$9,-1,$D16=M$9,1+$F16,AND($C16&lt;M$9,$D16&gt;M$9),"&lt;---&gt;",TRUE,"")</f>
        <v/>
      </c>
      <c r="N16" s="1" t="str" cm="1">
        <f t="array" ref="N16">_xlfn.IFS($C16=N$9,-1,$D16=N$9,1+$F16,AND($C16&lt;N$9,$D16&gt;N$9),"&lt;---&gt;",TRUE,"")</f>
        <v/>
      </c>
      <c r="O16" s="1" t="str" cm="1">
        <f t="array" ref="O16">_xlfn.IFS($C16=O$9,-1,$D16=O$9,1+$F16,AND($C16&lt;O$9,$D16&gt;O$9),"&lt;---&gt;",TRUE,"")</f>
        <v/>
      </c>
      <c r="P16" s="1" t="str" cm="1">
        <f t="array" ref="P16">_xlfn.IFS($C16=P$9,-1,$D16=P$9,1+$F16,AND($C16&lt;P$9,$D16&gt;P$9),"&lt;---&gt;",TRUE,"")</f>
        <v/>
      </c>
    </row>
    <row r="17" spans="1:16" x14ac:dyDescent="0.35">
      <c r="A17" s="1" t="str">
        <f>A5</f>
        <v>SweetYield Ventures</v>
      </c>
      <c r="B17" s="1">
        <v>1</v>
      </c>
      <c r="C17" s="1">
        <v>3</v>
      </c>
      <c r="D17" s="1">
        <v>7</v>
      </c>
      <c r="E17" s="4">
        <v>865.64875677140196</v>
      </c>
      <c r="F17" s="5">
        <f t="shared" si="0"/>
        <v>8.6800000000000002E-2</v>
      </c>
      <c r="G17" s="1" t="str" cm="1">
        <f t="array" ref="G17">_xlfn.IFS($C17=G$9,-1,$D17=G$9,1+$F17,AND($C17&lt;G$9,$D17&gt;G$9),"&lt;---&gt;",TRUE,"")</f>
        <v/>
      </c>
      <c r="H17" s="1" t="str" cm="1">
        <f t="array" ref="H17">_xlfn.IFS($C17=H$9,-1,$D17=H$9,1+$F17,AND($C17&lt;H$9,$D17&gt;H$9),"&lt;---&gt;",TRUE,"")</f>
        <v/>
      </c>
      <c r="I17" s="1" cm="1">
        <f t="array" ref="I17">_xlfn.IFS($C17=I$9,-1,$D17=I$9,1+$F17,AND($C17&lt;I$9,$D17&gt;I$9),"&lt;---&gt;",TRUE,"")</f>
        <v>-1</v>
      </c>
      <c r="J17" s="1" t="str" cm="1">
        <f t="array" ref="J17">_xlfn.IFS($C17=J$9,-1,$D17=J$9,1+$F17,AND($C17&lt;J$9,$D17&gt;J$9),"&lt;---&gt;",TRUE,"")</f>
        <v>&lt;---&gt;</v>
      </c>
      <c r="K17" s="1" t="str" cm="1">
        <f t="array" ref="K17">_xlfn.IFS($C17=K$9,-1,$D17=K$9,1+$F17,AND($C17&lt;K$9,$D17&gt;K$9),"&lt;---&gt;",TRUE,"")</f>
        <v>&lt;---&gt;</v>
      </c>
      <c r="L17" s="1" t="str" cm="1">
        <f t="array" ref="L17">_xlfn.IFS($C17=L$9,-1,$D17=L$9,1+$F17,AND($C17&lt;L$9,$D17&gt;L$9),"&lt;---&gt;",TRUE,"")</f>
        <v>&lt;---&gt;</v>
      </c>
      <c r="M17" s="1" cm="1">
        <f t="array" ref="M17">_xlfn.IFS($C17=M$9,-1,$D17=M$9,1+$F17,AND($C17&lt;M$9,$D17&gt;M$9),"&lt;---&gt;",TRUE,"")</f>
        <v>1.0868</v>
      </c>
      <c r="N17" s="1" t="str" cm="1">
        <f t="array" ref="N17">_xlfn.IFS($C17=N$9,-1,$D17=N$9,1+$F17,AND($C17&lt;N$9,$D17&gt;N$9),"&lt;---&gt;",TRUE,"")</f>
        <v/>
      </c>
      <c r="O17" s="1" t="str" cm="1">
        <f t="array" ref="O17">_xlfn.IFS($C17=O$9,-1,$D17=O$9,1+$F17,AND($C17&lt;O$9,$D17&gt;O$9),"&lt;---&gt;",TRUE,"")</f>
        <v/>
      </c>
      <c r="P17" s="1" t="str" cm="1">
        <f t="array" ref="P17">_xlfn.IFS($C17=P$9,-1,$D17=P$9,1+$F17,AND($C17&lt;P$9,$D17&gt;P$9),"&lt;---&gt;",TRUE,"")</f>
        <v/>
      </c>
    </row>
    <row r="18" spans="1:16" x14ac:dyDescent="0.35">
      <c r="A18" s="1" t="str">
        <f>A2</f>
        <v>Jellybean Junction Capital</v>
      </c>
      <c r="B18" s="1">
        <v>4</v>
      </c>
      <c r="C18" s="1">
        <v>4</v>
      </c>
      <c r="D18" s="1">
        <v>5</v>
      </c>
      <c r="E18" s="4">
        <v>0</v>
      </c>
      <c r="F18" s="5">
        <f t="shared" si="0"/>
        <v>1.9900000000000001E-2</v>
      </c>
      <c r="G18" s="1" t="str" cm="1">
        <f t="array" ref="G18">_xlfn.IFS($C18=G$9,-1,$D18=G$9,1+$F18,AND($C18&lt;G$9,$D18&gt;G$9),"&lt;---&gt;",TRUE,"")</f>
        <v/>
      </c>
      <c r="H18" s="1" t="str" cm="1">
        <f t="array" ref="H18">_xlfn.IFS($C18=H$9,-1,$D18=H$9,1+$F18,AND($C18&lt;H$9,$D18&gt;H$9),"&lt;---&gt;",TRUE,"")</f>
        <v/>
      </c>
      <c r="I18" s="1" t="str" cm="1">
        <f t="array" ref="I18">_xlfn.IFS($C18=I$9,-1,$D18=I$9,1+$F18,AND($C18&lt;I$9,$D18&gt;I$9),"&lt;---&gt;",TRUE,"")</f>
        <v/>
      </c>
      <c r="J18" s="1" cm="1">
        <f t="array" ref="J18">_xlfn.IFS($C18=J$9,-1,$D18=J$9,1+$F18,AND($C18&lt;J$9,$D18&gt;J$9),"&lt;---&gt;",TRUE,"")</f>
        <v>-1</v>
      </c>
      <c r="K18" s="1" cm="1">
        <f t="array" ref="K18">_xlfn.IFS($C18=K$9,-1,$D18=K$9,1+$F18,AND($C18&lt;K$9,$D18&gt;K$9),"&lt;---&gt;",TRUE,"")</f>
        <v>1.0199</v>
      </c>
      <c r="L18" s="1" t="str" cm="1">
        <f t="array" ref="L18">_xlfn.IFS($C18=L$9,-1,$D18=L$9,1+$F18,AND($C18&lt;L$9,$D18&gt;L$9),"&lt;---&gt;",TRUE,"")</f>
        <v/>
      </c>
      <c r="M18" s="1" t="str" cm="1">
        <f t="array" ref="M18">_xlfn.IFS($C18=M$9,-1,$D18=M$9,1+$F18,AND($C18&lt;M$9,$D18&gt;M$9),"&lt;---&gt;",TRUE,"")</f>
        <v/>
      </c>
      <c r="N18" s="1" t="str" cm="1">
        <f t="array" ref="N18">_xlfn.IFS($C18=N$9,-1,$D18=N$9,1+$F18,AND($C18&lt;N$9,$D18&gt;N$9),"&lt;---&gt;",TRUE,"")</f>
        <v/>
      </c>
      <c r="O18" s="1" t="str" cm="1">
        <f t="array" ref="O18">_xlfn.IFS($C18=O$9,-1,$D18=O$9,1+$F18,AND($C18&lt;O$9,$D18&gt;O$9),"&lt;---&gt;",TRUE,"")</f>
        <v/>
      </c>
      <c r="P18" s="1" t="str" cm="1">
        <f t="array" ref="P18">_xlfn.IFS($C18=P$9,-1,$D18=P$9,1+$F18,AND($C18&lt;P$9,$D18&gt;P$9),"&lt;---&gt;",TRUE,"")</f>
        <v/>
      </c>
    </row>
    <row r="19" spans="1:16" x14ac:dyDescent="0.35">
      <c r="A19" s="1" t="str">
        <f>A2</f>
        <v>Jellybean Junction Capital</v>
      </c>
      <c r="B19" s="1">
        <v>5</v>
      </c>
      <c r="C19" s="1">
        <v>5</v>
      </c>
      <c r="D19" s="1">
        <v>6</v>
      </c>
      <c r="E19" s="4">
        <v>0</v>
      </c>
      <c r="F19" s="5">
        <f t="shared" si="0"/>
        <v>1.9900000000000001E-2</v>
      </c>
      <c r="G19" s="1" t="str" cm="1">
        <f t="array" ref="G19">_xlfn.IFS($C19=G$9,-1,$D19=G$9,1+$F19,AND($C19&lt;G$9,$D19&gt;G$9),"&lt;---&gt;",TRUE,"")</f>
        <v/>
      </c>
      <c r="H19" s="1" t="str" cm="1">
        <f t="array" ref="H19">_xlfn.IFS($C19=H$9,-1,$D19=H$9,1+$F19,AND($C19&lt;H$9,$D19&gt;H$9),"&lt;---&gt;",TRUE,"")</f>
        <v/>
      </c>
      <c r="I19" s="1" t="str" cm="1">
        <f t="array" ref="I19">_xlfn.IFS($C19=I$9,-1,$D19=I$9,1+$F19,AND($C19&lt;I$9,$D19&gt;I$9),"&lt;---&gt;",TRUE,"")</f>
        <v/>
      </c>
      <c r="J19" s="1" t="str" cm="1">
        <f t="array" ref="J19">_xlfn.IFS($C19=J$9,-1,$D19=J$9,1+$F19,AND($C19&lt;J$9,$D19&gt;J$9),"&lt;---&gt;",TRUE,"")</f>
        <v/>
      </c>
      <c r="K19" s="1" cm="1">
        <f t="array" ref="K19">_xlfn.IFS($C19=K$9,-1,$D19=K$9,1+$F19,AND($C19&lt;K$9,$D19&gt;K$9),"&lt;---&gt;",TRUE,"")</f>
        <v>-1</v>
      </c>
      <c r="L19" s="1" cm="1">
        <f t="array" ref="L19">_xlfn.IFS($C19=L$9,-1,$D19=L$9,1+$F19,AND($C19&lt;L$9,$D19&gt;L$9),"&lt;---&gt;",TRUE,"")</f>
        <v>1.0199</v>
      </c>
      <c r="M19" s="1" t="str" cm="1">
        <f t="array" ref="M19">_xlfn.IFS($C19=M$9,-1,$D19=M$9,1+$F19,AND($C19&lt;M$9,$D19&gt;M$9),"&lt;---&gt;",TRUE,"")</f>
        <v/>
      </c>
      <c r="N19" s="1" t="str" cm="1">
        <f t="array" ref="N19">_xlfn.IFS($C19=N$9,-1,$D19=N$9,1+$F19,AND($C19&lt;N$9,$D19&gt;N$9),"&lt;---&gt;",TRUE,"")</f>
        <v/>
      </c>
      <c r="O19" s="1" t="str" cm="1">
        <f t="array" ref="O19">_xlfn.IFS($C19=O$9,-1,$D19=O$9,1+$F19,AND($C19&lt;O$9,$D19&gt;O$9),"&lt;---&gt;",TRUE,"")</f>
        <v/>
      </c>
      <c r="P19" s="1" t="str" cm="1">
        <f t="array" ref="P19">_xlfn.IFS($C19=P$9,-1,$D19=P$9,1+$F19,AND($C19&lt;P$9,$D19&gt;P$9),"&lt;---&gt;",TRUE,"")</f>
        <v/>
      </c>
    </row>
    <row r="20" spans="1:16" x14ac:dyDescent="0.35">
      <c r="A20" s="1" t="str">
        <f>A3</f>
        <v>Lollipop Lane Investments</v>
      </c>
      <c r="B20" s="1">
        <v>3</v>
      </c>
      <c r="C20" s="1">
        <v>5</v>
      </c>
      <c r="D20" s="1">
        <v>7</v>
      </c>
      <c r="E20" s="4">
        <v>0</v>
      </c>
      <c r="F20" s="5">
        <f t="shared" si="0"/>
        <v>4.2200000000000001E-2</v>
      </c>
      <c r="G20" s="1" t="str" cm="1">
        <f t="array" ref="G20">_xlfn.IFS($C20=G$9,-1,$D20=G$9,1+$F20,AND($C20&lt;G$9,$D20&gt;G$9),"&lt;---&gt;",TRUE,"")</f>
        <v/>
      </c>
      <c r="H20" s="1" t="str" cm="1">
        <f t="array" ref="H20">_xlfn.IFS($C20=H$9,-1,$D20=H$9,1+$F20,AND($C20&lt;H$9,$D20&gt;H$9),"&lt;---&gt;",TRUE,"")</f>
        <v/>
      </c>
      <c r="I20" s="1" t="str" cm="1">
        <f t="array" ref="I20">_xlfn.IFS($C20=I$9,-1,$D20=I$9,1+$F20,AND($C20&lt;I$9,$D20&gt;I$9),"&lt;---&gt;",TRUE,"")</f>
        <v/>
      </c>
      <c r="J20" s="1" t="str" cm="1">
        <f t="array" ref="J20">_xlfn.IFS($C20=J$9,-1,$D20=J$9,1+$F20,AND($C20&lt;J$9,$D20&gt;J$9),"&lt;---&gt;",TRUE,"")</f>
        <v/>
      </c>
      <c r="K20" s="1" cm="1">
        <f t="array" ref="K20">_xlfn.IFS($C20=K$9,-1,$D20=K$9,1+$F20,AND($C20&lt;K$9,$D20&gt;K$9),"&lt;---&gt;",TRUE,"")</f>
        <v>-1</v>
      </c>
      <c r="L20" s="1" t="str" cm="1">
        <f t="array" ref="L20">_xlfn.IFS($C20=L$9,-1,$D20=L$9,1+$F20,AND($C20&lt;L$9,$D20&gt;L$9),"&lt;---&gt;",TRUE,"")</f>
        <v>&lt;---&gt;</v>
      </c>
      <c r="M20" s="1" cm="1">
        <f t="array" ref="M20">_xlfn.IFS($C20=M$9,-1,$D20=M$9,1+$F20,AND($C20&lt;M$9,$D20&gt;M$9),"&lt;---&gt;",TRUE,"")</f>
        <v>1.0422</v>
      </c>
      <c r="N20" s="1" t="str" cm="1">
        <f t="array" ref="N20">_xlfn.IFS($C20=N$9,-1,$D20=N$9,1+$F20,AND($C20&lt;N$9,$D20&gt;N$9),"&lt;---&gt;",TRUE,"")</f>
        <v/>
      </c>
      <c r="O20" s="1" t="str" cm="1">
        <f t="array" ref="O20">_xlfn.IFS($C20=O$9,-1,$D20=O$9,1+$F20,AND($C20&lt;O$9,$D20&gt;O$9),"&lt;---&gt;",TRUE,"")</f>
        <v/>
      </c>
      <c r="P20" s="1" t="str" cm="1">
        <f t="array" ref="P20">_xlfn.IFS($C20=P$9,-1,$D20=P$9,1+$F20,AND($C20&lt;P$9,$D20&gt;P$9),"&lt;---&gt;",TRUE,"")</f>
        <v/>
      </c>
    </row>
    <row r="21" spans="1:16" x14ac:dyDescent="0.35">
      <c r="A21" s="1" t="str">
        <f>A4</f>
        <v>RockCandy Returns</v>
      </c>
      <c r="B21" s="1">
        <v>2</v>
      </c>
      <c r="C21" s="1">
        <v>5</v>
      </c>
      <c r="D21" s="1">
        <v>8</v>
      </c>
      <c r="E21" s="4">
        <v>0</v>
      </c>
      <c r="F21" s="5">
        <f t="shared" si="0"/>
        <v>6.4399999999999999E-2</v>
      </c>
      <c r="G21" s="1" t="str" cm="1">
        <f t="array" ref="G21">_xlfn.IFS($C21=G$9,-1,$D21=G$9,1+$F21,AND($C21&lt;G$9,$D21&gt;G$9),"&lt;---&gt;",TRUE,"")</f>
        <v/>
      </c>
      <c r="H21" s="1" t="str" cm="1">
        <f t="array" ref="H21">_xlfn.IFS($C21=H$9,-1,$D21=H$9,1+$F21,AND($C21&lt;H$9,$D21&gt;H$9),"&lt;---&gt;",TRUE,"")</f>
        <v/>
      </c>
      <c r="I21" s="1" t="str" cm="1">
        <f t="array" ref="I21">_xlfn.IFS($C21=I$9,-1,$D21=I$9,1+$F21,AND($C21&lt;I$9,$D21&gt;I$9),"&lt;---&gt;",TRUE,"")</f>
        <v/>
      </c>
      <c r="J21" s="1" t="str" cm="1">
        <f t="array" ref="J21">_xlfn.IFS($C21=J$9,-1,$D21=J$9,1+$F21,AND($C21&lt;J$9,$D21&gt;J$9),"&lt;---&gt;",TRUE,"")</f>
        <v/>
      </c>
      <c r="K21" s="1" cm="1">
        <f t="array" ref="K21">_xlfn.IFS($C21=K$9,-1,$D21=K$9,1+$F21,AND($C21&lt;K$9,$D21&gt;K$9),"&lt;---&gt;",TRUE,"")</f>
        <v>-1</v>
      </c>
      <c r="L21" s="1" t="str" cm="1">
        <f t="array" ref="L21">_xlfn.IFS($C21=L$9,-1,$D21=L$9,1+$F21,AND($C21&lt;L$9,$D21&gt;L$9),"&lt;---&gt;",TRUE,"")</f>
        <v>&lt;---&gt;</v>
      </c>
      <c r="M21" s="1" t="str" cm="1">
        <f t="array" ref="M21">_xlfn.IFS($C21=M$9,-1,$D21=M$9,1+$F21,AND($C21&lt;M$9,$D21&gt;M$9),"&lt;---&gt;",TRUE,"")</f>
        <v>&lt;---&gt;</v>
      </c>
      <c r="N21" s="1" cm="1">
        <f t="array" ref="N21">_xlfn.IFS($C21=N$9,-1,$D21=N$9,1+$F21,AND($C21&lt;N$9,$D21&gt;N$9),"&lt;---&gt;",TRUE,"")</f>
        <v>1.0644</v>
      </c>
      <c r="O21" s="1" t="str" cm="1">
        <f t="array" ref="O21">_xlfn.IFS($C21=O$9,-1,$D21=O$9,1+$F21,AND($C21&lt;O$9,$D21&gt;O$9),"&lt;---&gt;",TRUE,"")</f>
        <v/>
      </c>
      <c r="P21" s="1" t="str" cm="1">
        <f t="array" ref="P21">_xlfn.IFS($C21=P$9,-1,$D21=P$9,1+$F21,AND($C21&lt;P$9,$D21&gt;P$9),"&lt;---&gt;",TRUE,"")</f>
        <v/>
      </c>
    </row>
    <row r="22" spans="1:16" x14ac:dyDescent="0.35">
      <c r="A22" s="1" t="str">
        <f>A2</f>
        <v>Jellybean Junction Capital</v>
      </c>
      <c r="B22" s="1">
        <v>6</v>
      </c>
      <c r="C22" s="1">
        <v>6</v>
      </c>
      <c r="D22" s="1">
        <v>7</v>
      </c>
      <c r="E22" s="4">
        <v>0</v>
      </c>
      <c r="F22" s="5">
        <f t="shared" si="0"/>
        <v>1.9900000000000001E-2</v>
      </c>
      <c r="G22" s="1" t="str" cm="1">
        <f t="array" ref="G22">_xlfn.IFS($C22=G$9,-1,$D22=G$9,1+$F22,AND($C22&lt;G$9,$D22&gt;G$9),"&lt;---&gt;",TRUE,"")</f>
        <v/>
      </c>
      <c r="H22" s="1" t="str" cm="1">
        <f t="array" ref="H22">_xlfn.IFS($C22=H$9,-1,$D22=H$9,1+$F22,AND($C22&lt;H$9,$D22&gt;H$9),"&lt;---&gt;",TRUE,"")</f>
        <v/>
      </c>
      <c r="I22" s="1" t="str" cm="1">
        <f t="array" ref="I22">_xlfn.IFS($C22=I$9,-1,$D22=I$9,1+$F22,AND($C22&lt;I$9,$D22&gt;I$9),"&lt;---&gt;",TRUE,"")</f>
        <v/>
      </c>
      <c r="J22" s="1" t="str" cm="1">
        <f t="array" ref="J22">_xlfn.IFS($C22=J$9,-1,$D22=J$9,1+$F22,AND($C22&lt;J$9,$D22&gt;J$9),"&lt;---&gt;",TRUE,"")</f>
        <v/>
      </c>
      <c r="K22" s="1" t="str" cm="1">
        <f t="array" ref="K22">_xlfn.IFS($C22=K$9,-1,$D22=K$9,1+$F22,AND($C22&lt;K$9,$D22&gt;K$9),"&lt;---&gt;",TRUE,"")</f>
        <v/>
      </c>
      <c r="L22" s="1" cm="1">
        <f t="array" ref="L22">_xlfn.IFS($C22=L$9,-1,$D22=L$9,1+$F22,AND($C22&lt;L$9,$D22&gt;L$9),"&lt;---&gt;",TRUE,"")</f>
        <v>-1</v>
      </c>
      <c r="M22" s="1" cm="1">
        <f t="array" ref="M22">_xlfn.IFS($C22=M$9,-1,$D22=M$9,1+$F22,AND($C22&lt;M$9,$D22&gt;M$9),"&lt;---&gt;",TRUE,"")</f>
        <v>1.0199</v>
      </c>
      <c r="N22" s="1" t="str" cm="1">
        <f t="array" ref="N22">_xlfn.IFS($C22=N$9,-1,$D22=N$9,1+$F22,AND($C22&lt;N$9,$D22&gt;N$9),"&lt;---&gt;",TRUE,"")</f>
        <v/>
      </c>
      <c r="O22" s="1" t="str" cm="1">
        <f t="array" ref="O22">_xlfn.IFS($C22=O$9,-1,$D22=O$9,1+$F22,AND($C22&lt;O$9,$D22&gt;O$9),"&lt;---&gt;",TRUE,"")</f>
        <v/>
      </c>
      <c r="P22" s="1" t="str" cm="1">
        <f t="array" ref="P22">_xlfn.IFS($C22=P$9,-1,$D22=P$9,1+$F22,AND($C22&lt;P$9,$D22&gt;P$9),"&lt;---&gt;",TRUE,"")</f>
        <v/>
      </c>
    </row>
    <row r="23" spans="1:16" x14ac:dyDescent="0.35">
      <c r="A23" s="1" t="str">
        <f>A2</f>
        <v>Jellybean Junction Capital</v>
      </c>
      <c r="B23" s="1">
        <v>7</v>
      </c>
      <c r="C23" s="1">
        <v>7</v>
      </c>
      <c r="D23" s="1">
        <v>8</v>
      </c>
      <c r="E23" s="4">
        <v>0</v>
      </c>
      <c r="F23" s="5">
        <f t="shared" si="0"/>
        <v>1.9900000000000001E-2</v>
      </c>
      <c r="G23" s="1" t="str" cm="1">
        <f t="array" ref="G23">_xlfn.IFS($C23=G$9,-1,$D23=G$9,1+$F23,AND($C23&lt;G$9,$D23&gt;G$9),"&lt;---&gt;",TRUE,"")</f>
        <v/>
      </c>
      <c r="H23" s="1" t="str" cm="1">
        <f t="array" ref="H23">_xlfn.IFS($C23=H$9,-1,$D23=H$9,1+$F23,AND($C23&lt;H$9,$D23&gt;H$9),"&lt;---&gt;",TRUE,"")</f>
        <v/>
      </c>
      <c r="I23" s="1" t="str" cm="1">
        <f t="array" ref="I23">_xlfn.IFS($C23=I$9,-1,$D23=I$9,1+$F23,AND($C23&lt;I$9,$D23&gt;I$9),"&lt;---&gt;",TRUE,"")</f>
        <v/>
      </c>
      <c r="J23" s="1" t="str" cm="1">
        <f t="array" ref="J23">_xlfn.IFS($C23=J$9,-1,$D23=J$9,1+$F23,AND($C23&lt;J$9,$D23&gt;J$9),"&lt;---&gt;",TRUE,"")</f>
        <v/>
      </c>
      <c r="K23" s="1" t="str" cm="1">
        <f t="array" ref="K23">_xlfn.IFS($C23=K$9,-1,$D23=K$9,1+$F23,AND($C23&lt;K$9,$D23&gt;K$9),"&lt;---&gt;",TRUE,"")</f>
        <v/>
      </c>
      <c r="L23" s="1" t="str" cm="1">
        <f t="array" ref="L23">_xlfn.IFS($C23=L$9,-1,$D23=L$9,1+$F23,AND($C23&lt;L$9,$D23&gt;L$9),"&lt;---&gt;",TRUE,"")</f>
        <v/>
      </c>
      <c r="M23" s="1" cm="1">
        <f t="array" ref="M23">_xlfn.IFS($C23=M$9,-1,$D23=M$9,1+$F23,AND($C23&lt;M$9,$D23&gt;M$9),"&lt;---&gt;",TRUE,"")</f>
        <v>-1</v>
      </c>
      <c r="N23" s="1" cm="1">
        <f t="array" ref="N23">_xlfn.IFS($C23=N$9,-1,$D23=N$9,1+$F23,AND($C23&lt;N$9,$D23&gt;N$9),"&lt;---&gt;",TRUE,"")</f>
        <v>1.0199</v>
      </c>
      <c r="O23" s="1" t="str" cm="1">
        <f t="array" ref="O23">_xlfn.IFS($C23=O$9,-1,$D23=O$9,1+$F23,AND($C23&lt;O$9,$D23&gt;O$9),"&lt;---&gt;",TRUE,"")</f>
        <v/>
      </c>
      <c r="P23" s="1" t="str" cm="1">
        <f t="array" ref="P23">_xlfn.IFS($C23=P$9,-1,$D23=P$9,1+$F23,AND($C23&lt;P$9,$D23&gt;P$9),"&lt;---&gt;",TRUE,"")</f>
        <v/>
      </c>
    </row>
    <row r="24" spans="1:16" x14ac:dyDescent="0.35">
      <c r="A24" s="1" t="str">
        <f>A3</f>
        <v>Lollipop Lane Investments</v>
      </c>
      <c r="B24" s="1">
        <v>4</v>
      </c>
      <c r="C24" s="1">
        <v>7</v>
      </c>
      <c r="D24" s="1">
        <v>9</v>
      </c>
      <c r="E24" s="4">
        <v>940.7870688591596</v>
      </c>
      <c r="F24" s="5">
        <f t="shared" si="0"/>
        <v>4.2200000000000001E-2</v>
      </c>
      <c r="G24" s="1" t="str" cm="1">
        <f t="array" ref="G24">_xlfn.IFS($C24=G$9,-1,$D24=G$9,1+$F24,AND($C24&lt;G$9,$D24&gt;G$9),"&lt;---&gt;",TRUE,"")</f>
        <v/>
      </c>
      <c r="H24" s="1" t="str" cm="1">
        <f t="array" ref="H24">_xlfn.IFS($C24=H$9,-1,$D24=H$9,1+$F24,AND($C24&lt;H$9,$D24&gt;H$9),"&lt;---&gt;",TRUE,"")</f>
        <v/>
      </c>
      <c r="I24" s="1" t="str" cm="1">
        <f t="array" ref="I24">_xlfn.IFS($C24=I$9,-1,$D24=I$9,1+$F24,AND($C24&lt;I$9,$D24&gt;I$9),"&lt;---&gt;",TRUE,"")</f>
        <v/>
      </c>
      <c r="J24" s="1" t="str" cm="1">
        <f t="array" ref="J24">_xlfn.IFS($C24=J$9,-1,$D24=J$9,1+$F24,AND($C24&lt;J$9,$D24&gt;J$9),"&lt;---&gt;",TRUE,"")</f>
        <v/>
      </c>
      <c r="K24" s="1" t="str" cm="1">
        <f t="array" ref="K24">_xlfn.IFS($C24=K$9,-1,$D24=K$9,1+$F24,AND($C24&lt;K$9,$D24&gt;K$9),"&lt;---&gt;",TRUE,"")</f>
        <v/>
      </c>
      <c r="L24" s="1" t="str" cm="1">
        <f t="array" ref="L24">_xlfn.IFS($C24=L$9,-1,$D24=L$9,1+$F24,AND($C24&lt;L$9,$D24&gt;L$9),"&lt;---&gt;",TRUE,"")</f>
        <v/>
      </c>
      <c r="M24" s="1" cm="1">
        <f t="array" ref="M24">_xlfn.IFS($C24=M$9,-1,$D24=M$9,1+$F24,AND($C24&lt;M$9,$D24&gt;M$9),"&lt;---&gt;",TRUE,"")</f>
        <v>-1</v>
      </c>
      <c r="N24" s="1" t="str" cm="1">
        <f t="array" ref="N24">_xlfn.IFS($C24=N$9,-1,$D24=N$9,1+$F24,AND($C24&lt;N$9,$D24&gt;N$9),"&lt;---&gt;",TRUE,"")</f>
        <v>&lt;---&gt;</v>
      </c>
      <c r="O24" s="1" cm="1">
        <f t="array" ref="O24">_xlfn.IFS($C24=O$9,-1,$D24=O$9,1+$F24,AND($C24&lt;O$9,$D24&gt;O$9),"&lt;---&gt;",TRUE,"")</f>
        <v>1.0422</v>
      </c>
      <c r="P24" s="1" t="str" cm="1">
        <f t="array" ref="P24">_xlfn.IFS($C24=P$9,-1,$D24=P$9,1+$F24,AND($C24&lt;P$9,$D24&gt;P$9),"&lt;---&gt;",TRUE,"")</f>
        <v/>
      </c>
    </row>
    <row r="25" spans="1:16" x14ac:dyDescent="0.35">
      <c r="A25" s="1" t="str">
        <f>A2</f>
        <v>Jellybean Junction Capital</v>
      </c>
      <c r="B25" s="1">
        <v>8</v>
      </c>
      <c r="C25" s="1">
        <v>8</v>
      </c>
      <c r="D25" s="1">
        <v>9</v>
      </c>
      <c r="E25" s="4">
        <v>0</v>
      </c>
      <c r="F25" s="5">
        <f t="shared" si="0"/>
        <v>1.9900000000000001E-2</v>
      </c>
      <c r="G25" s="1" t="str" cm="1">
        <f t="array" ref="G25">_xlfn.IFS($C25=G$9,-1,$D25=G$9,1+$F25,AND($C25&lt;G$9,$D25&gt;G$9),"&lt;---&gt;",TRUE,"")</f>
        <v/>
      </c>
      <c r="H25" s="1" t="str" cm="1">
        <f t="array" ref="H25">_xlfn.IFS($C25=H$9,-1,$D25=H$9,1+$F25,AND($C25&lt;H$9,$D25&gt;H$9),"&lt;---&gt;",TRUE,"")</f>
        <v/>
      </c>
      <c r="I25" s="1" t="str" cm="1">
        <f t="array" ref="I25">_xlfn.IFS($C25=I$9,-1,$D25=I$9,1+$F25,AND($C25&lt;I$9,$D25&gt;I$9),"&lt;---&gt;",TRUE,"")</f>
        <v/>
      </c>
      <c r="J25" s="1" t="str" cm="1">
        <f t="array" ref="J25">_xlfn.IFS($C25=J$9,-1,$D25=J$9,1+$F25,AND($C25&lt;J$9,$D25&gt;J$9),"&lt;---&gt;",TRUE,"")</f>
        <v/>
      </c>
      <c r="K25" s="1" t="str" cm="1">
        <f t="array" ref="K25">_xlfn.IFS($C25=K$9,-1,$D25=K$9,1+$F25,AND($C25&lt;K$9,$D25&gt;K$9),"&lt;---&gt;",TRUE,"")</f>
        <v/>
      </c>
      <c r="L25" s="1" t="str" cm="1">
        <f t="array" ref="L25">_xlfn.IFS($C25=L$9,-1,$D25=L$9,1+$F25,AND($C25&lt;L$9,$D25&gt;L$9),"&lt;---&gt;",TRUE,"")</f>
        <v/>
      </c>
      <c r="M25" s="1" t="str" cm="1">
        <f t="array" ref="M25">_xlfn.IFS($C25=M$9,-1,$D25=M$9,1+$F25,AND($C25&lt;M$9,$D25&gt;M$9),"&lt;---&gt;",TRUE,"")</f>
        <v/>
      </c>
      <c r="N25" s="1" cm="1">
        <f t="array" ref="N25">_xlfn.IFS($C25=N$9,-1,$D25=N$9,1+$F25,AND($C25&lt;N$9,$D25&gt;N$9),"&lt;---&gt;",TRUE,"")</f>
        <v>-1</v>
      </c>
      <c r="O25" s="1" cm="1">
        <f t="array" ref="O25">_xlfn.IFS($C25=O$9,-1,$D25=O$9,1+$F25,AND($C25&lt;O$9,$D25&gt;O$9),"&lt;---&gt;",TRUE,"")</f>
        <v>1.0199</v>
      </c>
      <c r="P25" s="1" t="str" cm="1">
        <f t="array" ref="P25">_xlfn.IFS($C25=P$9,-1,$D25=P$9,1+$F25,AND($C25&lt;P$9,$D25&gt;P$9),"&lt;---&gt;",TRUE,"")</f>
        <v/>
      </c>
    </row>
    <row r="26" spans="1:16" x14ac:dyDescent="0.35">
      <c r="A26" s="1" t="str">
        <f>A2</f>
        <v>Jellybean Junction Capital</v>
      </c>
      <c r="B26" s="1">
        <v>9</v>
      </c>
      <c r="C26" s="1">
        <v>9</v>
      </c>
      <c r="D26" s="1">
        <v>10</v>
      </c>
      <c r="E26" s="4">
        <v>980.48828316501613</v>
      </c>
      <c r="F26" s="6">
        <f t="shared" si="0"/>
        <v>1.9900000000000001E-2</v>
      </c>
      <c r="G26" s="1" t="str" cm="1">
        <f t="array" ref="G26">_xlfn.IFS($C26=G$9,-1,$D26=G$9,1+$F26,AND($C26&lt;G$9,$D26&gt;G$9),"&lt;---&gt;",TRUE,"")</f>
        <v/>
      </c>
      <c r="H26" s="1" t="str" cm="1">
        <f t="array" ref="H26">_xlfn.IFS($C26=H$9,-1,$D26=H$9,1+$F26,AND($C26&lt;H$9,$D26&gt;H$9),"&lt;---&gt;",TRUE,"")</f>
        <v/>
      </c>
      <c r="I26" s="1" t="str" cm="1">
        <f t="array" ref="I26">_xlfn.IFS($C26=I$9,-1,$D26=I$9,1+$F26,AND($C26&lt;I$9,$D26&gt;I$9),"&lt;---&gt;",TRUE,"")</f>
        <v/>
      </c>
      <c r="J26" s="1" t="str" cm="1">
        <f t="array" ref="J26">_xlfn.IFS($C26=J$9,-1,$D26=J$9,1+$F26,AND($C26&lt;J$9,$D26&gt;J$9),"&lt;---&gt;",TRUE,"")</f>
        <v/>
      </c>
      <c r="K26" s="1" t="str" cm="1">
        <f t="array" ref="K26">_xlfn.IFS($C26=K$9,-1,$D26=K$9,1+$F26,AND($C26&lt;K$9,$D26&gt;K$9),"&lt;---&gt;",TRUE,"")</f>
        <v/>
      </c>
      <c r="L26" s="1" t="str" cm="1">
        <f t="array" ref="L26">_xlfn.IFS($C26=L$9,-1,$D26=L$9,1+$F26,AND($C26&lt;L$9,$D26&gt;L$9),"&lt;---&gt;",TRUE,"")</f>
        <v/>
      </c>
      <c r="M26" s="1" t="str" cm="1">
        <f t="array" ref="M26">_xlfn.IFS($C26=M$9,-1,$D26=M$9,1+$F26,AND($C26&lt;M$9,$D26&gt;M$9),"&lt;---&gt;",TRUE,"")</f>
        <v/>
      </c>
      <c r="N26" s="1" t="str" cm="1">
        <f t="array" ref="N26">_xlfn.IFS($C26=N$9,-1,$D26=N$9,1+$F26,AND($C26&lt;N$9,$D26&gt;N$9),"&lt;---&gt;",TRUE,"")</f>
        <v/>
      </c>
      <c r="O26" s="1" cm="1">
        <f t="array" ref="O26">_xlfn.IFS($C26=O$9,-1,$D26=O$9,1+$F26,AND($C26&lt;O$9,$D26&gt;O$9),"&lt;---&gt;",TRUE,"")</f>
        <v>-1</v>
      </c>
      <c r="P26" s="1" cm="1">
        <f t="array" ref="P26">_xlfn.IFS($C26=P$9,-1,$D26=P$9,1+$F26,AND($C26&lt;P$9,$D26&gt;P$9),"&lt;---&gt;",TRUE,"")</f>
        <v>1.0199</v>
      </c>
    </row>
    <row r="27" spans="1:16" x14ac:dyDescent="0.35">
      <c r="D27" s="9" t="s">
        <v>26</v>
      </c>
      <c r="E27" s="10">
        <f>SUMPRODUCT(E10:E12,C10:C12)</f>
        <v>0</v>
      </c>
      <c r="F27" s="3"/>
      <c r="G27" s="9" t="s">
        <v>27</v>
      </c>
      <c r="H27" s="7">
        <f>SUMPRODUCT(H10:H26,$E$10:$E$26)</f>
        <v>0</v>
      </c>
      <c r="I27" s="7">
        <v>0</v>
      </c>
      <c r="J27" s="7">
        <f t="shared" ref="J27:O27" si="1">SUMPRODUCT(J10:J26,$E$10:$E$26)</f>
        <v>0</v>
      </c>
      <c r="K27" s="7">
        <f t="shared" si="1"/>
        <v>0</v>
      </c>
      <c r="L27" s="7">
        <v>0</v>
      </c>
      <c r="M27" s="7">
        <f t="shared" si="1"/>
        <v>0</v>
      </c>
      <c r="N27" s="7">
        <f t="shared" si="1"/>
        <v>0</v>
      </c>
      <c r="O27" s="7">
        <f t="shared" si="1"/>
        <v>0</v>
      </c>
      <c r="P27" s="7">
        <f>SUMPRODUCT(P10:P26,$E$10:$E$26)</f>
        <v>1000</v>
      </c>
    </row>
    <row r="28" spans="1:16" x14ac:dyDescent="0.35">
      <c r="F28" s="3"/>
      <c r="G28" s="9" t="s">
        <v>28</v>
      </c>
      <c r="H28" s="1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 Years</vt:lpstr>
      <vt:lpstr>Possible Investments</vt:lpstr>
      <vt:lpstr>Solution</vt:lpstr>
      <vt:lpstr>Stipulations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Macaulay</dc:creator>
  <cp:lastModifiedBy>Marcus Macaulay</cp:lastModifiedBy>
  <dcterms:created xsi:type="dcterms:W3CDTF">2025-04-08T15:57:07Z</dcterms:created>
  <dcterms:modified xsi:type="dcterms:W3CDTF">2025-05-02T19:57:49Z</dcterms:modified>
</cp:coreProperties>
</file>