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ownloads\SCM M&amp;A\Excel Work\"/>
    </mc:Choice>
  </mc:AlternateContent>
  <xr:revisionPtr revIDLastSave="0" documentId="8_{BDEC0F4F-4E65-4517-9284-A0110751E454}" xr6:coauthVersionLast="47" xr6:coauthVersionMax="47" xr10:uidLastSave="{00000000-0000-0000-0000-000000000000}"/>
  <bookViews>
    <workbookView xWindow="-110" yWindow="-110" windowWidth="19420" windowHeight="10420" activeTab="3" xr2:uid="{00A3003B-FCC4-4107-859C-B25635768E45}"/>
  </bookViews>
  <sheets>
    <sheet name="Temporary Workers" sheetId="1" r:id="rId1"/>
    <sheet name="Full Time Salaries" sheetId="2" r:id="rId2"/>
    <sheet name="Estimated Foot Traffic" sheetId="3" r:id="rId3"/>
    <sheet name="Solution" sheetId="4" r:id="rId4"/>
  </sheets>
  <definedNames>
    <definedName name="solver_adj" localSheetId="3" hidden="1">Solution!$O$5:$O$11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Solution!$C$12:$N$12</definedName>
    <definedName name="solver_lhs2" localSheetId="3" hidden="1">Solution!$O$5:$O$10</definedName>
    <definedName name="solver_lhs3" localSheetId="3" hidden="1">Solution!$O$5:$O$11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Solution!$P$13</definedName>
    <definedName name="solver_pre" localSheetId="3" hidden="1">0.000001</definedName>
    <definedName name="solver_rbv" localSheetId="3" hidden="1">1</definedName>
    <definedName name="solver_rel1" localSheetId="3" hidden="1">3</definedName>
    <definedName name="solver_rel2" localSheetId="3" hidden="1">4</definedName>
    <definedName name="solver_rel3" localSheetId="3" hidden="1">3</definedName>
    <definedName name="solver_rhs1" localSheetId="3" hidden="1">Solution!$C$13:$N$13</definedName>
    <definedName name="solver_rhs2" localSheetId="3" hidden="1">"integer"</definedName>
    <definedName name="solver_rhs3" localSheetId="3" hidden="1">0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4" l="1"/>
  <c r="E12" i="4"/>
  <c r="F12" i="4"/>
  <c r="G12" i="4"/>
  <c r="H12" i="4"/>
  <c r="I12" i="4"/>
  <c r="J12" i="4"/>
  <c r="K12" i="4"/>
  <c r="L12" i="4"/>
  <c r="M12" i="4"/>
  <c r="N12" i="4"/>
  <c r="C12" i="4"/>
  <c r="P13" i="4"/>
  <c r="P11" i="4"/>
  <c r="P10" i="4"/>
  <c r="P9" i="4"/>
  <c r="P8" i="4"/>
  <c r="P7" i="4"/>
  <c r="P6" i="4"/>
  <c r="P5" i="4"/>
  <c r="B53" i="2"/>
  <c r="X28" i="4"/>
</calcChain>
</file>

<file path=xl/sharedStrings.xml><?xml version="1.0" encoding="utf-8"?>
<sst xmlns="http://schemas.openxmlformats.org/spreadsheetml/2006/main" count="102" uniqueCount="92">
  <si>
    <t>agency</t>
  </si>
  <si>
    <t>beginning_month_of_service</t>
  </si>
  <si>
    <t>duration_of_service</t>
  </si>
  <si>
    <t>monthly_salary</t>
  </si>
  <si>
    <t>FizzPop Factory</t>
  </si>
  <si>
    <t>Whisker Licks</t>
  </si>
  <si>
    <t>Magic Munchies</t>
  </si>
  <si>
    <t>Snap &amp; Crackle Sweets</t>
  </si>
  <si>
    <t>Caramel Carousel</t>
  </si>
  <si>
    <t>Gumdrop Grotto</t>
  </si>
  <si>
    <t>employee</t>
  </si>
  <si>
    <t>Merry Marzipan</t>
  </si>
  <si>
    <t>Lolly McSprinkle</t>
  </si>
  <si>
    <t>Muffin McMint</t>
  </si>
  <si>
    <t>Snickersnack Sam</t>
  </si>
  <si>
    <t>Chompers McSweet</t>
  </si>
  <si>
    <t>Gummy Gus</t>
  </si>
  <si>
    <t>Lulu Licorice</t>
  </si>
  <si>
    <t>Marshmallow Molly</t>
  </si>
  <si>
    <t>Bonbon Bella</t>
  </si>
  <si>
    <t>Jellybean Juniper</t>
  </si>
  <si>
    <t>Gumdrop Grace</t>
  </si>
  <si>
    <t>Crispy Crumbcatcher</t>
  </si>
  <si>
    <t>Scooter Snickerdoodle</t>
  </si>
  <si>
    <t>Sunny Sassafras</t>
  </si>
  <si>
    <t>Chuckles Choco</t>
  </si>
  <si>
    <t>Candyfloss Claire</t>
  </si>
  <si>
    <t>Wiggles Wafflecone</t>
  </si>
  <si>
    <t>Ginger Gumdrop</t>
  </si>
  <si>
    <t>Jiggly Juliebean</t>
  </si>
  <si>
    <t>Poppi Lollipop</t>
  </si>
  <si>
    <t>Nifty Nougatine</t>
  </si>
  <si>
    <t>Fizzabelle Pop</t>
  </si>
  <si>
    <t>Bubbles Butterbean</t>
  </si>
  <si>
    <t>Maple Marshmallow</t>
  </si>
  <si>
    <t>Chuck ChocoChip</t>
  </si>
  <si>
    <t>Candy Carmichael</t>
  </si>
  <si>
    <t>Taffy Twinkleton</t>
  </si>
  <si>
    <t>Tina Tootsie</t>
  </si>
  <si>
    <t>Sugarplum Sally</t>
  </si>
  <si>
    <t>Twinkle Taffybell</t>
  </si>
  <si>
    <t>Twirly Tina</t>
  </si>
  <si>
    <t>Cherry Chewella</t>
  </si>
  <si>
    <t>Gingersnap Gwen</t>
  </si>
  <si>
    <t>Cocoa Clement</t>
  </si>
  <si>
    <t>Misty Mallow</t>
  </si>
  <si>
    <t>Fizzwick Frost</t>
  </si>
  <si>
    <t>Twizzle Taffeta</t>
  </si>
  <si>
    <t>Sprinkle Bea</t>
  </si>
  <si>
    <t>Pixie Peppermint</t>
  </si>
  <si>
    <t>Caramel Clementine</t>
  </si>
  <si>
    <t>Nibbles Nectarine</t>
  </si>
  <si>
    <t>Dottie Dotsworth</t>
  </si>
  <si>
    <t>Truffle Tilda</t>
  </si>
  <si>
    <t>Whimsy Whiskers</t>
  </si>
  <si>
    <t>Nougat Nelly</t>
  </si>
  <si>
    <t>Benny Bonbon</t>
  </si>
  <si>
    <t>Sassy Sourstripe</t>
  </si>
  <si>
    <t>Dizzy Dandelion</t>
  </si>
  <si>
    <t>Whirly Winnie</t>
  </si>
  <si>
    <t>month</t>
  </si>
  <si>
    <t>foot_traffic</t>
  </si>
  <si>
    <t>Days On = 1, Days Off = 0</t>
  </si>
  <si>
    <t>Workers Scheduled</t>
  </si>
  <si>
    <t>Wages per Worker</t>
  </si>
  <si>
    <t>Shift</t>
  </si>
  <si>
    <t>Sun</t>
  </si>
  <si>
    <t>Mon</t>
  </si>
  <si>
    <t>Tues</t>
  </si>
  <si>
    <t>Wed</t>
  </si>
  <si>
    <t>Thur</t>
  </si>
  <si>
    <t>Fri</t>
  </si>
  <si>
    <t>Sat</t>
  </si>
  <si>
    <t>Available</t>
  </si>
  <si>
    <t>Required</t>
  </si>
  <si>
    <t>Total -&gt;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</si>
  <si>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</si>
  <si>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</si>
  <si>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</si>
  <si>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</si>
  <si>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</si>
  <si>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</si>
  <si>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</si>
  <si>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</si>
  <si>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</si>
  <si>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</si>
  <si>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</si>
  <si>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</si>
  <si>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Agency</t>
  </si>
  <si>
    <t>Workers Schedule</t>
  </si>
  <si>
    <t>Total</t>
  </si>
  <si>
    <t>Full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</si>
</sst>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  <numFmt numFmtId="166" formatCode="_([$$-409]* #,##0.00_);_([$$-409]* \(#,##0.00\);_([$$-409]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6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3" tint="0.249977111117893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92D050"/>
      <name val="Aptos Narrow"/>
      <family val="2"/>
      <scheme val="minor"/>
    </font>
    <font>
      <b/>
      <sz val="11"/>
      <color theme="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64" fontId="2" fillId="0" borderId="11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64" fontId="2" fillId="0" borderId="8" xfId="1" applyNumberFormat="1" applyFont="1" applyBorder="1" applyAlignment="1">
      <alignment horizontal="center"/>
    </xf>
    <xf numFmtId="0" fontId="2" fillId="0" borderId="9" xfId="0" applyFont="1" applyBorder="1"/>
    <xf numFmtId="0" fontId="4" fillId="2" borderId="1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2" fillId="0" borderId="5" xfId="0" applyFont="1" applyBorder="1"/>
    <xf numFmtId="0" fontId="2" fillId="0" borderId="0" xfId="0" applyFont="1" applyAlignment="1">
      <alignment horizontal="center"/>
    </xf>
    <xf numFmtId="165" fontId="5" fillId="2" borderId="12" xfId="1" applyNumberFormat="1" applyFont="1" applyFill="1" applyBorder="1"/>
    <xf numFmtId="0" fontId="0" fillId="4" borderId="0" xfId="0" applyFill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166" fontId="2" fillId="0" borderId="13" xfId="0" applyNumberFormat="1" applyFont="1" applyBorder="1" applyAlignment="1">
      <alignment horizontal="center" vertical="center" wrapText="1"/>
    </xf>
    <xf numFmtId="0" fontId="0" fillId="0" borderId="13" xfId="0" applyBorder="1" applyAlignment="1">
      <alignment horizontal="left" vertical="center"/>
    </xf>
    <xf numFmtId="0" fontId="2" fillId="3" borderId="13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166" fontId="0" fillId="0" borderId="13" xfId="0" applyNumberFormat="1" applyBorder="1"/>
    <xf numFmtId="0" fontId="4" fillId="5" borderId="13" xfId="0" applyFont="1" applyFill="1" applyBorder="1" applyAlignment="1">
      <alignment horizontal="center" vertical="center"/>
    </xf>
    <xf numFmtId="0" fontId="7" fillId="0" borderId="13" xfId="0" applyFont="1" applyBorder="1"/>
    <xf numFmtId="0" fontId="0" fillId="0" borderId="13" xfId="0" applyBorder="1"/>
    <xf numFmtId="0" fontId="0" fillId="0" borderId="13" xfId="0" applyBorder="1" applyAlignment="1">
      <alignment horizontal="center" vertical="center"/>
    </xf>
    <xf numFmtId="166" fontId="2" fillId="5" borderId="13" xfId="0" applyNumberFormat="1" applyFont="1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1766-BC11-4914-9545-537F117B6D96}">
  <dimension ref="A1:D7"/>
  <sheetViews>
    <sheetView workbookViewId="0">
      <selection activeCell="D2" sqref="D2:D7"/>
    </sheetView>
  </sheetViews>
  <sheetFormatPr defaultRowHeight="14.5" x14ac:dyDescent="0.35"/>
  <cols>
    <col min="1" max="1" width="19.36328125" bestFit="1" customWidth="1"/>
    <col min="2" max="2" width="23.81640625" bestFit="1" customWidth="1"/>
    <col min="3" max="3" width="16.6328125" bestFit="1" customWidth="1"/>
    <col min="4" max="4" width="13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10</v>
      </c>
      <c r="C2">
        <v>2</v>
      </c>
      <c r="D2">
        <v>13683</v>
      </c>
    </row>
    <row r="3" spans="1:4" x14ac:dyDescent="0.35">
      <c r="A3" t="s">
        <v>5</v>
      </c>
      <c r="B3">
        <v>10</v>
      </c>
      <c r="C3">
        <v>3</v>
      </c>
      <c r="D3">
        <v>12412</v>
      </c>
    </row>
    <row r="4" spans="1:4" x14ac:dyDescent="0.35">
      <c r="A4" t="s">
        <v>6</v>
      </c>
      <c r="B4">
        <v>5</v>
      </c>
      <c r="C4">
        <v>2</v>
      </c>
      <c r="D4">
        <v>11668</v>
      </c>
    </row>
    <row r="5" spans="1:4" x14ac:dyDescent="0.35">
      <c r="A5" t="s">
        <v>7</v>
      </c>
      <c r="B5">
        <v>2</v>
      </c>
      <c r="C5">
        <v>3</v>
      </c>
      <c r="D5">
        <v>14027</v>
      </c>
    </row>
    <row r="6" spans="1:4" x14ac:dyDescent="0.35">
      <c r="A6" t="s">
        <v>8</v>
      </c>
      <c r="B6">
        <v>7</v>
      </c>
      <c r="C6">
        <v>3</v>
      </c>
      <c r="D6">
        <v>10093</v>
      </c>
    </row>
    <row r="7" spans="1:4" x14ac:dyDescent="0.35">
      <c r="A7" t="s">
        <v>9</v>
      </c>
      <c r="B7">
        <v>12</v>
      </c>
      <c r="C7">
        <v>3</v>
      </c>
      <c r="D7">
        <v>11807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13C1E-1476-40AD-BF49-6069FE91BFF6}">
  <dimension ref="A1:B53"/>
  <sheetViews>
    <sheetView topLeftCell="A35" workbookViewId="0">
      <selection activeCell="E51" sqref="E51"/>
    </sheetView>
  </sheetViews>
  <sheetFormatPr defaultRowHeight="14.5" x14ac:dyDescent="0.35"/>
  <cols>
    <col min="1" max="1" width="19.08984375" bestFit="1" customWidth="1"/>
    <col min="2" max="2" width="13" bestFit="1" customWidth="1"/>
  </cols>
  <sheetData>
    <row r="1" spans="1:2" x14ac:dyDescent="0.35">
      <c r="A1" t="s">
        <v>10</v>
      </c>
      <c r="B1" t="s">
        <v>3</v>
      </c>
    </row>
    <row r="2" spans="1:2" x14ac:dyDescent="0.35">
      <c r="A2" t="s">
        <v>11</v>
      </c>
      <c r="B2">
        <v>8121.2</v>
      </c>
    </row>
    <row r="3" spans="1:2" x14ac:dyDescent="0.35">
      <c r="A3" t="s">
        <v>12</v>
      </c>
      <c r="B3">
        <v>8306.18</v>
      </c>
    </row>
    <row r="4" spans="1:2" x14ac:dyDescent="0.35">
      <c r="A4" t="s">
        <v>13</v>
      </c>
      <c r="B4">
        <v>8962.89</v>
      </c>
    </row>
    <row r="5" spans="1:2" x14ac:dyDescent="0.35">
      <c r="A5" t="s">
        <v>14</v>
      </c>
      <c r="B5">
        <v>10833.74</v>
      </c>
    </row>
    <row r="6" spans="1:2" x14ac:dyDescent="0.35">
      <c r="A6" t="s">
        <v>15</v>
      </c>
      <c r="B6">
        <v>9219.06</v>
      </c>
    </row>
    <row r="7" spans="1:2" x14ac:dyDescent="0.35">
      <c r="A7" t="s">
        <v>16</v>
      </c>
      <c r="B7">
        <v>10698.4</v>
      </c>
    </row>
    <row r="8" spans="1:2" x14ac:dyDescent="0.35">
      <c r="A8" t="s">
        <v>17</v>
      </c>
      <c r="B8">
        <v>9043.1</v>
      </c>
    </row>
    <row r="9" spans="1:2" x14ac:dyDescent="0.35">
      <c r="A9" t="s">
        <v>18</v>
      </c>
      <c r="B9">
        <v>10073.6</v>
      </c>
    </row>
    <row r="10" spans="1:2" x14ac:dyDescent="0.35">
      <c r="A10" t="s">
        <v>19</v>
      </c>
      <c r="B10">
        <v>9973.7999999999993</v>
      </c>
    </row>
    <row r="11" spans="1:2" x14ac:dyDescent="0.35">
      <c r="A11" t="s">
        <v>20</v>
      </c>
      <c r="B11">
        <v>7085.88</v>
      </c>
    </row>
    <row r="12" spans="1:2" x14ac:dyDescent="0.35">
      <c r="A12" t="s">
        <v>21</v>
      </c>
      <c r="B12">
        <v>8314.59</v>
      </c>
    </row>
    <row r="13" spans="1:2" x14ac:dyDescent="0.35">
      <c r="A13" t="s">
        <v>22</v>
      </c>
      <c r="B13">
        <v>10442.950000000001</v>
      </c>
    </row>
    <row r="14" spans="1:2" x14ac:dyDescent="0.35">
      <c r="A14" t="s">
        <v>23</v>
      </c>
      <c r="B14">
        <v>7192.96</v>
      </c>
    </row>
    <row r="15" spans="1:2" x14ac:dyDescent="0.35">
      <c r="A15" t="s">
        <v>24</v>
      </c>
      <c r="B15">
        <v>7452.97</v>
      </c>
    </row>
    <row r="16" spans="1:2" x14ac:dyDescent="0.35">
      <c r="A16" t="s">
        <v>25</v>
      </c>
      <c r="B16">
        <v>11055.61</v>
      </c>
    </row>
    <row r="17" spans="1:2" x14ac:dyDescent="0.35">
      <c r="A17" t="s">
        <v>26</v>
      </c>
      <c r="B17">
        <v>9037.3799999999992</v>
      </c>
    </row>
    <row r="18" spans="1:2" x14ac:dyDescent="0.35">
      <c r="A18" t="s">
        <v>27</v>
      </c>
      <c r="B18">
        <v>11014.44</v>
      </c>
    </row>
    <row r="19" spans="1:2" x14ac:dyDescent="0.35">
      <c r="A19" t="s">
        <v>28</v>
      </c>
      <c r="B19">
        <v>9195.19</v>
      </c>
    </row>
    <row r="20" spans="1:2" x14ac:dyDescent="0.35">
      <c r="A20" t="s">
        <v>29</v>
      </c>
      <c r="B20">
        <v>7945.16</v>
      </c>
    </row>
    <row r="21" spans="1:2" x14ac:dyDescent="0.35">
      <c r="A21" t="s">
        <v>30</v>
      </c>
      <c r="B21">
        <v>9749.8700000000008</v>
      </c>
    </row>
    <row r="22" spans="1:2" x14ac:dyDescent="0.35">
      <c r="A22" t="s">
        <v>31</v>
      </c>
      <c r="B22">
        <v>6431.47</v>
      </c>
    </row>
    <row r="23" spans="1:2" x14ac:dyDescent="0.35">
      <c r="A23" t="s">
        <v>32</v>
      </c>
      <c r="B23">
        <v>12230.09</v>
      </c>
    </row>
    <row r="24" spans="1:2" x14ac:dyDescent="0.35">
      <c r="A24" t="s">
        <v>33</v>
      </c>
      <c r="B24">
        <v>12162.2</v>
      </c>
    </row>
    <row r="25" spans="1:2" x14ac:dyDescent="0.35">
      <c r="A25" t="s">
        <v>34</v>
      </c>
      <c r="B25">
        <v>7653.45</v>
      </c>
    </row>
    <row r="26" spans="1:2" x14ac:dyDescent="0.35">
      <c r="A26" t="s">
        <v>35</v>
      </c>
      <c r="B26">
        <v>10027.89</v>
      </c>
    </row>
    <row r="27" spans="1:2" x14ac:dyDescent="0.35">
      <c r="A27" t="s">
        <v>36</v>
      </c>
      <c r="B27">
        <v>10191.879999999999</v>
      </c>
    </row>
    <row r="28" spans="1:2" x14ac:dyDescent="0.35">
      <c r="A28" t="s">
        <v>37</v>
      </c>
      <c r="B28">
        <v>8497.56</v>
      </c>
    </row>
    <row r="29" spans="1:2" x14ac:dyDescent="0.35">
      <c r="A29" t="s">
        <v>38</v>
      </c>
      <c r="B29">
        <v>11795.73</v>
      </c>
    </row>
    <row r="30" spans="1:2" x14ac:dyDescent="0.35">
      <c r="A30" t="s">
        <v>39</v>
      </c>
      <c r="B30">
        <v>9080.5300000000007</v>
      </c>
    </row>
    <row r="31" spans="1:2" x14ac:dyDescent="0.35">
      <c r="A31" t="s">
        <v>40</v>
      </c>
      <c r="B31">
        <v>7139.43</v>
      </c>
    </row>
    <row r="32" spans="1:2" x14ac:dyDescent="0.35">
      <c r="A32" t="s">
        <v>41</v>
      </c>
      <c r="B32">
        <v>9895.4699999999993</v>
      </c>
    </row>
    <row r="33" spans="1:2" x14ac:dyDescent="0.35">
      <c r="A33" t="s">
        <v>42</v>
      </c>
      <c r="B33">
        <v>14332.57</v>
      </c>
    </row>
    <row r="34" spans="1:2" x14ac:dyDescent="0.35">
      <c r="A34" t="s">
        <v>43</v>
      </c>
      <c r="B34">
        <v>7382.97</v>
      </c>
    </row>
    <row r="35" spans="1:2" x14ac:dyDescent="0.35">
      <c r="A35" t="s">
        <v>44</v>
      </c>
      <c r="B35">
        <v>5417.19</v>
      </c>
    </row>
    <row r="36" spans="1:2" x14ac:dyDescent="0.35">
      <c r="A36" t="s">
        <v>45</v>
      </c>
      <c r="B36">
        <v>6551.21</v>
      </c>
    </row>
    <row r="37" spans="1:2" x14ac:dyDescent="0.35">
      <c r="A37" t="s">
        <v>46</v>
      </c>
      <c r="B37">
        <v>8374.2099999999991</v>
      </c>
    </row>
    <row r="38" spans="1:2" x14ac:dyDescent="0.35">
      <c r="A38" t="s">
        <v>47</v>
      </c>
      <c r="B38">
        <v>11515.56</v>
      </c>
    </row>
    <row r="39" spans="1:2" x14ac:dyDescent="0.35">
      <c r="A39" t="s">
        <v>48</v>
      </c>
      <c r="B39">
        <v>6562.94</v>
      </c>
    </row>
    <row r="40" spans="1:2" x14ac:dyDescent="0.35">
      <c r="A40" t="s">
        <v>49</v>
      </c>
      <c r="B40">
        <v>11029.2</v>
      </c>
    </row>
    <row r="41" spans="1:2" x14ac:dyDescent="0.35">
      <c r="A41" t="s">
        <v>50</v>
      </c>
      <c r="B41">
        <v>10655.16</v>
      </c>
    </row>
    <row r="42" spans="1:2" x14ac:dyDescent="0.35">
      <c r="A42" t="s">
        <v>51</v>
      </c>
      <c r="B42">
        <v>7963.74</v>
      </c>
    </row>
    <row r="43" spans="1:2" x14ac:dyDescent="0.35">
      <c r="A43" t="s">
        <v>52</v>
      </c>
      <c r="B43">
        <v>12530.29</v>
      </c>
    </row>
    <row r="44" spans="1:2" x14ac:dyDescent="0.35">
      <c r="A44" t="s">
        <v>53</v>
      </c>
      <c r="B44">
        <v>9266.18</v>
      </c>
    </row>
    <row r="45" spans="1:2" x14ac:dyDescent="0.35">
      <c r="A45" t="s">
        <v>54</v>
      </c>
      <c r="B45">
        <v>10967.11</v>
      </c>
    </row>
    <row r="46" spans="1:2" x14ac:dyDescent="0.35">
      <c r="A46" t="s">
        <v>55</v>
      </c>
      <c r="B46">
        <v>11397.82</v>
      </c>
    </row>
    <row r="47" spans="1:2" x14ac:dyDescent="0.35">
      <c r="A47" t="s">
        <v>56</v>
      </c>
      <c r="B47">
        <v>9423.77</v>
      </c>
    </row>
    <row r="48" spans="1:2" x14ac:dyDescent="0.35">
      <c r="A48" t="s">
        <v>57</v>
      </c>
      <c r="B48">
        <v>9552.09</v>
      </c>
    </row>
    <row r="49" spans="1:2" x14ac:dyDescent="0.35">
      <c r="A49" t="s">
        <v>58</v>
      </c>
      <c r="B49">
        <v>9364.84</v>
      </c>
    </row>
    <row r="50" spans="1:2" x14ac:dyDescent="0.35">
      <c r="A50" t="s">
        <v>59</v>
      </c>
      <c r="B50">
        <v>9292.34</v>
      </c>
    </row>
    <row r="53" spans="1:2" x14ac:dyDescent="0.35">
      <c r="B53">
        <f>AVERAGE(B2:B50)</f>
        <v>9395.9971428571444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BD7DA-589D-4535-BD78-08B187BCB879}">
  <dimension ref="A1:B13"/>
  <sheetViews>
    <sheetView workbookViewId="0">
      <selection activeCell="G19" sqref="G19"/>
    </sheetView>
  </sheetViews>
  <sheetFormatPr defaultRowHeight="14.5" x14ac:dyDescent="0.35"/>
  <cols>
    <col min="1" max="1" width="6" bestFit="1" customWidth="1"/>
    <col min="2" max="2" width="9.6328125" bestFit="1" customWidth="1"/>
  </cols>
  <sheetData>
    <row r="1" spans="1:2" x14ac:dyDescent="0.35">
      <c r="A1" t="s">
        <v>60</v>
      </c>
      <c r="B1" t="s">
        <v>61</v>
      </c>
    </row>
    <row r="2" spans="1:2" x14ac:dyDescent="0.35">
      <c r="A2">
        <v>1</v>
      </c>
      <c r="B2">
        <v>302</v>
      </c>
    </row>
    <row r="3" spans="1:2" x14ac:dyDescent="0.35">
      <c r="A3">
        <v>2</v>
      </c>
      <c r="B3">
        <v>413</v>
      </c>
    </row>
    <row r="4" spans="1:2" x14ac:dyDescent="0.35">
      <c r="A4">
        <v>3</v>
      </c>
      <c r="B4">
        <v>570</v>
      </c>
    </row>
    <row r="5" spans="1:2" x14ac:dyDescent="0.35">
      <c r="A5">
        <v>4</v>
      </c>
      <c r="B5">
        <v>638</v>
      </c>
    </row>
    <row r="6" spans="1:2" x14ac:dyDescent="0.35">
      <c r="A6">
        <v>5</v>
      </c>
      <c r="B6">
        <v>560</v>
      </c>
    </row>
    <row r="7" spans="1:2" x14ac:dyDescent="0.35">
      <c r="A7">
        <v>6</v>
      </c>
      <c r="B7">
        <v>413</v>
      </c>
    </row>
    <row r="8" spans="1:2" x14ac:dyDescent="0.35">
      <c r="A8">
        <v>7</v>
      </c>
      <c r="B8">
        <v>344</v>
      </c>
    </row>
    <row r="9" spans="1:2" x14ac:dyDescent="0.35">
      <c r="A9">
        <v>8</v>
      </c>
      <c r="B9">
        <v>434</v>
      </c>
    </row>
    <row r="10" spans="1:2" x14ac:dyDescent="0.35">
      <c r="A10">
        <v>9</v>
      </c>
      <c r="B10">
        <v>616</v>
      </c>
    </row>
    <row r="11" spans="1:2" x14ac:dyDescent="0.35">
      <c r="A11">
        <v>10</v>
      </c>
      <c r="B11">
        <v>735</v>
      </c>
    </row>
    <row r="12" spans="1:2" x14ac:dyDescent="0.35">
      <c r="A12">
        <v>11</v>
      </c>
      <c r="B12">
        <v>687</v>
      </c>
    </row>
    <row r="13" spans="1:2" x14ac:dyDescent="0.35">
      <c r="A13">
        <v>12</v>
      </c>
      <c r="B13">
        <v>521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8AB34-321F-433D-A039-6DF2202C0D6F}">
  <dimension ref="B4:X28"/>
  <sheetViews>
    <sheetView tabSelected="1" workbookViewId="0">
      <selection activeCell="R7" sqref="R7"/>
    </sheetView>
  </sheetViews>
  <sheetFormatPr defaultRowHeight="14.5" x14ac:dyDescent="0.35"/>
  <cols>
    <col min="2" max="2" width="19.36328125" bestFit="1" customWidth="1"/>
    <col min="3" max="14" width="6.453125" customWidth="1"/>
    <col min="16" max="16" width="14.81640625" bestFit="1" customWidth="1"/>
    <col min="23" max="23" width="17.1796875" bestFit="1" customWidth="1"/>
    <col min="24" max="24" width="15.7265625" bestFit="1" customWidth="1"/>
  </cols>
  <sheetData>
    <row r="4" spans="2:16" ht="29" x14ac:dyDescent="0.35">
      <c r="B4" s="25" t="s">
        <v>88</v>
      </c>
      <c r="C4" s="25" t="s">
        <v>76</v>
      </c>
      <c r="D4" s="25" t="s">
        <v>77</v>
      </c>
      <c r="E4" s="25" t="s">
        <v>78</v>
      </c>
      <c r="F4" s="25" t="s">
        <v>79</v>
      </c>
      <c r="G4" s="25" t="s">
        <v>80</v>
      </c>
      <c r="H4" s="25" t="s">
        <v>81</v>
      </c>
      <c r="I4" s="25" t="s">
        <v>82</v>
      </c>
      <c r="J4" s="25" t="s">
        <v>83</v>
      </c>
      <c r="K4" s="25" t="s">
        <v>84</v>
      </c>
      <c r="L4" s="25" t="s">
        <v>85</v>
      </c>
      <c r="M4" s="25" t="s">
        <v>86</v>
      </c>
      <c r="N4" s="25" t="s">
        <v>87</v>
      </c>
      <c r="O4" s="26" t="s">
        <v>89</v>
      </c>
      <c r="P4" s="27" t="s">
        <v>64</v>
      </c>
    </row>
    <row r="5" spans="2:16" x14ac:dyDescent="0.35">
      <c r="B5" s="28" t="s">
        <v>4</v>
      </c>
      <c r="C5" s="29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30">
        <v>1</v>
      </c>
      <c r="M5" s="30">
        <v>1</v>
      </c>
      <c r="N5" s="29">
        <v>0</v>
      </c>
      <c r="O5" s="31">
        <v>175</v>
      </c>
      <c r="P5" s="32">
        <f>13683*2</f>
        <v>27366</v>
      </c>
    </row>
    <row r="6" spans="2:16" x14ac:dyDescent="0.35">
      <c r="B6" s="28" t="s">
        <v>5</v>
      </c>
      <c r="C6" s="29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30">
        <v>1</v>
      </c>
      <c r="M6" s="30">
        <v>1</v>
      </c>
      <c r="N6" s="30">
        <v>1</v>
      </c>
      <c r="O6" s="31">
        <v>0</v>
      </c>
      <c r="P6" s="32">
        <f>12412*3</f>
        <v>37236</v>
      </c>
    </row>
    <row r="7" spans="2:16" x14ac:dyDescent="0.35">
      <c r="B7" s="28" t="s">
        <v>6</v>
      </c>
      <c r="C7" s="29">
        <v>0</v>
      </c>
      <c r="D7" s="29">
        <v>0</v>
      </c>
      <c r="E7" s="29">
        <v>0</v>
      </c>
      <c r="F7" s="29">
        <v>0</v>
      </c>
      <c r="G7" s="30">
        <v>1</v>
      </c>
      <c r="H7" s="30">
        <v>1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31">
        <v>0</v>
      </c>
      <c r="P7" s="32">
        <f>11668*2</f>
        <v>23336</v>
      </c>
    </row>
    <row r="8" spans="2:16" x14ac:dyDescent="0.35">
      <c r="B8" s="28" t="s">
        <v>7</v>
      </c>
      <c r="C8" s="29">
        <v>0</v>
      </c>
      <c r="D8" s="30">
        <v>1</v>
      </c>
      <c r="E8" s="30">
        <v>1</v>
      </c>
      <c r="F8" s="30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31">
        <v>78</v>
      </c>
      <c r="P8" s="32">
        <f>14027*3</f>
        <v>42081</v>
      </c>
    </row>
    <row r="9" spans="2:16" x14ac:dyDescent="0.35">
      <c r="B9" s="28" t="s">
        <v>8</v>
      </c>
      <c r="C9" s="29">
        <v>0</v>
      </c>
      <c r="D9" s="29">
        <v>0</v>
      </c>
      <c r="E9" s="29">
        <v>0</v>
      </c>
      <c r="F9" s="29">
        <v>0</v>
      </c>
      <c r="G9" s="29">
        <v>0</v>
      </c>
      <c r="H9" s="29">
        <v>0</v>
      </c>
      <c r="I9" s="30">
        <v>1</v>
      </c>
      <c r="J9" s="30">
        <v>1</v>
      </c>
      <c r="K9" s="30">
        <v>1</v>
      </c>
      <c r="L9" s="29">
        <v>0</v>
      </c>
      <c r="M9" s="29">
        <v>0</v>
      </c>
      <c r="N9" s="29">
        <v>0</v>
      </c>
      <c r="O9" s="31">
        <v>56</v>
      </c>
      <c r="P9" s="32">
        <f>10093*3</f>
        <v>30279</v>
      </c>
    </row>
    <row r="10" spans="2:16" x14ac:dyDescent="0.35">
      <c r="B10" s="28" t="s">
        <v>9</v>
      </c>
      <c r="C10" s="30">
        <v>1</v>
      </c>
      <c r="D10" s="30">
        <v>1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30">
        <v>1</v>
      </c>
      <c r="O10" s="31">
        <v>0</v>
      </c>
      <c r="P10" s="32">
        <f>11807*3</f>
        <v>35421</v>
      </c>
    </row>
    <row r="11" spans="2:16" x14ac:dyDescent="0.35">
      <c r="B11" s="25" t="s">
        <v>91</v>
      </c>
      <c r="C11" s="25">
        <v>1</v>
      </c>
      <c r="D11" s="25">
        <v>1</v>
      </c>
      <c r="E11" s="25">
        <v>1</v>
      </c>
      <c r="F11" s="25">
        <v>1</v>
      </c>
      <c r="G11" s="25">
        <v>1</v>
      </c>
      <c r="H11" s="25">
        <v>1</v>
      </c>
      <c r="I11" s="25">
        <v>1</v>
      </c>
      <c r="J11" s="25">
        <v>1</v>
      </c>
      <c r="K11" s="25">
        <v>1</v>
      </c>
      <c r="L11" s="25">
        <v>1</v>
      </c>
      <c r="M11" s="25">
        <v>1</v>
      </c>
      <c r="N11" s="25">
        <v>1</v>
      </c>
      <c r="O11" s="31">
        <v>560</v>
      </c>
      <c r="P11" s="32">
        <f>9395.997143*12</f>
        <v>112751.96571600001</v>
      </c>
    </row>
    <row r="12" spans="2:16" x14ac:dyDescent="0.35">
      <c r="B12" s="25" t="s">
        <v>73</v>
      </c>
      <c r="C12" s="33">
        <f>SUMPRODUCT(C5:C11,$O$5:$O$11)</f>
        <v>560</v>
      </c>
      <c r="D12" s="33">
        <f t="shared" ref="D12:N12" si="0">SUMPRODUCT(D5:D11,$O$5:$O$11)</f>
        <v>638</v>
      </c>
      <c r="E12" s="33">
        <f t="shared" si="0"/>
        <v>638</v>
      </c>
      <c r="F12" s="33">
        <f t="shared" si="0"/>
        <v>638</v>
      </c>
      <c r="G12" s="33">
        <f t="shared" si="0"/>
        <v>560</v>
      </c>
      <c r="H12" s="33">
        <f t="shared" si="0"/>
        <v>560</v>
      </c>
      <c r="I12" s="33">
        <f t="shared" si="0"/>
        <v>616</v>
      </c>
      <c r="J12" s="33">
        <f t="shared" si="0"/>
        <v>616</v>
      </c>
      <c r="K12" s="33">
        <f t="shared" si="0"/>
        <v>616</v>
      </c>
      <c r="L12" s="33">
        <f t="shared" si="0"/>
        <v>735</v>
      </c>
      <c r="M12" s="33">
        <f t="shared" si="0"/>
        <v>735</v>
      </c>
      <c r="N12" s="33">
        <f t="shared" si="0"/>
        <v>560</v>
      </c>
      <c r="O12" s="34"/>
      <c r="P12" s="35"/>
    </row>
    <row r="13" spans="2:16" x14ac:dyDescent="0.35">
      <c r="B13" s="25" t="s">
        <v>74</v>
      </c>
      <c r="C13" s="36">
        <v>302</v>
      </c>
      <c r="D13" s="36">
        <v>413</v>
      </c>
      <c r="E13" s="36">
        <v>570</v>
      </c>
      <c r="F13" s="36">
        <v>638</v>
      </c>
      <c r="G13" s="36">
        <v>560</v>
      </c>
      <c r="H13" s="36">
        <v>413</v>
      </c>
      <c r="I13" s="36">
        <v>344</v>
      </c>
      <c r="J13" s="36">
        <v>434</v>
      </c>
      <c r="K13" s="36">
        <v>616</v>
      </c>
      <c r="L13" s="36">
        <v>735</v>
      </c>
      <c r="M13" s="36">
        <v>687</v>
      </c>
      <c r="N13" s="36">
        <v>521</v>
      </c>
      <c r="O13" s="25" t="s">
        <v>90</v>
      </c>
      <c r="P13" s="37">
        <f>SUMPRODUCT(O5:O11,P5:P11)</f>
        <v>72908092.800960004</v>
      </c>
    </row>
    <row r="17" spans="15:24" ht="15" thickBot="1" x14ac:dyDescent="0.4"/>
    <row r="18" spans="15:24" x14ac:dyDescent="0.35">
      <c r="O18" s="1"/>
      <c r="P18" s="38" t="s">
        <v>62</v>
      </c>
      <c r="Q18" s="39"/>
      <c r="R18" s="39"/>
      <c r="S18" s="39"/>
      <c r="T18" s="39"/>
      <c r="U18" s="39"/>
      <c r="V18" s="40"/>
      <c r="W18" s="41" t="s">
        <v>63</v>
      </c>
      <c r="X18" s="43" t="s">
        <v>64</v>
      </c>
    </row>
    <row r="19" spans="15:24" ht="15" thickBot="1" x14ac:dyDescent="0.4">
      <c r="O19" s="2" t="s">
        <v>65</v>
      </c>
      <c r="P19" s="3" t="s">
        <v>66</v>
      </c>
      <c r="Q19" s="4" t="s">
        <v>67</v>
      </c>
      <c r="R19" s="4" t="s">
        <v>68</v>
      </c>
      <c r="S19" s="4" t="s">
        <v>69</v>
      </c>
      <c r="T19" s="4" t="s">
        <v>70</v>
      </c>
      <c r="U19" s="4" t="s">
        <v>71</v>
      </c>
      <c r="V19" s="5" t="s">
        <v>72</v>
      </c>
      <c r="W19" s="42"/>
      <c r="X19" s="44"/>
    </row>
    <row r="20" spans="15:24" x14ac:dyDescent="0.35">
      <c r="O20" s="6">
        <v>1</v>
      </c>
      <c r="P20" s="7">
        <v>0</v>
      </c>
      <c r="Q20" s="8">
        <v>0</v>
      </c>
      <c r="R20" s="8">
        <v>1</v>
      </c>
      <c r="S20" s="8">
        <v>1</v>
      </c>
      <c r="T20" s="8">
        <v>1</v>
      </c>
      <c r="U20" s="8">
        <v>1</v>
      </c>
      <c r="V20" s="9">
        <v>1</v>
      </c>
      <c r="W20" s="10">
        <v>0</v>
      </c>
      <c r="X20" s="11">
        <v>680</v>
      </c>
    </row>
    <row r="21" spans="15:24" x14ac:dyDescent="0.35">
      <c r="O21" s="6">
        <v>2</v>
      </c>
      <c r="P21" s="7">
        <v>1</v>
      </c>
      <c r="Q21" s="24">
        <v>0</v>
      </c>
      <c r="R21" s="8">
        <v>0</v>
      </c>
      <c r="S21" s="8">
        <v>1</v>
      </c>
      <c r="T21" s="8">
        <v>1</v>
      </c>
      <c r="U21" s="8">
        <v>1</v>
      </c>
      <c r="V21" s="9">
        <v>1</v>
      </c>
      <c r="W21" s="10">
        <v>0</v>
      </c>
      <c r="X21" s="11">
        <v>705</v>
      </c>
    </row>
    <row r="22" spans="15:24" x14ac:dyDescent="0.35">
      <c r="O22" s="6">
        <v>3</v>
      </c>
      <c r="P22" s="7">
        <v>1</v>
      </c>
      <c r="Q22" s="8">
        <v>1</v>
      </c>
      <c r="R22" s="8">
        <v>0</v>
      </c>
      <c r="S22" s="8">
        <v>0</v>
      </c>
      <c r="T22" s="8">
        <v>1</v>
      </c>
      <c r="U22" s="8">
        <v>1</v>
      </c>
      <c r="V22" s="9">
        <v>1</v>
      </c>
      <c r="W22" s="10">
        <v>0</v>
      </c>
      <c r="X22" s="11">
        <v>705</v>
      </c>
    </row>
    <row r="23" spans="15:24" x14ac:dyDescent="0.35">
      <c r="O23" s="6">
        <v>4</v>
      </c>
      <c r="P23" s="7">
        <v>1</v>
      </c>
      <c r="Q23" s="8">
        <v>1</v>
      </c>
      <c r="R23" s="8">
        <v>1</v>
      </c>
      <c r="S23" s="8">
        <v>0</v>
      </c>
      <c r="T23" s="8">
        <v>0</v>
      </c>
      <c r="U23" s="8">
        <v>1</v>
      </c>
      <c r="V23" s="9">
        <v>1</v>
      </c>
      <c r="W23" s="10">
        <v>0</v>
      </c>
      <c r="X23" s="11">
        <v>705</v>
      </c>
    </row>
    <row r="24" spans="15:24" x14ac:dyDescent="0.35">
      <c r="O24" s="6">
        <v>5</v>
      </c>
      <c r="P24" s="7">
        <v>1</v>
      </c>
      <c r="Q24" s="8">
        <v>1</v>
      </c>
      <c r="R24" s="8">
        <v>1</v>
      </c>
      <c r="S24" s="8">
        <v>1</v>
      </c>
      <c r="T24" s="8">
        <v>0</v>
      </c>
      <c r="U24" s="8">
        <v>0</v>
      </c>
      <c r="V24" s="9">
        <v>1</v>
      </c>
      <c r="W24" s="10">
        <v>0</v>
      </c>
      <c r="X24" s="11">
        <v>705</v>
      </c>
    </row>
    <row r="25" spans="15:24" x14ac:dyDescent="0.35">
      <c r="O25" s="6">
        <v>6</v>
      </c>
      <c r="P25" s="7">
        <v>1</v>
      </c>
      <c r="Q25" s="8">
        <v>1</v>
      </c>
      <c r="R25" s="8">
        <v>1</v>
      </c>
      <c r="S25" s="8">
        <v>1</v>
      </c>
      <c r="T25" s="8">
        <v>1</v>
      </c>
      <c r="U25" s="8">
        <v>0</v>
      </c>
      <c r="V25" s="9">
        <v>0</v>
      </c>
      <c r="W25" s="10">
        <v>0</v>
      </c>
      <c r="X25" s="11">
        <v>680</v>
      </c>
    </row>
    <row r="26" spans="15:24" ht="15" thickBot="1" x14ac:dyDescent="0.4">
      <c r="O26" s="2">
        <v>7</v>
      </c>
      <c r="P26" s="12">
        <v>0</v>
      </c>
      <c r="Q26" s="13">
        <v>1</v>
      </c>
      <c r="R26" s="13">
        <v>1</v>
      </c>
      <c r="S26" s="13">
        <v>1</v>
      </c>
      <c r="T26" s="13">
        <v>1</v>
      </c>
      <c r="U26" s="13">
        <v>1</v>
      </c>
      <c r="V26" s="14">
        <v>0</v>
      </c>
      <c r="W26" s="15">
        <v>0</v>
      </c>
      <c r="X26" s="16">
        <v>655</v>
      </c>
    </row>
    <row r="27" spans="15:24" ht="15" thickBot="1" x14ac:dyDescent="0.4">
      <c r="O27" s="17" t="s">
        <v>73</v>
      </c>
      <c r="P27" s="18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20">
        <v>0</v>
      </c>
    </row>
    <row r="28" spans="15:24" ht="15" thickBot="1" x14ac:dyDescent="0.4">
      <c r="O28" s="21" t="s">
        <v>74</v>
      </c>
      <c r="P28" s="3">
        <v>18</v>
      </c>
      <c r="Q28" s="4">
        <v>27</v>
      </c>
      <c r="R28" s="4">
        <v>22</v>
      </c>
      <c r="S28" s="4">
        <v>26</v>
      </c>
      <c r="T28" s="4">
        <v>25</v>
      </c>
      <c r="U28" s="4">
        <v>21</v>
      </c>
      <c r="V28" s="5">
        <v>19</v>
      </c>
      <c r="W28" s="22" t="s">
        <v>75</v>
      </c>
      <c r="X28" s="23">
        <f>SUMPRODUCT(W20:W26,X20:X26)</f>
        <v>0</v>
      </c>
    </row>
  </sheetData>
  <mergeCells count="3">
    <mergeCell ref="P18:V18"/>
    <mergeCell ref="W18:W19"/>
    <mergeCell ref="X18:X19"/>
  </mergeCells>
  <phoneticPr fontId="6" type="noConversion"/>
  <conditionalFormatting sqref="C5:N11">
    <cfRule type="colorScale" priority="1">
      <colorScale>
        <cfvo type="min"/>
        <cfvo type="max"/>
        <color rgb="FFFFEF9C"/>
        <color rgb="FF63BE7B"/>
      </colorScale>
    </cfRule>
  </conditionalFormatting>
  <conditionalFormatting sqref="P20:V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Temporary Workers</vt:lpstr>
      <vt:lpstr>Full Time Salaries</vt:lpstr>
      <vt:lpstr>Estimated Foot Traffic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Macaulay</dc:creator>
  <cp:lastModifiedBy>Marcus Macaulay</cp:lastModifiedBy>
  <dcterms:created xsi:type="dcterms:W3CDTF">2025-04-02T22:35:16Z</dcterms:created>
  <dcterms:modified xsi:type="dcterms:W3CDTF">2025-04-08T16:15:01Z</dcterms:modified>
</cp:coreProperties>
</file>